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0578668A-A1AE-4277-98A8-ECF4CFDD7C71}"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0" i="1" l="1"/>
  <c r="R21" i="3"/>
  <c r="P21" i="3"/>
  <c r="N21" i="3"/>
  <c r="R20" i="3"/>
  <c r="N20" i="3"/>
  <c r="R19" i="3"/>
  <c r="P19" i="3"/>
  <c r="N19" i="3"/>
  <c r="R18" i="3"/>
  <c r="P18" i="3"/>
  <c r="N18" i="3"/>
  <c r="R17" i="3"/>
  <c r="P17" i="3"/>
  <c r="N17" i="3"/>
  <c r="R16" i="3"/>
  <c r="P16" i="3"/>
  <c r="N16" i="3"/>
  <c r="R15" i="3"/>
  <c r="P15" i="3"/>
  <c r="N15" i="3"/>
  <c r="R14" i="3"/>
  <c r="P14" i="3"/>
  <c r="N14" i="3"/>
  <c r="R13" i="3"/>
  <c r="P13" i="3"/>
  <c r="N13" i="3"/>
  <c r="R12" i="3"/>
  <c r="P12" i="3"/>
  <c r="N12" i="3"/>
  <c r="R11" i="3"/>
  <c r="N11" i="3"/>
  <c r="R10" i="3"/>
  <c r="P10" i="3"/>
  <c r="N10" i="3"/>
  <c r="R9" i="3"/>
  <c r="P9" i="3"/>
  <c r="N9" i="3"/>
  <c r="L14" i="41"/>
  <c r="R14" i="42"/>
  <c r="L14" i="42"/>
  <c r="R25" i="63"/>
  <c r="P25" i="63"/>
  <c r="N25" i="63"/>
  <c r="R24" i="63"/>
  <c r="P24" i="63"/>
  <c r="N24" i="63"/>
  <c r="R23" i="63"/>
  <c r="P23" i="63"/>
  <c r="N23" i="63"/>
  <c r="R22" i="63"/>
  <c r="P22" i="63"/>
  <c r="N22" i="63"/>
  <c r="R21" i="63"/>
  <c r="P21" i="63"/>
  <c r="N21" i="63"/>
  <c r="R20" i="63"/>
  <c r="P20" i="63"/>
  <c r="N20" i="63"/>
  <c r="R19" i="63"/>
  <c r="P19" i="63"/>
  <c r="N19" i="63"/>
  <c r="R18" i="63"/>
  <c r="P18" i="63"/>
  <c r="N18" i="63"/>
  <c r="R17" i="63"/>
  <c r="P17" i="63"/>
  <c r="N17" i="63"/>
  <c r="R16" i="63"/>
  <c r="P16" i="63"/>
  <c r="N16" i="63"/>
  <c r="R15" i="63"/>
  <c r="P15" i="63"/>
  <c r="N15" i="63"/>
  <c r="R14" i="63"/>
  <c r="P14" i="63"/>
  <c r="N14" i="63"/>
  <c r="R13" i="63"/>
  <c r="P13" i="63"/>
  <c r="N13" i="63"/>
  <c r="R12" i="63"/>
  <c r="P12" i="63"/>
  <c r="N12" i="63"/>
  <c r="R11" i="63"/>
  <c r="P11" i="63"/>
  <c r="N11" i="63"/>
  <c r="R10" i="63"/>
  <c r="P10" i="63"/>
  <c r="N10" i="63"/>
  <c r="R9" i="63"/>
  <c r="P9" i="63"/>
  <c r="N9" i="63"/>
  <c r="P25" i="62"/>
  <c r="P24" i="62"/>
  <c r="P23" i="62"/>
  <c r="P22" i="62"/>
  <c r="P21" i="62"/>
  <c r="P20" i="62"/>
  <c r="P19" i="62"/>
  <c r="P18" i="62"/>
  <c r="P17" i="62"/>
  <c r="P16" i="62"/>
  <c r="P15"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N20" i="3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9" i="63"/>
  <c r="L18" i="63"/>
  <c r="L17" i="63"/>
  <c r="L16" i="63"/>
  <c r="L15"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Y30" i="46" l="1"/>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5" i="3"/>
  <c r="J15" i="3"/>
  <c r="L14" i="3"/>
  <c r="J14" i="3"/>
  <c r="L13" i="3"/>
  <c r="J13" i="3"/>
  <c r="L12" i="3"/>
  <c r="J12" i="3"/>
  <c r="L11" i="3"/>
  <c r="J11" i="3"/>
  <c r="L10" i="3"/>
  <c r="J10"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4" i="41"/>
  <c r="H14" i="41"/>
  <c r="J14" i="42"/>
  <c r="H14"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4" i="41"/>
  <c r="F14" i="42"/>
  <c r="T9" i="49" l="1"/>
  <c r="T9" i="50"/>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M14" i="42" l="1"/>
  <c r="O17" i="63"/>
  <c r="O16" i="63"/>
  <c r="O11" i="63"/>
  <c r="O18" i="63"/>
  <c r="O13" i="63"/>
  <c r="O12" i="63"/>
  <c r="O23" i="63"/>
  <c r="O14" i="63"/>
  <c r="O9" i="63"/>
  <c r="O25" i="63"/>
  <c r="O24" i="63"/>
  <c r="O19" i="63"/>
  <c r="O10" i="63"/>
  <c r="O21" i="63"/>
  <c r="O20" i="63"/>
  <c r="O15" i="63"/>
  <c r="O22" i="63"/>
  <c r="O21" i="3"/>
  <c r="O9" i="3"/>
  <c r="O20" i="3"/>
  <c r="O11" i="3"/>
  <c r="O10" i="3"/>
  <c r="O16" i="3"/>
  <c r="O18" i="3"/>
  <c r="O17" i="3"/>
  <c r="O12" i="3"/>
  <c r="O19" i="3"/>
  <c r="O14" i="3"/>
  <c r="O13" i="3"/>
  <c r="O15" i="3"/>
  <c r="O11" i="1"/>
  <c r="O20" i="1"/>
  <c r="Q15" i="3"/>
  <c r="Q14" i="3"/>
  <c r="Q16" i="3"/>
  <c r="Q21" i="3"/>
  <c r="Q10" i="3"/>
  <c r="Q12" i="3"/>
  <c r="Q17" i="3"/>
  <c r="Q19" i="3"/>
  <c r="Q18" i="3"/>
  <c r="Q13" i="3"/>
  <c r="Q9" i="3"/>
  <c r="M14" i="41"/>
  <c r="Q18" i="62"/>
  <c r="Q15" i="62"/>
  <c r="Q16" i="62"/>
  <c r="Q21" i="62"/>
  <c r="Q22" i="62"/>
  <c r="Q19" i="62"/>
  <c r="Q20" i="62"/>
  <c r="Q9" i="62"/>
  <c r="Q25" i="62"/>
  <c r="Q10" i="62"/>
  <c r="Q23" i="62"/>
  <c r="Q24" i="62"/>
  <c r="Q13" i="62"/>
  <c r="Q14" i="62"/>
  <c r="Q11" i="62"/>
  <c r="Q12" i="62"/>
  <c r="Q17" i="62"/>
  <c r="Q22" i="63"/>
  <c r="Q21" i="63"/>
  <c r="Q16" i="63"/>
  <c r="Q23" i="63"/>
  <c r="Q18" i="63"/>
  <c r="Q17" i="63"/>
  <c r="Q12" i="63"/>
  <c r="Q19" i="63"/>
  <c r="Q14" i="63"/>
  <c r="Q13" i="63"/>
  <c r="Q24" i="63"/>
  <c r="Q15"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7" i="63"/>
  <c r="S24" i="63"/>
  <c r="S19" i="63"/>
  <c r="S18" i="63"/>
  <c r="S13" i="63"/>
  <c r="S20" i="63"/>
  <c r="S15" i="63"/>
  <c r="S14" i="63"/>
  <c r="S9" i="63"/>
  <c r="S25" i="63"/>
  <c r="S16" i="63"/>
  <c r="Y18" i="45"/>
  <c r="Y24" i="45"/>
  <c r="Y17" i="45"/>
  <c r="Y19" i="45"/>
  <c r="Y25" i="45"/>
  <c r="Y13" i="45"/>
  <c r="Y30" i="45"/>
  <c r="Y14" i="45"/>
  <c r="Y31" i="45"/>
  <c r="Y9" i="45"/>
  <c r="Y20" i="45"/>
  <c r="Y26" i="45"/>
  <c r="Y11" i="45"/>
  <c r="Y28" i="45"/>
  <c r="Y10" i="45"/>
  <c r="Y21" i="45"/>
  <c r="Y27" i="45"/>
  <c r="Y16" i="45"/>
  <c r="Y12" i="45"/>
  <c r="Y29" i="45"/>
  <c r="S9" i="3"/>
  <c r="S19" i="3"/>
  <c r="S14" i="3"/>
  <c r="S10" i="3"/>
  <c r="S16" i="3"/>
  <c r="S15" i="3"/>
  <c r="S21" i="3"/>
  <c r="S17" i="3"/>
  <c r="S12" i="3"/>
  <c r="S11" i="3"/>
  <c r="S13"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O20" i="3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4" i="63"/>
  <c r="M12" i="63"/>
  <c r="M16" i="63"/>
  <c r="M20" i="63"/>
  <c r="M25" i="63"/>
  <c r="M9" i="63"/>
  <c r="M13" i="63"/>
  <c r="M17" i="63"/>
  <c r="M21" i="63"/>
  <c r="O25" i="55"/>
  <c r="O29" i="55"/>
  <c r="O9" i="55"/>
  <c r="O12" i="55"/>
  <c r="O16" i="55"/>
  <c r="O20" i="55"/>
  <c r="O24" i="55"/>
  <c r="O26" i="55"/>
  <c r="O30" i="55"/>
  <c r="O10" i="55"/>
  <c r="O13" i="55"/>
  <c r="O17" i="55"/>
  <c r="O21" i="55"/>
  <c r="O27" i="55"/>
  <c r="O31" i="55"/>
  <c r="O14" i="55"/>
  <c r="O18" i="55"/>
  <c r="O22" i="55"/>
  <c r="O28" i="55"/>
  <c r="O11" i="55"/>
  <c r="O15" i="55"/>
  <c r="O19" i="55"/>
  <c r="O23" i="55"/>
  <c r="Q28" i="55"/>
  <c r="Q11" i="55"/>
  <c r="Q15" i="55"/>
  <c r="Q19" i="55"/>
  <c r="Q23" i="55"/>
  <c r="Q25" i="55"/>
  <c r="Q29" i="55"/>
  <c r="Q9" i="55"/>
  <c r="Q12" i="55"/>
  <c r="Q16" i="55"/>
  <c r="Q20" i="55"/>
  <c r="Q26" i="55"/>
  <c r="Q30" i="55"/>
  <c r="Q10" i="55"/>
  <c r="Q13" i="55"/>
  <c r="Q17" i="55"/>
  <c r="Q21" i="55"/>
  <c r="Q27" i="55"/>
  <c r="Q31" i="55"/>
  <c r="Q14" i="55"/>
  <c r="Q18" i="55"/>
  <c r="Q22" i="5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I9" i="11"/>
  <c r="Q9" i="11"/>
  <c r="M16" i="1"/>
  <c r="M21" i="1"/>
  <c r="M10" i="1"/>
  <c r="M13" i="1"/>
  <c r="M14" i="1"/>
  <c r="M15" i="1"/>
  <c r="M17" i="1"/>
  <c r="M19" i="1"/>
  <c r="M18" i="1"/>
  <c r="M20" i="1"/>
  <c r="M9" i="1"/>
  <c r="M12" i="1"/>
  <c r="M11" i="1"/>
  <c r="K15" i="3"/>
  <c r="K16" i="3"/>
  <c r="K17" i="3"/>
  <c r="K19" i="3"/>
  <c r="K9" i="3"/>
  <c r="K10" i="3"/>
  <c r="K11" i="3"/>
  <c r="K14" i="3"/>
  <c r="K21" i="3"/>
  <c r="K18" i="3"/>
  <c r="K20" i="3"/>
  <c r="K12" i="3"/>
  <c r="K13"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4" i="42"/>
  <c r="K14" i="41"/>
  <c r="I14" i="42"/>
  <c r="I14"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4" i="62"/>
  <c r="G11" i="62"/>
  <c r="G14" i="62"/>
  <c r="G13" i="62"/>
  <c r="G21" i="62"/>
  <c r="G9" i="62"/>
  <c r="G19" i="62"/>
  <c r="G17" i="62"/>
  <c r="G22" i="62"/>
  <c r="G10" i="62"/>
  <c r="G15" i="62"/>
  <c r="G25" i="62"/>
  <c r="G12" i="62"/>
  <c r="O23" i="62"/>
  <c r="O13" i="62"/>
  <c r="O17" i="62"/>
  <c r="O21" i="62"/>
  <c r="O20" i="62"/>
  <c r="O18" i="62"/>
  <c r="O10" i="62"/>
  <c r="O22" i="62"/>
  <c r="O15" i="62"/>
  <c r="O25" i="62"/>
  <c r="O12" i="62"/>
  <c r="O16" i="62"/>
  <c r="O24"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3" i="62"/>
  <c r="I15" i="62"/>
  <c r="I19" i="62"/>
  <c r="I11" i="62"/>
  <c r="I20" i="62"/>
  <c r="I10" i="62"/>
  <c r="I14" i="62"/>
  <c r="I22" i="62"/>
  <c r="I24" i="62"/>
  <c r="I21" i="62"/>
  <c r="I18" i="62"/>
  <c r="I25"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17" i="62"/>
  <c r="K18" i="62"/>
  <c r="K24" i="62"/>
  <c r="K20" i="62"/>
  <c r="K21" i="62"/>
  <c r="K25"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5" i="62"/>
  <c r="E21" i="62"/>
  <c r="E24" i="62"/>
  <c r="E23" i="62"/>
  <c r="E19" i="62"/>
  <c r="E12" i="62"/>
  <c r="E17" i="62"/>
  <c r="E16" i="62"/>
  <c r="E13" i="62"/>
  <c r="E20" i="62"/>
  <c r="E10" i="62"/>
  <c r="E15" i="62"/>
  <c r="M9" i="62"/>
  <c r="M23" i="62"/>
  <c r="M15" i="62"/>
  <c r="M19" i="62"/>
  <c r="M24" i="62"/>
  <c r="M18" i="62"/>
  <c r="M25"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4" i="42"/>
  <c r="G14"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19" i="41"/>
  <c r="R19"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6"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14"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19" i="41"/>
  <c r="K9" i="44"/>
  <c r="G11" i="45"/>
  <c r="O13" i="45"/>
  <c r="K15"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29" i="62"/>
  <c r="I8" i="62"/>
  <c r="Q8" i="62"/>
  <c r="S10" i="62"/>
  <c r="S14" i="62"/>
  <c r="S16" i="62"/>
  <c r="S18" i="62"/>
  <c r="S20" i="62"/>
  <c r="S23" i="62"/>
  <c r="S11" i="62"/>
  <c r="S12" i="62"/>
  <c r="S13" i="62"/>
  <c r="S19"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5" i="63"/>
  <c r="E22" i="63"/>
  <c r="I23" i="63"/>
  <c r="I24" i="63"/>
  <c r="G9" i="63"/>
  <c r="K10" i="63"/>
  <c r="G11" i="63"/>
  <c r="K12" i="63"/>
  <c r="K13" i="63"/>
  <c r="G14" i="63"/>
  <c r="K15" i="63"/>
  <c r="G16" i="63"/>
  <c r="K17" i="63"/>
  <c r="G18" i="63"/>
  <c r="K19" i="63"/>
  <c r="G20" i="63"/>
  <c r="K21" i="63"/>
  <c r="G22" i="63"/>
  <c r="K23" i="63"/>
  <c r="K24" i="63"/>
  <c r="G25" i="63"/>
  <c r="E11" i="63"/>
  <c r="I12" i="63"/>
  <c r="E16" i="63"/>
  <c r="I17" i="63"/>
  <c r="E20" i="63"/>
  <c r="I21" i="63"/>
  <c r="E8" i="63"/>
  <c r="M8" i="63"/>
  <c r="I9" i="63"/>
  <c r="E10" i="63"/>
  <c r="I11" i="63"/>
  <c r="E12" i="63"/>
  <c r="E13" i="63"/>
  <c r="I14" i="63"/>
  <c r="E15" i="63"/>
  <c r="I16" i="63"/>
  <c r="E17" i="63"/>
  <c r="I18" i="63"/>
  <c r="E19" i="63"/>
  <c r="I20" i="63"/>
  <c r="E21" i="63"/>
  <c r="I22" i="63"/>
  <c r="E23" i="63"/>
  <c r="E24" i="63"/>
  <c r="I25" i="63"/>
  <c r="I13" i="63"/>
  <c r="E18" i="63"/>
  <c r="I19" i="63"/>
  <c r="E25" i="63"/>
  <c r="K9" i="63"/>
  <c r="G10" i="63"/>
  <c r="K11" i="63"/>
  <c r="G12" i="63"/>
  <c r="G13" i="63"/>
  <c r="K14" i="63"/>
  <c r="G15" i="63"/>
  <c r="K16" i="63"/>
  <c r="G17" i="63"/>
  <c r="K18" i="63"/>
  <c r="G19"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<sst xmlns="http://schemas.openxmlformats.org/spreadsheetml/2006/main" count="10816" uniqueCount="2062">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</sst>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1655</v>
      </c>
      <c r="T3" s="122"/>
      <c r="U3" s="123"/>
      <c r="W3" s="121" t="s">
        <v>1656</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1644</v>
      </c>
      <c r="L15" s="122"/>
      <c r="M15" s="123"/>
      <c r="O15" s="121" t="s">
        <v>1645</v>
      </c>
      <c r="P15" s="122"/>
      <c r="Q15" s="123"/>
      <c r="S15" s="121" t="s">
        <v>1501</v>
      </c>
      <c r="T15" s="122"/>
      <c r="U15" s="123"/>
      <c r="W15" s="121" t="s">
        <v>1502</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451</v>
      </c>
      <c r="D19" s="128"/>
      <c r="E19" s="129"/>
      <c r="G19" s="127" t="s">
        <v>452</v>
      </c>
      <c r="H19" s="128"/>
      <c r="I19" s="129"/>
      <c r="K19" s="127" t="s">
        <v>453</v>
      </c>
      <c r="L19" s="128"/>
      <c r="M19" s="129"/>
      <c r="O19" s="127" t="s">
        <v>454</v>
      </c>
      <c r="P19" s="128"/>
      <c r="Q19" s="129"/>
      <c r="S19" s="127" t="s">
        <v>456</v>
      </c>
      <c r="T19" s="128"/>
      <c r="U19" s="129"/>
      <c r="W19" s="127" t="s">
        <v>455</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1499</v>
      </c>
      <c r="D23" s="128"/>
      <c r="E23" s="129"/>
      <c r="G23" s="127" t="s">
        <v>1500</v>
      </c>
      <c r="H23" s="128"/>
      <c r="I23" s="129"/>
      <c r="K23" s="109" t="s">
        <v>449</v>
      </c>
      <c r="L23" s="110"/>
      <c r="M23" s="111"/>
      <c r="O23" s="109" t="s">
        <v>450</v>
      </c>
      <c r="P23" s="110"/>
      <c r="Q23" s="111"/>
      <c r="S23" s="109" t="s">
        <v>336</v>
      </c>
      <c r="T23" s="110"/>
      <c r="U23" s="111"/>
      <c r="W23" s="109" t="s">
        <v>337</v>
      </c>
      <c r="X23" s="110"/>
      <c r="Y23" s="111"/>
      <c r="Z23" s="50"/>
    </row>
    <row r="24" spans="2:26" s="16" customFormat="1" ht="15" thickBot="1" x14ac:dyDescent="0.35">
      <c r="B24" s="49"/>
      <c r="C24" s="130"/>
      <c r="D24" s="131"/>
      <c r="E24" s="132"/>
      <c r="G24" s="130"/>
      <c r="H24" s="131"/>
      <c r="I24" s="132"/>
      <c r="K24" s="112"/>
      <c r="L24" s="113"/>
      <c r="M24" s="114"/>
      <c r="O24" s="112"/>
      <c r="P24" s="113"/>
      <c r="Q24" s="114"/>
      <c r="S24" s="112"/>
      <c r="T24" s="113"/>
      <c r="U24" s="114"/>
      <c r="W24" s="112"/>
      <c r="X24" s="113"/>
      <c r="Y24" s="114"/>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09" t="s">
        <v>1452</v>
      </c>
      <c r="D27" s="110"/>
      <c r="E27" s="111"/>
      <c r="G27" s="109" t="s">
        <v>1453</v>
      </c>
      <c r="H27" s="110"/>
      <c r="I27" s="111"/>
      <c r="K27" s="109" t="s">
        <v>459</v>
      </c>
      <c r="L27" s="110"/>
      <c r="M27" s="111"/>
      <c r="O27" s="109" t="s">
        <v>460</v>
      </c>
      <c r="P27" s="110"/>
      <c r="Q27" s="111"/>
      <c r="S27" s="109" t="s">
        <v>461</v>
      </c>
      <c r="T27" s="110"/>
      <c r="U27" s="111"/>
      <c r="W27" s="109" t="s">
        <v>462</v>
      </c>
      <c r="X27" s="110"/>
      <c r="Y27" s="111"/>
      <c r="Z27" s="50"/>
    </row>
    <row r="28" spans="2:26" s="16" customFormat="1" ht="15" thickBot="1" x14ac:dyDescent="0.35">
      <c r="B28" s="49"/>
      <c r="C28" s="112"/>
      <c r="D28" s="113"/>
      <c r="E28" s="114"/>
      <c r="G28" s="112"/>
      <c r="H28" s="113"/>
      <c r="I28" s="114"/>
      <c r="K28" s="112"/>
      <c r="L28" s="113"/>
      <c r="M28" s="114"/>
      <c r="O28" s="112"/>
      <c r="P28" s="113"/>
      <c r="Q28" s="114"/>
      <c r="S28" s="112"/>
      <c r="T28" s="113"/>
      <c r="U28" s="114"/>
      <c r="W28" s="112"/>
      <c r="X28" s="113"/>
      <c r="Y28" s="114"/>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09" t="s">
        <v>464</v>
      </c>
      <c r="D31" s="110"/>
      <c r="E31" s="111"/>
      <c r="G31" s="109" t="s">
        <v>463</v>
      </c>
      <c r="H31" s="110"/>
      <c r="I31" s="111"/>
      <c r="K31" s="109" t="s">
        <v>465</v>
      </c>
      <c r="L31" s="110"/>
      <c r="M31" s="111"/>
      <c r="O31" s="109" t="s">
        <v>466</v>
      </c>
      <c r="P31" s="110"/>
      <c r="Q31" s="111"/>
      <c r="S31" s="109" t="s">
        <v>467</v>
      </c>
      <c r="T31" s="110"/>
      <c r="U31" s="111"/>
      <c r="W31" s="109" t="s">
        <v>468</v>
      </c>
      <c r="X31" s="110"/>
      <c r="Y31" s="111"/>
      <c r="Z31" s="50"/>
    </row>
    <row r="32" spans="2:26" s="16" customFormat="1" ht="15" thickBot="1" x14ac:dyDescent="0.35">
      <c r="B32" s="49"/>
      <c r="C32" s="112"/>
      <c r="D32" s="113"/>
      <c r="E32" s="114"/>
      <c r="G32" s="112"/>
      <c r="H32" s="113"/>
      <c r="I32" s="114"/>
      <c r="K32" s="112"/>
      <c r="L32" s="113"/>
      <c r="M32" s="114"/>
      <c r="O32" s="112"/>
      <c r="P32" s="113"/>
      <c r="Q32" s="114"/>
      <c r="S32" s="112"/>
      <c r="T32" s="113"/>
      <c r="U32" s="114"/>
      <c r="W32" s="112"/>
      <c r="X32" s="113"/>
      <c r="Y32" s="114"/>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09" t="s">
        <v>469</v>
      </c>
      <c r="D35" s="110"/>
      <c r="E35" s="111"/>
      <c r="G35" s="109" t="s">
        <v>470</v>
      </c>
      <c r="H35" s="110"/>
      <c r="I35" s="111"/>
      <c r="K35" s="109" t="s">
        <v>338</v>
      </c>
      <c r="L35" s="110"/>
      <c r="M35" s="111"/>
      <c r="O35" s="109" t="s">
        <v>339</v>
      </c>
      <c r="P35" s="110"/>
      <c r="Q35" s="111"/>
      <c r="S35" s="109" t="s">
        <v>471</v>
      </c>
      <c r="T35" s="110"/>
      <c r="U35" s="111"/>
      <c r="W35" s="109" t="s">
        <v>472</v>
      </c>
      <c r="X35" s="110"/>
      <c r="Y35" s="111"/>
      <c r="Z35" s="50"/>
    </row>
    <row r="36" spans="2:26" s="16" customFormat="1" ht="15" thickBot="1" x14ac:dyDescent="0.35">
      <c r="B36" s="49"/>
      <c r="C36" s="112"/>
      <c r="D36" s="113"/>
      <c r="E36" s="114"/>
      <c r="G36" s="112"/>
      <c r="H36" s="113"/>
      <c r="I36" s="114"/>
      <c r="K36" s="112"/>
      <c r="L36" s="113"/>
      <c r="M36" s="114"/>
      <c r="O36" s="112"/>
      <c r="P36" s="113"/>
      <c r="Q36" s="114"/>
      <c r="S36" s="112"/>
      <c r="T36" s="113"/>
      <c r="U36" s="114"/>
      <c r="W36" s="112"/>
      <c r="X36" s="113"/>
      <c r="Y36" s="114"/>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09" t="s">
        <v>1491</v>
      </c>
      <c r="D39" s="110"/>
      <c r="E39" s="111"/>
      <c r="G39" s="109" t="s">
        <v>1492</v>
      </c>
      <c r="H39" s="110"/>
      <c r="I39" s="111"/>
      <c r="K39" s="109" t="s">
        <v>1450</v>
      </c>
      <c r="L39" s="110"/>
      <c r="M39" s="111"/>
      <c r="O39" s="109" t="s">
        <v>1451</v>
      </c>
      <c r="P39" s="110"/>
      <c r="Q39" s="111"/>
      <c r="S39" s="115" t="s">
        <v>457</v>
      </c>
      <c r="T39" s="116"/>
      <c r="U39" s="117"/>
      <c r="W39" s="115" t="s">
        <v>458</v>
      </c>
      <c r="X39" s="116"/>
      <c r="Y39" s="117"/>
      <c r="Z39" s="50"/>
    </row>
    <row r="40" spans="2:26" s="16" customFormat="1" ht="15" thickBot="1" x14ac:dyDescent="0.35">
      <c r="B40" s="49"/>
      <c r="C40" s="112"/>
      <c r="D40" s="113"/>
      <c r="E40" s="114"/>
      <c r="G40" s="112"/>
      <c r="H40" s="113"/>
      <c r="I40" s="114"/>
      <c r="K40" s="112"/>
      <c r="L40" s="113"/>
      <c r="M40" s="114"/>
      <c r="O40" s="112"/>
      <c r="P40" s="113"/>
      <c r="Q40" s="114"/>
      <c r="S40" s="118"/>
      <c r="T40" s="119"/>
      <c r="U40" s="120"/>
      <c r="W40" s="118"/>
      <c r="X40" s="119"/>
      <c r="Y40" s="120"/>
      <c r="Z40" s="50"/>
    </row>
    <row r="41" spans="2:26" s="16" customFormat="1" ht="12" customHeight="1" x14ac:dyDescent="0.3">
      <c r="B41" s="49"/>
      <c r="Z41" s="50"/>
    </row>
    <row r="42" spans="2:26" x14ac:dyDescent="0.3">
      <c r="B42" s="47"/>
      <c r="E42" s="108"/>
      <c r="F42" s="108"/>
      <c r="G42" s="108"/>
      <c r="H42" s="108" t="s">
        <v>353</v>
      </c>
      <c r="I42" s="108"/>
      <c r="J42" s="108"/>
      <c r="K42" s="108" t="s">
        <v>352</v>
      </c>
      <c r="L42" s="108"/>
      <c r="M42" s="108"/>
      <c r="N42" s="108"/>
      <c r="O42" s="108" t="s">
        <v>354</v>
      </c>
      <c r="P42" s="108"/>
      <c r="Q42" s="108"/>
      <c r="R42" s="108"/>
      <c r="S42" s="108"/>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44859</v>
      </c>
      <c r="C8" s="60">
        <f>VLOOKUP($A8,'Return Data'!$B$7:$R$2292,4,0)</f>
        <v>1157.25</v>
      </c>
      <c r="D8" s="60">
        <f>VLOOKUP($A8,'Return Data'!$B$7:$R$2292,10,0)</f>
        <v>4.0542999999999996</v>
      </c>
      <c r="E8" s="61">
        <f t="shared" ref="E8:E39" si="0">RANK(D8,D$8:D$39,0)</f>
        <v>30</v>
      </c>
      <c r="F8" s="60">
        <f>VLOOKUP($A8,'Return Data'!$B$7:$R$2292,11,0)</f>
        <v>-0.57730000000000004</v>
      </c>
      <c r="G8" s="61">
        <f t="shared" ref="G8:G39" si="1">RANK(F8,F$8:F$39,0)</f>
        <v>31</v>
      </c>
      <c r="H8" s="60">
        <f>VLOOKUP($A8,'Return Data'!$B$7:$R$2292,12,0)</f>
        <v>2.2522000000000002</v>
      </c>
      <c r="I8" s="61">
        <f t="shared" ref="I8:I39" si="2">RANK(H8,H$8:H$39,0)</f>
        <v>20</v>
      </c>
      <c r="J8" s="60">
        <f>VLOOKUP($A8,'Return Data'!$B$7:$R$2292,13,0)</f>
        <v>-2.5407999999999999</v>
      </c>
      <c r="K8" s="61">
        <f t="shared" ref="K8:K39" si="3">RANK(J8,J$8:J$39,0)</f>
        <v>27</v>
      </c>
      <c r="L8" s="60">
        <f>VLOOKUP($A8,'Return Data'!$B$7:$R$2292,17,0)</f>
        <v>19.540099999999999</v>
      </c>
      <c r="M8" s="61">
        <f t="shared" ref="M8:M39" si="4">RANK(L8,L$8:L$39,0)</f>
        <v>18</v>
      </c>
      <c r="N8" s="60">
        <f>VLOOKUP($A8,'Return Data'!$B$7:$R$2292,14,0)</f>
        <v>13.027900000000001</v>
      </c>
      <c r="O8" s="61">
        <f t="shared" ref="O8:O26" si="5">RANK(N8,N$8:N$39,0)</f>
        <v>20</v>
      </c>
      <c r="P8" s="60">
        <f>VLOOKUP($A8,'Return Data'!$B$7:$R$2292,15,0)</f>
        <v>8.0512999999999995</v>
      </c>
      <c r="Q8" s="61">
        <f>RANK(P8,P$8:P$39,0)</f>
        <v>22</v>
      </c>
      <c r="R8" s="60">
        <f>VLOOKUP($A8,'Return Data'!$B$7:$R$2292,16,0)</f>
        <v>12.9871</v>
      </c>
      <c r="S8" s="62">
        <f t="shared" ref="S8:S39" si="6">RANK(R8,R$8:R$39,0)</f>
        <v>19</v>
      </c>
    </row>
    <row r="9" spans="1:20" x14ac:dyDescent="0.3">
      <c r="A9" s="58" t="s">
        <v>477</v>
      </c>
      <c r="B9" s="59">
        <f>VLOOKUP($A9,'Return Data'!$B$7:$R$2292,3,0)</f>
        <v>44859</v>
      </c>
      <c r="C9" s="60">
        <f>VLOOKUP($A9,'Return Data'!$B$7:$R$2292,4,0)</f>
        <v>16.059999999999999</v>
      </c>
      <c r="D9" s="60">
        <f>VLOOKUP($A9,'Return Data'!$B$7:$R$2292,10,0)</f>
        <v>4.0155000000000003</v>
      </c>
      <c r="E9" s="61">
        <f t="shared" si="0"/>
        <v>31</v>
      </c>
      <c r="F9" s="60">
        <f>VLOOKUP($A9,'Return Data'!$B$7:$R$2292,11,0)</f>
        <v>1.8389</v>
      </c>
      <c r="G9" s="61">
        <f t="shared" si="1"/>
        <v>29</v>
      </c>
      <c r="H9" s="60">
        <f>VLOOKUP($A9,'Return Data'!$B$7:$R$2292,12,0)</f>
        <v>-1.1692</v>
      </c>
      <c r="I9" s="61">
        <f t="shared" si="2"/>
        <v>30</v>
      </c>
      <c r="J9" s="60">
        <f>VLOOKUP($A9,'Return Data'!$B$7:$R$2292,13,0)</f>
        <v>-3.9474</v>
      </c>
      <c r="K9" s="61">
        <f t="shared" si="3"/>
        <v>31</v>
      </c>
      <c r="L9" s="60">
        <f>VLOOKUP($A9,'Return Data'!$B$7:$R$2292,17,0)</f>
        <v>17.4604</v>
      </c>
      <c r="M9" s="61">
        <f t="shared" si="4"/>
        <v>23</v>
      </c>
      <c r="N9" s="60">
        <f>VLOOKUP($A9,'Return Data'!$B$7:$R$2292,14,0)</f>
        <v>12.7866</v>
      </c>
      <c r="O9" s="61">
        <f t="shared" si="5"/>
        <v>21</v>
      </c>
      <c r="P9" s="60"/>
      <c r="Q9" s="61"/>
      <c r="R9" s="60">
        <f>VLOOKUP($A9,'Return Data'!$B$7:$R$2292,16,0)</f>
        <v>11.8994</v>
      </c>
      <c r="S9" s="62">
        <f t="shared" si="6"/>
        <v>23</v>
      </c>
    </row>
    <row r="10" spans="1:20" x14ac:dyDescent="0.3">
      <c r="A10" s="58" t="s">
        <v>1953</v>
      </c>
      <c r="B10" s="59">
        <f>VLOOKUP($A10,'Return Data'!$B$7:$R$2292,3,0)</f>
        <v>44859</v>
      </c>
      <c r="C10" s="60">
        <f>VLOOKUP($A10,'Return Data'!$B$7:$R$2292,4,0)</f>
        <v>20.4605</v>
      </c>
      <c r="D10" s="60">
        <f>VLOOKUP($A10,'Return Data'!$B$7:$R$2292,10,0)</f>
        <v>5.6734999999999998</v>
      </c>
      <c r="E10" s="61">
        <f t="shared" si="0"/>
        <v>14</v>
      </c>
      <c r="F10" s="60">
        <f>VLOOKUP($A10,'Return Data'!$B$7:$R$2292,11,0)</f>
        <v>4.8547000000000002</v>
      </c>
      <c r="G10" s="61">
        <f t="shared" si="1"/>
        <v>18</v>
      </c>
      <c r="H10" s="60">
        <f>VLOOKUP($A10,'Return Data'!$B$7:$R$2292,12,0)</f>
        <v>3.3029999999999999</v>
      </c>
      <c r="I10" s="61">
        <f t="shared" si="2"/>
        <v>16</v>
      </c>
      <c r="J10" s="60">
        <f>VLOOKUP($A10,'Return Data'!$B$7:$R$2292,13,0)</f>
        <v>0.86719999999999997</v>
      </c>
      <c r="K10" s="61">
        <f t="shared" si="3"/>
        <v>16</v>
      </c>
      <c r="L10" s="60">
        <f>VLOOKUP($A10,'Return Data'!$B$7:$R$2292,17,0)</f>
        <v>20.839099999999998</v>
      </c>
      <c r="M10" s="61">
        <f t="shared" si="4"/>
        <v>16</v>
      </c>
      <c r="N10" s="60">
        <f>VLOOKUP($A10,'Return Data'!$B$7:$R$2292,14,0)</f>
        <v>15.954499999999999</v>
      </c>
      <c r="O10" s="61">
        <f t="shared" si="5"/>
        <v>12</v>
      </c>
      <c r="P10" s="60">
        <f>VLOOKUP($A10,'Return Data'!$B$7:$R$2292,15,0)</f>
        <v>13.5326</v>
      </c>
      <c r="Q10" s="61">
        <f t="shared" ref="Q10" si="7">RANK(P10,P$8:P$39,0)</f>
        <v>3</v>
      </c>
      <c r="R10" s="60">
        <f>VLOOKUP($A10,'Return Data'!$B$7:$R$2292,16,0)</f>
        <v>13.7592</v>
      </c>
      <c r="S10" s="62">
        <f t="shared" si="6"/>
        <v>10</v>
      </c>
    </row>
    <row r="11" spans="1:20" x14ac:dyDescent="0.3">
      <c r="A11" s="58" t="s">
        <v>2009</v>
      </c>
      <c r="B11" s="59">
        <f>VLOOKUP($A11,'Return Data'!$B$7:$R$2292,3,0)</f>
        <v>44859</v>
      </c>
      <c r="C11" s="60">
        <f>VLOOKUP($A11,'Return Data'!$B$7:$R$2292,4,0)</f>
        <v>23.86</v>
      </c>
      <c r="D11" s="60">
        <f>VLOOKUP($A11,'Return Data'!$B$7:$R$2292,10,0)</f>
        <v>5.6219999999999999</v>
      </c>
      <c r="E11" s="61">
        <f t="shared" si="0"/>
        <v>15</v>
      </c>
      <c r="F11" s="60">
        <f>VLOOKUP($A11,'Return Data'!$B$7:$R$2292,11,0)</f>
        <v>-1.7703</v>
      </c>
      <c r="G11" s="61">
        <f t="shared" si="1"/>
        <v>32</v>
      </c>
      <c r="H11" s="60">
        <f>VLOOKUP($A11,'Return Data'!$B$7:$R$2292,12,0)</f>
        <v>-2.0525000000000002</v>
      </c>
      <c r="I11" s="61">
        <f t="shared" si="2"/>
        <v>32</v>
      </c>
      <c r="J11" s="60">
        <f>VLOOKUP($A11,'Return Data'!$B$7:$R$2292,13,0)</f>
        <v>1.7484</v>
      </c>
      <c r="K11" s="61">
        <f t="shared" si="3"/>
        <v>11</v>
      </c>
      <c r="L11" s="60">
        <f>VLOOKUP($A11,'Return Data'!$B$7:$R$2292,17,0)</f>
        <v>28.5002</v>
      </c>
      <c r="M11" s="61">
        <f t="shared" si="4"/>
        <v>3</v>
      </c>
      <c r="N11" s="60">
        <f>VLOOKUP($A11,'Return Data'!$B$7:$R$2292,14,0)</f>
        <v>25.407900000000001</v>
      </c>
      <c r="O11" s="61">
        <f t="shared" si="5"/>
        <v>2</v>
      </c>
      <c r="P11" s="60">
        <f>VLOOKUP($A11,'Return Data'!$B$7:$R$2292,15,0)</f>
        <v>12.0739</v>
      </c>
      <c r="Q11" s="61">
        <f t="shared" ref="Q11:Q16" si="8">RANK(P11,P$8:P$39,0)</f>
        <v>8</v>
      </c>
      <c r="R11" s="60">
        <f>VLOOKUP($A11,'Return Data'!$B$7:$R$2292,16,0)</f>
        <v>14.8812</v>
      </c>
      <c r="S11" s="62">
        <f t="shared" si="6"/>
        <v>6</v>
      </c>
    </row>
    <row r="12" spans="1:20" x14ac:dyDescent="0.3">
      <c r="A12" s="58" t="s">
        <v>481</v>
      </c>
      <c r="B12" s="59">
        <f>VLOOKUP($A12,'Return Data'!$B$7:$R$2292,3,0)</f>
        <v>44859</v>
      </c>
      <c r="C12" s="60">
        <f>VLOOKUP($A12,'Return Data'!$B$7:$R$2292,4,0)</f>
        <v>272.29000000000002</v>
      </c>
      <c r="D12" s="60">
        <f>VLOOKUP($A12,'Return Data'!$B$7:$R$2292,10,0)</f>
        <v>5.4488000000000003</v>
      </c>
      <c r="E12" s="61">
        <f t="shared" si="0"/>
        <v>17</v>
      </c>
      <c r="F12" s="60">
        <f>VLOOKUP($A12,'Return Data'!$B$7:$R$2292,11,0)</f>
        <v>4.8559999999999999</v>
      </c>
      <c r="G12" s="61">
        <f t="shared" si="1"/>
        <v>17</v>
      </c>
      <c r="H12" s="60">
        <f>VLOOKUP($A12,'Return Data'!$B$7:$R$2292,12,0)</f>
        <v>2.2263000000000002</v>
      </c>
      <c r="I12" s="61">
        <f t="shared" si="2"/>
        <v>21</v>
      </c>
      <c r="J12" s="60">
        <f>VLOOKUP($A12,'Return Data'!$B$7:$R$2292,13,0)</f>
        <v>1.0952999999999999</v>
      </c>
      <c r="K12" s="61">
        <f t="shared" si="3"/>
        <v>15</v>
      </c>
      <c r="L12" s="60">
        <f>VLOOKUP($A12,'Return Data'!$B$7:$R$2292,17,0)</f>
        <v>18.9285</v>
      </c>
      <c r="M12" s="61">
        <f t="shared" si="4"/>
        <v>19</v>
      </c>
      <c r="N12" s="60">
        <f>VLOOKUP($A12,'Return Data'!$B$7:$R$2292,14,0)</f>
        <v>16.323899999999998</v>
      </c>
      <c r="O12" s="61">
        <f t="shared" si="5"/>
        <v>11</v>
      </c>
      <c r="P12" s="60">
        <f>VLOOKUP($A12,'Return Data'!$B$7:$R$2292,15,0)</f>
        <v>12.940300000000001</v>
      </c>
      <c r="Q12" s="61">
        <f t="shared" si="8"/>
        <v>5</v>
      </c>
      <c r="R12" s="60">
        <f>VLOOKUP($A12,'Return Data'!$B$7:$R$2292,16,0)</f>
        <v>14.561</v>
      </c>
      <c r="S12" s="62">
        <f t="shared" si="6"/>
        <v>7</v>
      </c>
    </row>
    <row r="13" spans="1:20" x14ac:dyDescent="0.3">
      <c r="A13" s="58" t="s">
        <v>483</v>
      </c>
      <c r="B13" s="59">
        <f>VLOOKUP($A13,'Return Data'!$B$7:$R$2292,3,0)</f>
        <v>44859</v>
      </c>
      <c r="C13" s="60">
        <f>VLOOKUP($A13,'Return Data'!$B$7:$R$2292,4,0)</f>
        <v>251.18899999999999</v>
      </c>
      <c r="D13" s="60">
        <f>VLOOKUP($A13,'Return Data'!$B$7:$R$2292,10,0)</f>
        <v>4.4196999999999997</v>
      </c>
      <c r="E13" s="61">
        <f t="shared" si="0"/>
        <v>27</v>
      </c>
      <c r="F13" s="60">
        <f>VLOOKUP($A13,'Return Data'!$B$7:$R$2292,11,0)</f>
        <v>3.1475</v>
      </c>
      <c r="G13" s="61">
        <f t="shared" si="1"/>
        <v>23</v>
      </c>
      <c r="H13" s="60">
        <f>VLOOKUP($A13,'Return Data'!$B$7:$R$2292,12,0)</f>
        <v>-0.58499999999999996</v>
      </c>
      <c r="I13" s="61">
        <f t="shared" si="2"/>
        <v>27</v>
      </c>
      <c r="J13" s="60">
        <f>VLOOKUP($A13,'Return Data'!$B$7:$R$2292,13,0)</f>
        <v>-3.3441999999999998</v>
      </c>
      <c r="K13" s="61">
        <f t="shared" si="3"/>
        <v>30</v>
      </c>
      <c r="L13" s="60">
        <f>VLOOKUP($A13,'Return Data'!$B$7:$R$2292,17,0)</f>
        <v>18.688099999999999</v>
      </c>
      <c r="M13" s="61">
        <f t="shared" si="4"/>
        <v>21</v>
      </c>
      <c r="N13" s="60">
        <f>VLOOKUP($A13,'Return Data'!$B$7:$R$2292,14,0)</f>
        <v>13.8451</v>
      </c>
      <c r="O13" s="61">
        <f t="shared" si="5"/>
        <v>18</v>
      </c>
      <c r="P13" s="60">
        <f>VLOOKUP($A13,'Return Data'!$B$7:$R$2292,15,0)</f>
        <v>10.9438</v>
      </c>
      <c r="Q13" s="61">
        <f t="shared" si="8"/>
        <v>12</v>
      </c>
      <c r="R13" s="60">
        <f>VLOOKUP($A13,'Return Data'!$B$7:$R$2292,16,0)</f>
        <v>13.5245</v>
      </c>
      <c r="S13" s="62">
        <f t="shared" si="6"/>
        <v>13</v>
      </c>
    </row>
    <row r="14" spans="1:20" x14ac:dyDescent="0.3">
      <c r="A14" s="58" t="s">
        <v>485</v>
      </c>
      <c r="B14" s="59">
        <f>VLOOKUP($A14,'Return Data'!$B$7:$R$2292,3,0)</f>
        <v>44859</v>
      </c>
      <c r="C14" s="60">
        <f>VLOOKUP($A14,'Return Data'!$B$7:$R$2292,4,0)</f>
        <v>44.03</v>
      </c>
      <c r="D14" s="60">
        <f>VLOOKUP($A14,'Return Data'!$B$7:$R$2292,10,0)</f>
        <v>7.1029</v>
      </c>
      <c r="E14" s="61">
        <f t="shared" si="0"/>
        <v>3</v>
      </c>
      <c r="F14" s="60">
        <f>VLOOKUP($A14,'Return Data'!$B$7:$R$2292,11,0)</f>
        <v>6.2244000000000002</v>
      </c>
      <c r="G14" s="61">
        <f t="shared" si="1"/>
        <v>8</v>
      </c>
      <c r="H14" s="60">
        <f>VLOOKUP($A14,'Return Data'!$B$7:$R$2292,12,0)</f>
        <v>5.9177</v>
      </c>
      <c r="I14" s="61">
        <f t="shared" si="2"/>
        <v>3</v>
      </c>
      <c r="J14" s="60">
        <f>VLOOKUP($A14,'Return Data'!$B$7:$R$2292,13,0)</f>
        <v>7.3902000000000001</v>
      </c>
      <c r="K14" s="61">
        <f t="shared" si="3"/>
        <v>3</v>
      </c>
      <c r="L14" s="60">
        <f>VLOOKUP($A14,'Return Data'!$B$7:$R$2292,17,0)</f>
        <v>25.277200000000001</v>
      </c>
      <c r="M14" s="61">
        <f t="shared" si="4"/>
        <v>5</v>
      </c>
      <c r="N14" s="60">
        <f>VLOOKUP($A14,'Return Data'!$B$7:$R$2292,14,0)</f>
        <v>17.8184</v>
      </c>
      <c r="O14" s="61">
        <f t="shared" si="5"/>
        <v>7</v>
      </c>
      <c r="P14" s="60">
        <f>VLOOKUP($A14,'Return Data'!$B$7:$R$2292,15,0)</f>
        <v>12.6717</v>
      </c>
      <c r="Q14" s="61">
        <f t="shared" si="8"/>
        <v>6</v>
      </c>
      <c r="R14" s="60">
        <f>VLOOKUP($A14,'Return Data'!$B$7:$R$2292,16,0)</f>
        <v>13.368399999999999</v>
      </c>
      <c r="S14" s="62">
        <f t="shared" si="6"/>
        <v>15</v>
      </c>
    </row>
    <row r="15" spans="1:20" x14ac:dyDescent="0.3">
      <c r="A15" s="58" t="s">
        <v>488</v>
      </c>
      <c r="B15" s="59">
        <f>VLOOKUP($A15,'Return Data'!$B$7:$R$2292,3,0)</f>
        <v>44859</v>
      </c>
      <c r="C15" s="60">
        <f>VLOOKUP($A15,'Return Data'!$B$7:$R$2292,4,0)</f>
        <v>201.0317</v>
      </c>
      <c r="D15" s="60">
        <f>VLOOKUP($A15,'Return Data'!$B$7:$R$2292,10,0)</f>
        <v>6.8308999999999997</v>
      </c>
      <c r="E15" s="61">
        <f t="shared" si="0"/>
        <v>5</v>
      </c>
      <c r="F15" s="60">
        <f>VLOOKUP($A15,'Return Data'!$B$7:$R$2292,11,0)</f>
        <v>6.3141999999999996</v>
      </c>
      <c r="G15" s="61">
        <f t="shared" si="1"/>
        <v>7</v>
      </c>
      <c r="H15" s="60">
        <f>VLOOKUP($A15,'Return Data'!$B$7:$R$2292,12,0)</f>
        <v>3.9996999999999998</v>
      </c>
      <c r="I15" s="61">
        <f t="shared" si="2"/>
        <v>13</v>
      </c>
      <c r="J15" s="60">
        <f>VLOOKUP($A15,'Return Data'!$B$7:$R$2292,13,0)</f>
        <v>0.66710000000000003</v>
      </c>
      <c r="K15" s="61">
        <f t="shared" si="3"/>
        <v>20</v>
      </c>
      <c r="L15" s="60">
        <f>VLOOKUP($A15,'Return Data'!$B$7:$R$2292,17,0)</f>
        <v>21.653600000000001</v>
      </c>
      <c r="M15" s="61">
        <f t="shared" si="4"/>
        <v>14</v>
      </c>
      <c r="N15" s="60">
        <f>VLOOKUP($A15,'Return Data'!$B$7:$R$2292,14,0)</f>
        <v>15.714700000000001</v>
      </c>
      <c r="O15" s="61">
        <f t="shared" si="5"/>
        <v>14</v>
      </c>
      <c r="P15" s="60">
        <f>VLOOKUP($A15,'Return Data'!$B$7:$R$2292,15,0)</f>
        <v>10.968299999999999</v>
      </c>
      <c r="Q15" s="61">
        <f t="shared" si="8"/>
        <v>11</v>
      </c>
      <c r="R15" s="60">
        <f>VLOOKUP($A15,'Return Data'!$B$7:$R$2292,16,0)</f>
        <v>14.0785</v>
      </c>
      <c r="S15" s="62">
        <f t="shared" si="6"/>
        <v>9</v>
      </c>
    </row>
    <row r="16" spans="1:20" x14ac:dyDescent="0.3">
      <c r="A16" s="58" t="s">
        <v>490</v>
      </c>
      <c r="B16" s="59">
        <f>VLOOKUP($A16,'Return Data'!$B$7:$R$2292,3,0)</f>
        <v>44859</v>
      </c>
      <c r="C16" s="60">
        <f>VLOOKUP($A16,'Return Data'!$B$7:$R$2292,4,0)</f>
        <v>88.915999999999997</v>
      </c>
      <c r="D16" s="60">
        <f>VLOOKUP($A16,'Return Data'!$B$7:$R$2292,10,0)</f>
        <v>6.4364999999999997</v>
      </c>
      <c r="E16" s="61">
        <f t="shared" si="0"/>
        <v>9</v>
      </c>
      <c r="F16" s="60">
        <f>VLOOKUP($A16,'Return Data'!$B$7:$R$2292,11,0)</f>
        <v>6.3449</v>
      </c>
      <c r="G16" s="61">
        <f t="shared" si="1"/>
        <v>6</v>
      </c>
      <c r="H16" s="60">
        <f>VLOOKUP($A16,'Return Data'!$B$7:$R$2292,12,0)</f>
        <v>5.5007000000000001</v>
      </c>
      <c r="I16" s="61">
        <f t="shared" si="2"/>
        <v>5</v>
      </c>
      <c r="J16" s="60">
        <f>VLOOKUP($A16,'Return Data'!$B$7:$R$2292,13,0)</f>
        <v>3.6909000000000001</v>
      </c>
      <c r="K16" s="61">
        <f t="shared" si="3"/>
        <v>5</v>
      </c>
      <c r="L16" s="60">
        <f>VLOOKUP($A16,'Return Data'!$B$7:$R$2292,17,0)</f>
        <v>24.2197</v>
      </c>
      <c r="M16" s="61">
        <f t="shared" si="4"/>
        <v>8</v>
      </c>
      <c r="N16" s="60">
        <f>VLOOKUP($A16,'Return Data'!$B$7:$R$2292,14,0)</f>
        <v>16.882000000000001</v>
      </c>
      <c r="O16" s="61">
        <f t="shared" si="5"/>
        <v>8</v>
      </c>
      <c r="P16" s="60">
        <f>VLOOKUP($A16,'Return Data'!$B$7:$R$2292,15,0)</f>
        <v>11.2301</v>
      </c>
      <c r="Q16" s="61">
        <f t="shared" si="8"/>
        <v>10</v>
      </c>
      <c r="R16" s="60">
        <f>VLOOKUP($A16,'Return Data'!$B$7:$R$2292,16,0)</f>
        <v>15.255800000000001</v>
      </c>
      <c r="S16" s="62">
        <f t="shared" si="6"/>
        <v>4</v>
      </c>
    </row>
    <row r="17" spans="1:19" x14ac:dyDescent="0.3">
      <c r="A17" s="58" t="s">
        <v>491</v>
      </c>
      <c r="B17" s="59">
        <f>VLOOKUP($A17,'Return Data'!$B$7:$R$2292,3,0)</f>
        <v>44859</v>
      </c>
      <c r="C17" s="60">
        <f>VLOOKUP($A17,'Return Data'!$B$7:$R$2292,4,0)</f>
        <v>16.418099999999999</v>
      </c>
      <c r="D17" s="60">
        <f>VLOOKUP($A17,'Return Data'!$B$7:$R$2292,10,0)</f>
        <v>4.2431999999999999</v>
      </c>
      <c r="E17" s="61">
        <f t="shared" si="0"/>
        <v>28</v>
      </c>
      <c r="F17" s="60">
        <f>VLOOKUP($A17,'Return Data'!$B$7:$R$2292,11,0)</f>
        <v>1.9263999999999999</v>
      </c>
      <c r="G17" s="61">
        <f t="shared" si="1"/>
        <v>28</v>
      </c>
      <c r="H17" s="60">
        <f>VLOOKUP($A17,'Return Data'!$B$7:$R$2292,12,0)</f>
        <v>-0.83830000000000005</v>
      </c>
      <c r="I17" s="61">
        <f t="shared" si="2"/>
        <v>28</v>
      </c>
      <c r="J17" s="60">
        <f>VLOOKUP($A17,'Return Data'!$B$7:$R$2292,13,0)</f>
        <v>-2.8475000000000001</v>
      </c>
      <c r="K17" s="61">
        <f t="shared" si="3"/>
        <v>28</v>
      </c>
      <c r="L17" s="60">
        <f>VLOOKUP($A17,'Return Data'!$B$7:$R$2292,17,0)</f>
        <v>16.3384</v>
      </c>
      <c r="M17" s="61">
        <f t="shared" si="4"/>
        <v>27</v>
      </c>
      <c r="N17" s="60">
        <f>VLOOKUP($A17,'Return Data'!$B$7:$R$2292,14,0)</f>
        <v>13.8492</v>
      </c>
      <c r="O17" s="61">
        <f t="shared" si="5"/>
        <v>17</v>
      </c>
      <c r="P17" s="60"/>
      <c r="Q17" s="61"/>
      <c r="R17" s="60">
        <f>VLOOKUP($A17,'Return Data'!$B$7:$R$2292,16,0)</f>
        <v>13.1576</v>
      </c>
      <c r="S17" s="62">
        <f t="shared" si="6"/>
        <v>16</v>
      </c>
    </row>
    <row r="18" spans="1:19" x14ac:dyDescent="0.3">
      <c r="A18" s="58" t="s">
        <v>494</v>
      </c>
      <c r="B18" s="59">
        <f>VLOOKUP($A18,'Return Data'!$B$7:$R$2292,3,0)</f>
        <v>44859</v>
      </c>
      <c r="C18" s="60">
        <f>VLOOKUP($A18,'Return Data'!$B$7:$R$2292,4,0)</f>
        <v>259.83999999999997</v>
      </c>
      <c r="D18" s="60">
        <f>VLOOKUP($A18,'Return Data'!$B$7:$R$2292,10,0)</f>
        <v>7.5541</v>
      </c>
      <c r="E18" s="61">
        <f t="shared" si="0"/>
        <v>2</v>
      </c>
      <c r="F18" s="60">
        <f>VLOOKUP($A18,'Return Data'!$B$7:$R$2292,11,0)</f>
        <v>5.5316000000000001</v>
      </c>
      <c r="G18" s="61">
        <f t="shared" si="1"/>
        <v>12</v>
      </c>
      <c r="H18" s="60">
        <f>VLOOKUP($A18,'Return Data'!$B$7:$R$2292,12,0)</f>
        <v>7.67</v>
      </c>
      <c r="I18" s="61">
        <f t="shared" si="2"/>
        <v>2</v>
      </c>
      <c r="J18" s="60">
        <f>VLOOKUP($A18,'Return Data'!$B$7:$R$2292,13,0)</f>
        <v>7.7236000000000002</v>
      </c>
      <c r="K18" s="61">
        <f t="shared" si="3"/>
        <v>2</v>
      </c>
      <c r="L18" s="60">
        <f>VLOOKUP($A18,'Return Data'!$B$7:$R$2292,17,0)</f>
        <v>37.095199999999998</v>
      </c>
      <c r="M18" s="61">
        <f t="shared" si="4"/>
        <v>2</v>
      </c>
      <c r="N18" s="60">
        <f>VLOOKUP($A18,'Return Data'!$B$7:$R$2292,14,0)</f>
        <v>22.002199999999998</v>
      </c>
      <c r="O18" s="61">
        <f t="shared" si="5"/>
        <v>3</v>
      </c>
      <c r="P18" s="60">
        <f>VLOOKUP($A18,'Return Data'!$B$7:$R$2292,15,0)</f>
        <v>14.1943</v>
      </c>
      <c r="Q18" s="61">
        <f t="shared" ref="Q18:Q31" si="9">RANK(P18,P$8:P$39,0)</f>
        <v>2</v>
      </c>
      <c r="R18" s="60">
        <f>VLOOKUP($A18,'Return Data'!$B$7:$R$2292,16,0)</f>
        <v>16.8813</v>
      </c>
      <c r="S18" s="62">
        <f t="shared" si="6"/>
        <v>3</v>
      </c>
    </row>
    <row r="19" spans="1:19" x14ac:dyDescent="0.3">
      <c r="A19" s="58" t="s">
        <v>496</v>
      </c>
      <c r="B19" s="59">
        <f>VLOOKUP($A19,'Return Data'!$B$7:$R$2292,3,0)</f>
        <v>44859</v>
      </c>
      <c r="C19" s="60">
        <f>VLOOKUP($A19,'Return Data'!$B$7:$R$2292,4,0)</f>
        <v>17.007999999999999</v>
      </c>
      <c r="D19" s="60">
        <f>VLOOKUP($A19,'Return Data'!$B$7:$R$2292,10,0)</f>
        <v>4.1562999999999999</v>
      </c>
      <c r="E19" s="61">
        <f t="shared" si="0"/>
        <v>29</v>
      </c>
      <c r="F19" s="60">
        <f>VLOOKUP($A19,'Return Data'!$B$7:$R$2292,11,0)</f>
        <v>1.9273</v>
      </c>
      <c r="G19" s="61">
        <f t="shared" si="1"/>
        <v>27</v>
      </c>
      <c r="H19" s="60">
        <f>VLOOKUP($A19,'Return Data'!$B$7:$R$2292,12,0)</f>
        <v>-0.90249999999999997</v>
      </c>
      <c r="I19" s="61">
        <f t="shared" si="2"/>
        <v>29</v>
      </c>
      <c r="J19" s="60">
        <f>VLOOKUP($A19,'Return Data'!$B$7:$R$2292,13,0)</f>
        <v>-3.3224</v>
      </c>
      <c r="K19" s="61">
        <f t="shared" si="3"/>
        <v>29</v>
      </c>
      <c r="L19" s="60">
        <f>VLOOKUP($A19,'Return Data'!$B$7:$R$2292,17,0)</f>
        <v>15.3215</v>
      </c>
      <c r="M19" s="61">
        <f t="shared" si="4"/>
        <v>30</v>
      </c>
      <c r="N19" s="60">
        <f>VLOOKUP($A19,'Return Data'!$B$7:$R$2292,14,0)</f>
        <v>12.436400000000001</v>
      </c>
      <c r="O19" s="61">
        <f t="shared" si="5"/>
        <v>25</v>
      </c>
      <c r="P19" s="60">
        <f>VLOOKUP($A19,'Return Data'!$B$7:$R$2292,15,0)</f>
        <v>7.3692000000000002</v>
      </c>
      <c r="Q19" s="61">
        <f t="shared" si="9"/>
        <v>23</v>
      </c>
      <c r="R19" s="60">
        <f>VLOOKUP($A19,'Return Data'!$B$7:$R$2292,16,0)</f>
        <v>9.2463999999999995</v>
      </c>
      <c r="S19" s="62">
        <f t="shared" si="6"/>
        <v>31</v>
      </c>
    </row>
    <row r="20" spans="1:19" x14ac:dyDescent="0.3">
      <c r="A20" s="58" t="s">
        <v>497</v>
      </c>
      <c r="B20" s="59">
        <f>VLOOKUP($A20,'Return Data'!$B$7:$R$2292,3,0)</f>
        <v>44859</v>
      </c>
      <c r="C20" s="60">
        <f>VLOOKUP($A20,'Return Data'!$B$7:$R$2292,4,0)</f>
        <v>18.866</v>
      </c>
      <c r="D20" s="60">
        <f>VLOOKUP($A20,'Return Data'!$B$7:$R$2292,10,0)</f>
        <v>6.1079999999999997</v>
      </c>
      <c r="E20" s="61">
        <f t="shared" si="0"/>
        <v>12</v>
      </c>
      <c r="F20" s="60">
        <f>VLOOKUP($A20,'Return Data'!$B$7:$R$2292,11,0)</f>
        <v>5.2202999999999999</v>
      </c>
      <c r="G20" s="61">
        <f t="shared" si="1"/>
        <v>14</v>
      </c>
      <c r="H20" s="60">
        <f>VLOOKUP($A20,'Return Data'!$B$7:$R$2292,12,0)</f>
        <v>2.7000999999999999</v>
      </c>
      <c r="I20" s="61">
        <f t="shared" si="2"/>
        <v>19</v>
      </c>
      <c r="J20" s="60">
        <f>VLOOKUP($A20,'Return Data'!$B$7:$R$2292,13,0)</f>
        <v>0.72609999999999997</v>
      </c>
      <c r="K20" s="61">
        <f t="shared" si="3"/>
        <v>19</v>
      </c>
      <c r="L20" s="60">
        <f>VLOOKUP($A20,'Return Data'!$B$7:$R$2292,17,0)</f>
        <v>22.345199999999998</v>
      </c>
      <c r="M20" s="61">
        <f t="shared" si="4"/>
        <v>11</v>
      </c>
      <c r="N20" s="60">
        <f>VLOOKUP($A20,'Return Data'!$B$7:$R$2292,14,0)</f>
        <v>16.327100000000002</v>
      </c>
      <c r="O20" s="61">
        <f t="shared" si="5"/>
        <v>10</v>
      </c>
      <c r="P20" s="60">
        <f>VLOOKUP($A20,'Return Data'!$B$7:$R$2292,15,0)</f>
        <v>10.162800000000001</v>
      </c>
      <c r="Q20" s="61">
        <f t="shared" si="9"/>
        <v>16</v>
      </c>
      <c r="R20" s="60">
        <f>VLOOKUP($A20,'Return Data'!$B$7:$R$2292,16,0)</f>
        <v>11.5198</v>
      </c>
      <c r="S20" s="62">
        <f t="shared" si="6"/>
        <v>25</v>
      </c>
    </row>
    <row r="21" spans="1:19" x14ac:dyDescent="0.3">
      <c r="A21" s="58" t="s">
        <v>499</v>
      </c>
      <c r="B21" s="59">
        <f>VLOOKUP($A21,'Return Data'!$B$7:$R$2292,3,0)</f>
        <v>44859</v>
      </c>
      <c r="C21" s="60">
        <f>VLOOKUP($A21,'Return Data'!$B$7:$R$2292,4,0)</f>
        <v>16.1129</v>
      </c>
      <c r="D21" s="60">
        <f>VLOOKUP($A21,'Return Data'!$B$7:$R$2292,10,0)</f>
        <v>6.2590000000000003</v>
      </c>
      <c r="E21" s="61">
        <f t="shared" si="0"/>
        <v>10</v>
      </c>
      <c r="F21" s="60">
        <f>VLOOKUP($A21,'Return Data'!$B$7:$R$2292,11,0)</f>
        <v>5.5787000000000004</v>
      </c>
      <c r="G21" s="61">
        <f t="shared" si="1"/>
        <v>11</v>
      </c>
      <c r="H21" s="60">
        <f>VLOOKUP($A21,'Return Data'!$B$7:$R$2292,12,0)</f>
        <v>3.9213</v>
      </c>
      <c r="I21" s="61">
        <f t="shared" si="2"/>
        <v>14</v>
      </c>
      <c r="J21" s="60">
        <f>VLOOKUP($A21,'Return Data'!$B$7:$R$2292,13,0)</f>
        <v>1.7999999999999999E-2</v>
      </c>
      <c r="K21" s="61">
        <f t="shared" si="3"/>
        <v>23</v>
      </c>
      <c r="L21" s="60">
        <f>VLOOKUP($A21,'Return Data'!$B$7:$R$2292,17,0)</f>
        <v>18.715599999999998</v>
      </c>
      <c r="M21" s="61">
        <f t="shared" si="4"/>
        <v>20</v>
      </c>
      <c r="N21" s="60">
        <f>VLOOKUP($A21,'Return Data'!$B$7:$R$2292,14,0)</f>
        <v>13.4307</v>
      </c>
      <c r="O21" s="61">
        <f t="shared" si="5"/>
        <v>19</v>
      </c>
      <c r="P21" s="60"/>
      <c r="Q21" s="61"/>
      <c r="R21" s="60">
        <f>VLOOKUP($A21,'Return Data'!$B$7:$R$2292,16,0)</f>
        <v>13.123799999999999</v>
      </c>
      <c r="S21" s="62">
        <f t="shared" si="6"/>
        <v>17</v>
      </c>
    </row>
    <row r="22" spans="1:19" x14ac:dyDescent="0.3">
      <c r="A22" s="58" t="s">
        <v>501</v>
      </c>
      <c r="B22" s="59">
        <f>VLOOKUP($A22,'Return Data'!$B$7:$R$2292,3,0)</f>
        <v>44859</v>
      </c>
      <c r="C22" s="60">
        <f>VLOOKUP($A22,'Return Data'!$B$7:$R$2292,4,0)</f>
        <v>15.491300000000001</v>
      </c>
      <c r="D22" s="60">
        <f>VLOOKUP($A22,'Return Data'!$B$7:$R$2292,10,0)</f>
        <v>5.4949000000000003</v>
      </c>
      <c r="E22" s="61">
        <f t="shared" si="0"/>
        <v>16</v>
      </c>
      <c r="F22" s="60">
        <f>VLOOKUP($A22,'Return Data'!$B$7:$R$2292,11,0)</f>
        <v>4.5670999999999999</v>
      </c>
      <c r="G22" s="61">
        <f t="shared" si="1"/>
        <v>19</v>
      </c>
      <c r="H22" s="60">
        <f>VLOOKUP($A22,'Return Data'!$B$7:$R$2292,12,0)</f>
        <v>1.8367</v>
      </c>
      <c r="I22" s="61">
        <f t="shared" si="2"/>
        <v>23</v>
      </c>
      <c r="J22" s="60">
        <f>VLOOKUP($A22,'Return Data'!$B$7:$R$2292,13,0)</f>
        <v>0.41880000000000001</v>
      </c>
      <c r="K22" s="61">
        <f t="shared" si="3"/>
        <v>21</v>
      </c>
      <c r="L22" s="60">
        <f>VLOOKUP($A22,'Return Data'!$B$7:$R$2292,17,0)</f>
        <v>16.379000000000001</v>
      </c>
      <c r="M22" s="61">
        <f t="shared" si="4"/>
        <v>26</v>
      </c>
      <c r="N22" s="60">
        <f>VLOOKUP($A22,'Return Data'!$B$7:$R$2292,14,0)</f>
        <v>11.736599999999999</v>
      </c>
      <c r="O22" s="61">
        <f t="shared" si="5"/>
        <v>27</v>
      </c>
      <c r="P22" s="60"/>
      <c r="Q22" s="61"/>
      <c r="R22" s="60">
        <f>VLOOKUP($A22,'Return Data'!$B$7:$R$2292,16,0)</f>
        <v>10.654299999999999</v>
      </c>
      <c r="S22" s="62">
        <f t="shared" si="6"/>
        <v>28</v>
      </c>
    </row>
    <row r="23" spans="1:19" x14ac:dyDescent="0.3">
      <c r="A23" s="58" t="s">
        <v>504</v>
      </c>
      <c r="B23" s="59">
        <f>VLOOKUP($A23,'Return Data'!$B$7:$R$2292,3,0)</f>
        <v>44859</v>
      </c>
      <c r="C23" s="60">
        <f>VLOOKUP($A23,'Return Data'!$B$7:$R$2292,4,0)</f>
        <v>76.980999999999995</v>
      </c>
      <c r="D23" s="60">
        <f>VLOOKUP($A23,'Return Data'!$B$7:$R$2292,10,0)</f>
        <v>6.6421000000000001</v>
      </c>
      <c r="E23" s="61">
        <f t="shared" si="0"/>
        <v>7</v>
      </c>
      <c r="F23" s="60">
        <f>VLOOKUP($A23,'Return Data'!$B$7:$R$2292,11,0)</f>
        <v>7.2107999999999999</v>
      </c>
      <c r="G23" s="61">
        <f t="shared" si="1"/>
        <v>4</v>
      </c>
      <c r="H23" s="60">
        <f>VLOOKUP($A23,'Return Data'!$B$7:$R$2292,12,0)</f>
        <v>4.6928999999999998</v>
      </c>
      <c r="I23" s="61">
        <f t="shared" si="2"/>
        <v>8</v>
      </c>
      <c r="J23" s="60">
        <f>VLOOKUP($A23,'Return Data'!$B$7:$R$2292,13,0)</f>
        <v>1.8007</v>
      </c>
      <c r="K23" s="61">
        <f t="shared" si="3"/>
        <v>10</v>
      </c>
      <c r="L23" s="60">
        <f>VLOOKUP($A23,'Return Data'!$B$7:$R$2292,17,0)</f>
        <v>22.933900000000001</v>
      </c>
      <c r="M23" s="61">
        <f t="shared" si="4"/>
        <v>10</v>
      </c>
      <c r="N23" s="60">
        <f>VLOOKUP($A23,'Return Data'!$B$7:$R$2292,14,0)</f>
        <v>21.556100000000001</v>
      </c>
      <c r="O23" s="61">
        <f t="shared" si="5"/>
        <v>4</v>
      </c>
      <c r="P23" s="60">
        <f>VLOOKUP($A23,'Return Data'!$B$7:$R$2292,15,0)</f>
        <v>10.3131</v>
      </c>
      <c r="Q23" s="61">
        <f t="shared" si="9"/>
        <v>13</v>
      </c>
      <c r="R23" s="60">
        <f>VLOOKUP($A23,'Return Data'!$B$7:$R$2292,16,0)</f>
        <v>12.134499999999999</v>
      </c>
      <c r="S23" s="62">
        <f t="shared" si="6"/>
        <v>22</v>
      </c>
    </row>
    <row r="24" spans="1:19" x14ac:dyDescent="0.3">
      <c r="A24" s="58" t="s">
        <v>1704</v>
      </c>
      <c r="B24" s="59">
        <f>VLOOKUP($A24,'Return Data'!$B$7:$R$2292,3,0)</f>
        <v>44859</v>
      </c>
      <c r="C24" s="60">
        <f>VLOOKUP($A24,'Return Data'!$B$7:$R$2292,4,0)</f>
        <v>46.512999999999998</v>
      </c>
      <c r="D24" s="60">
        <f>VLOOKUP($A24,'Return Data'!$B$7:$R$2292,10,0)</f>
        <v>4.8959999999999999</v>
      </c>
      <c r="E24" s="61">
        <f t="shared" si="0"/>
        <v>22</v>
      </c>
      <c r="F24" s="60">
        <f>VLOOKUP($A24,'Return Data'!$B$7:$R$2292,11,0)</f>
        <v>5.3045</v>
      </c>
      <c r="G24" s="61">
        <f t="shared" si="1"/>
        <v>13</v>
      </c>
      <c r="H24" s="60">
        <f>VLOOKUP($A24,'Return Data'!$B$7:$R$2292,12,0)</f>
        <v>4.4297000000000004</v>
      </c>
      <c r="I24" s="61">
        <f t="shared" si="2"/>
        <v>9</v>
      </c>
      <c r="J24" s="60">
        <f>VLOOKUP($A24,'Return Data'!$B$7:$R$2292,13,0)</f>
        <v>4.7306999999999997</v>
      </c>
      <c r="K24" s="61">
        <f t="shared" si="3"/>
        <v>4</v>
      </c>
      <c r="L24" s="60">
        <f>VLOOKUP($A24,'Return Data'!$B$7:$R$2292,17,0)</f>
        <v>24.429400000000001</v>
      </c>
      <c r="M24" s="61">
        <f t="shared" si="4"/>
        <v>7</v>
      </c>
      <c r="N24" s="60">
        <f>VLOOKUP($A24,'Return Data'!$B$7:$R$2292,14,0)</f>
        <v>18.7502</v>
      </c>
      <c r="O24" s="61">
        <f t="shared" si="5"/>
        <v>5</v>
      </c>
      <c r="P24" s="60">
        <f>VLOOKUP($A24,'Return Data'!$B$7:$R$2292,15,0)</f>
        <v>13.1122</v>
      </c>
      <c r="Q24" s="61">
        <f t="shared" si="9"/>
        <v>4</v>
      </c>
      <c r="R24" s="60">
        <f>VLOOKUP($A24,'Return Data'!$B$7:$R$2292,16,0)</f>
        <v>12.6838</v>
      </c>
      <c r="S24" s="62">
        <f t="shared" si="6"/>
        <v>20</v>
      </c>
    </row>
    <row r="25" spans="1:19" x14ac:dyDescent="0.3">
      <c r="A25" s="58" t="s">
        <v>505</v>
      </c>
      <c r="B25" s="59">
        <f>VLOOKUP($A25,'Return Data'!$B$7:$R$2292,3,0)</f>
        <v>44859</v>
      </c>
      <c r="C25" s="60">
        <f>VLOOKUP($A25,'Return Data'!$B$7:$R$2292,4,0)</f>
        <v>40.588000000000001</v>
      </c>
      <c r="D25" s="60">
        <f>VLOOKUP($A25,'Return Data'!$B$7:$R$2292,10,0)</f>
        <v>5.2621000000000002</v>
      </c>
      <c r="E25" s="61">
        <f t="shared" si="0"/>
        <v>18</v>
      </c>
      <c r="F25" s="60">
        <f>VLOOKUP($A25,'Return Data'!$B$7:$R$2292,11,0)</f>
        <v>2.4148000000000001</v>
      </c>
      <c r="G25" s="61">
        <f t="shared" si="1"/>
        <v>26</v>
      </c>
      <c r="H25" s="60">
        <f>VLOOKUP($A25,'Return Data'!$B$7:$R$2292,12,0)</f>
        <v>0.9677</v>
      </c>
      <c r="I25" s="61">
        <f t="shared" si="2"/>
        <v>24</v>
      </c>
      <c r="J25" s="60">
        <f>VLOOKUP($A25,'Return Data'!$B$7:$R$2292,13,0)</f>
        <v>-1.0941000000000001</v>
      </c>
      <c r="K25" s="61">
        <f t="shared" si="3"/>
        <v>25</v>
      </c>
      <c r="L25" s="60">
        <f>VLOOKUP($A25,'Return Data'!$B$7:$R$2292,17,0)</f>
        <v>16.517700000000001</v>
      </c>
      <c r="M25" s="61">
        <f t="shared" si="4"/>
        <v>24</v>
      </c>
      <c r="N25" s="60">
        <f>VLOOKUP($A25,'Return Data'!$B$7:$R$2292,14,0)</f>
        <v>12.6609</v>
      </c>
      <c r="O25" s="61">
        <f t="shared" si="5"/>
        <v>23</v>
      </c>
      <c r="P25" s="60">
        <f>VLOOKUP($A25,'Return Data'!$B$7:$R$2292,15,0)</f>
        <v>8.5982000000000003</v>
      </c>
      <c r="Q25" s="61">
        <f t="shared" si="9"/>
        <v>19</v>
      </c>
      <c r="R25" s="60">
        <f>VLOOKUP($A25,'Return Data'!$B$7:$R$2292,16,0)</f>
        <v>13.6676</v>
      </c>
      <c r="S25" s="62">
        <f t="shared" si="6"/>
        <v>11</v>
      </c>
    </row>
    <row r="26" spans="1:19" x14ac:dyDescent="0.3">
      <c r="A26" s="58" t="s">
        <v>508</v>
      </c>
      <c r="B26" s="59">
        <f>VLOOKUP($A26,'Return Data'!$B$7:$R$2292,3,0)</f>
        <v>44859</v>
      </c>
      <c r="C26" s="60">
        <f>VLOOKUP($A26,'Return Data'!$B$7:$R$2292,4,0)</f>
        <v>150.90889999999999</v>
      </c>
      <c r="D26" s="60">
        <f>VLOOKUP($A26,'Return Data'!$B$7:$R$2292,10,0)</f>
        <v>4.4836999999999998</v>
      </c>
      <c r="E26" s="61">
        <f t="shared" si="0"/>
        <v>26</v>
      </c>
      <c r="F26" s="60">
        <f>VLOOKUP($A26,'Return Data'!$B$7:$R$2292,11,0)</f>
        <v>4.2305999999999999</v>
      </c>
      <c r="G26" s="61">
        <f t="shared" si="1"/>
        <v>21</v>
      </c>
      <c r="H26" s="60">
        <f>VLOOKUP($A26,'Return Data'!$B$7:$R$2292,12,0)</f>
        <v>-0.1173</v>
      </c>
      <c r="I26" s="61">
        <f t="shared" si="2"/>
        <v>26</v>
      </c>
      <c r="J26" s="60">
        <f>VLOOKUP($A26,'Return Data'!$B$7:$R$2292,13,0)</f>
        <v>-1.1742999999999999</v>
      </c>
      <c r="K26" s="61">
        <f t="shared" si="3"/>
        <v>26</v>
      </c>
      <c r="L26" s="60">
        <f>VLOOKUP($A26,'Return Data'!$B$7:$R$2292,17,0)</f>
        <v>14.454599999999999</v>
      </c>
      <c r="M26" s="61">
        <f t="shared" si="4"/>
        <v>31</v>
      </c>
      <c r="N26" s="60">
        <f>VLOOKUP($A26,'Return Data'!$B$7:$R$2292,14,0)</f>
        <v>10.036</v>
      </c>
      <c r="O26" s="61">
        <f t="shared" si="5"/>
        <v>30</v>
      </c>
      <c r="P26" s="60">
        <f>VLOOKUP($A26,'Return Data'!$B$7:$R$2292,15,0)</f>
        <v>8.2192000000000007</v>
      </c>
      <c r="Q26" s="61">
        <f t="shared" si="9"/>
        <v>21</v>
      </c>
      <c r="R26" s="60">
        <f>VLOOKUP($A26,'Return Data'!$B$7:$R$2292,16,0)</f>
        <v>9.8703000000000003</v>
      </c>
      <c r="S26" s="62">
        <f t="shared" si="6"/>
        <v>30</v>
      </c>
    </row>
    <row r="27" spans="1:19" x14ac:dyDescent="0.3">
      <c r="A27" s="58" t="s">
        <v>509</v>
      </c>
      <c r="B27" s="59">
        <f>VLOOKUP($A27,'Return Data'!$B$7:$R$2292,3,0)</f>
        <v>44859</v>
      </c>
      <c r="C27" s="60">
        <f>VLOOKUP($A27,'Return Data'!$B$7:$R$2292,4,0)</f>
        <v>18.3339</v>
      </c>
      <c r="D27" s="60">
        <f>VLOOKUP($A27,'Return Data'!$B$7:$R$2292,10,0)</f>
        <v>4.9691000000000001</v>
      </c>
      <c r="E27" s="61">
        <f t="shared" si="0"/>
        <v>21</v>
      </c>
      <c r="F27" s="60">
        <f>VLOOKUP($A27,'Return Data'!$B$7:$R$2292,11,0)</f>
        <v>5.1292</v>
      </c>
      <c r="G27" s="61">
        <f t="shared" si="1"/>
        <v>16</v>
      </c>
      <c r="H27" s="60">
        <f>VLOOKUP($A27,'Return Data'!$B$7:$R$2292,12,0)</f>
        <v>3.5024000000000002</v>
      </c>
      <c r="I27" s="61">
        <f t="shared" si="2"/>
        <v>15</v>
      </c>
      <c r="J27" s="60">
        <f>VLOOKUP($A27,'Return Data'!$B$7:$R$2292,13,0)</f>
        <v>3.2442000000000002</v>
      </c>
      <c r="K27" s="61">
        <f t="shared" si="3"/>
        <v>7</v>
      </c>
      <c r="L27" s="60">
        <f>VLOOKUP($A27,'Return Data'!$B$7:$R$2292,17,0)</f>
        <v>25.729399999999998</v>
      </c>
      <c r="M27" s="61">
        <f t="shared" si="4"/>
        <v>4</v>
      </c>
      <c r="N27" s="60"/>
      <c r="O27" s="61"/>
      <c r="P27" s="60"/>
      <c r="Q27" s="61"/>
      <c r="R27" s="60">
        <f>VLOOKUP($A27,'Return Data'!$B$7:$R$2292,16,0)</f>
        <v>20.3582</v>
      </c>
      <c r="S27" s="62">
        <f t="shared" si="6"/>
        <v>1</v>
      </c>
    </row>
    <row r="28" spans="1:19" x14ac:dyDescent="0.3">
      <c r="A28" s="58" t="s">
        <v>512</v>
      </c>
      <c r="B28" s="59">
        <f>VLOOKUP($A28,'Return Data'!$B$7:$R$2292,3,0)</f>
        <v>44859</v>
      </c>
      <c r="C28" s="60">
        <f>VLOOKUP($A28,'Return Data'!$B$7:$R$2292,4,0)</f>
        <v>24.960999999999999</v>
      </c>
      <c r="D28" s="60">
        <f>VLOOKUP($A28,'Return Data'!$B$7:$R$2292,10,0)</f>
        <v>4.7769000000000004</v>
      </c>
      <c r="E28" s="61">
        <f t="shared" si="0"/>
        <v>24</v>
      </c>
      <c r="F28" s="60">
        <f>VLOOKUP($A28,'Return Data'!$B$7:$R$2292,11,0)</f>
        <v>3.9218999999999999</v>
      </c>
      <c r="G28" s="61">
        <f t="shared" si="1"/>
        <v>22</v>
      </c>
      <c r="H28" s="60">
        <f>VLOOKUP($A28,'Return Data'!$B$7:$R$2292,12,0)</f>
        <v>2.1234000000000002</v>
      </c>
      <c r="I28" s="61">
        <f t="shared" si="2"/>
        <v>22</v>
      </c>
      <c r="J28" s="60">
        <f>VLOOKUP($A28,'Return Data'!$B$7:$R$2292,13,0)</f>
        <v>0.3054</v>
      </c>
      <c r="K28" s="61">
        <f t="shared" si="3"/>
        <v>22</v>
      </c>
      <c r="L28" s="60">
        <f>VLOOKUP($A28,'Return Data'!$B$7:$R$2292,17,0)</f>
        <v>19.751000000000001</v>
      </c>
      <c r="M28" s="61">
        <f t="shared" si="4"/>
        <v>17</v>
      </c>
      <c r="N28" s="60">
        <f>VLOOKUP($A28,'Return Data'!$B$7:$R$2292,14,0)</f>
        <v>15.8264</v>
      </c>
      <c r="O28" s="61">
        <f t="shared" ref="O28:O39" si="10">RANK(N28,N$8:N$39,0)</f>
        <v>13</v>
      </c>
      <c r="P28" s="60">
        <f>VLOOKUP($A28,'Return Data'!$B$7:$R$2292,15,0)</f>
        <v>12.2005</v>
      </c>
      <c r="Q28" s="61">
        <f t="shared" si="9"/>
        <v>7</v>
      </c>
      <c r="R28" s="60">
        <f>VLOOKUP($A28,'Return Data'!$B$7:$R$2292,16,0)</f>
        <v>13.4542</v>
      </c>
      <c r="S28" s="62">
        <f t="shared" si="6"/>
        <v>14</v>
      </c>
    </row>
    <row r="29" spans="1:19" x14ac:dyDescent="0.3">
      <c r="A29" s="58" t="s">
        <v>514</v>
      </c>
      <c r="B29" s="59">
        <f>VLOOKUP($A29,'Return Data'!$B$7:$R$2292,3,0)</f>
        <v>44859</v>
      </c>
      <c r="C29" s="60">
        <f>VLOOKUP($A29,'Return Data'!$B$7:$R$2292,4,0)</f>
        <v>16.5869</v>
      </c>
      <c r="D29" s="60">
        <f>VLOOKUP($A29,'Return Data'!$B$7:$R$2292,10,0)</f>
        <v>6.7504999999999997</v>
      </c>
      <c r="E29" s="61">
        <f t="shared" si="0"/>
        <v>6</v>
      </c>
      <c r="F29" s="60">
        <f>VLOOKUP($A29,'Return Data'!$B$7:$R$2292,11,0)</f>
        <v>7.9104000000000001</v>
      </c>
      <c r="G29" s="61">
        <f t="shared" si="1"/>
        <v>2</v>
      </c>
      <c r="H29" s="60">
        <f>VLOOKUP($A29,'Return Data'!$B$7:$R$2292,12,0)</f>
        <v>5.6456999999999997</v>
      </c>
      <c r="I29" s="61">
        <f t="shared" si="2"/>
        <v>4</v>
      </c>
      <c r="J29" s="60">
        <f>VLOOKUP($A29,'Return Data'!$B$7:$R$2292,13,0)</f>
        <v>1.1791</v>
      </c>
      <c r="K29" s="61">
        <f t="shared" si="3"/>
        <v>13</v>
      </c>
      <c r="L29" s="60">
        <f>VLOOKUP($A29,'Return Data'!$B$7:$R$2292,17,0)</f>
        <v>16.0002</v>
      </c>
      <c r="M29" s="61">
        <f t="shared" si="4"/>
        <v>29</v>
      </c>
      <c r="N29" s="60">
        <f>VLOOKUP($A29,'Return Data'!$B$7:$R$2292,14,0)</f>
        <v>12.779500000000001</v>
      </c>
      <c r="O29" s="61">
        <f t="shared" si="10"/>
        <v>22</v>
      </c>
      <c r="P29" s="60"/>
      <c r="Q29" s="61"/>
      <c r="R29" s="60">
        <f>VLOOKUP($A29,'Return Data'!$B$7:$R$2292,16,0)</f>
        <v>13.085000000000001</v>
      </c>
      <c r="S29" s="62">
        <f t="shared" si="6"/>
        <v>18</v>
      </c>
    </row>
    <row r="30" spans="1:19" x14ac:dyDescent="0.3">
      <c r="A30" s="58" t="s">
        <v>1861</v>
      </c>
      <c r="B30" s="59">
        <f>VLOOKUP($A30,'Return Data'!$B$7:$R$2292,3,0)</f>
        <v>44859</v>
      </c>
      <c r="C30" s="60">
        <f>VLOOKUP($A30,'Return Data'!$B$7:$R$2292,4,0)</f>
        <v>15.624700000000001</v>
      </c>
      <c r="D30" s="60">
        <f>VLOOKUP($A30,'Return Data'!$B$7:$R$2292,10,0)</f>
        <v>5.7709999999999999</v>
      </c>
      <c r="E30" s="61">
        <f t="shared" si="0"/>
        <v>13</v>
      </c>
      <c r="F30" s="60">
        <f>VLOOKUP($A30,'Return Data'!$B$7:$R$2292,11,0)</f>
        <v>4.3803999999999998</v>
      </c>
      <c r="G30" s="61">
        <f t="shared" si="1"/>
        <v>20</v>
      </c>
      <c r="H30" s="60">
        <f>VLOOKUP($A30,'Return Data'!$B$7:$R$2292,12,0)</f>
        <v>3.0373999999999999</v>
      </c>
      <c r="I30" s="61">
        <f t="shared" si="2"/>
        <v>18</v>
      </c>
      <c r="J30" s="60">
        <f>VLOOKUP($A30,'Return Data'!$B$7:$R$2292,13,0)</f>
        <v>1.9689000000000001</v>
      </c>
      <c r="K30" s="61">
        <f t="shared" si="3"/>
        <v>9</v>
      </c>
      <c r="L30" s="60">
        <f>VLOOKUP($A30,'Return Data'!$B$7:$R$2292,17,0)</f>
        <v>18.686900000000001</v>
      </c>
      <c r="M30" s="61">
        <f t="shared" si="4"/>
        <v>22</v>
      </c>
      <c r="N30" s="60">
        <f>VLOOKUP($A30,'Return Data'!$B$7:$R$2292,14,0)</f>
        <v>12.5307</v>
      </c>
      <c r="O30" s="61">
        <f t="shared" si="10"/>
        <v>24</v>
      </c>
      <c r="P30" s="60"/>
      <c r="Q30" s="61"/>
      <c r="R30" s="60">
        <f>VLOOKUP($A30,'Return Data'!$B$7:$R$2292,16,0)</f>
        <v>10.4489</v>
      </c>
      <c r="S30" s="62">
        <f t="shared" si="6"/>
        <v>29</v>
      </c>
    </row>
    <row r="31" spans="1:19" x14ac:dyDescent="0.3">
      <c r="A31" s="58" t="s">
        <v>517</v>
      </c>
      <c r="B31" s="59">
        <f>VLOOKUP($A31,'Return Data'!$B$7:$R$2292,3,0)</f>
        <v>44859</v>
      </c>
      <c r="C31" s="60">
        <f>VLOOKUP($A31,'Return Data'!$B$7:$R$2292,4,0)</f>
        <v>76.129199999999997</v>
      </c>
      <c r="D31" s="60">
        <f>VLOOKUP($A31,'Return Data'!$B$7:$R$2292,10,0)</f>
        <v>6.8981000000000003</v>
      </c>
      <c r="E31" s="61">
        <f t="shared" si="0"/>
        <v>4</v>
      </c>
      <c r="F31" s="60">
        <f>VLOOKUP($A31,'Return Data'!$B$7:$R$2292,11,0)</f>
        <v>5.9089</v>
      </c>
      <c r="G31" s="61">
        <f t="shared" si="1"/>
        <v>10</v>
      </c>
      <c r="H31" s="60">
        <f>VLOOKUP($A31,'Return Data'!$B$7:$R$2292,12,0)</f>
        <v>5.1696999999999997</v>
      </c>
      <c r="I31" s="61">
        <f t="shared" si="2"/>
        <v>6</v>
      </c>
      <c r="J31" s="60">
        <f>VLOOKUP($A31,'Return Data'!$B$7:$R$2292,13,0)</f>
        <v>3.3012999999999999</v>
      </c>
      <c r="K31" s="61">
        <f t="shared" si="3"/>
        <v>6</v>
      </c>
      <c r="L31" s="60">
        <f>VLOOKUP($A31,'Return Data'!$B$7:$R$2292,17,0)</f>
        <v>24.065999999999999</v>
      </c>
      <c r="M31" s="61">
        <f t="shared" si="4"/>
        <v>9</v>
      </c>
      <c r="N31" s="60">
        <f>VLOOKUP($A31,'Return Data'!$B$7:$R$2292,14,0)</f>
        <v>10.3949</v>
      </c>
      <c r="O31" s="61">
        <f t="shared" si="10"/>
        <v>29</v>
      </c>
      <c r="P31" s="60">
        <f>VLOOKUP($A31,'Return Data'!$B$7:$R$2292,15,0)</f>
        <v>5.9732000000000003</v>
      </c>
      <c r="Q31" s="61">
        <f t="shared" si="9"/>
        <v>24</v>
      </c>
      <c r="R31" s="60">
        <f>VLOOKUP($A31,'Return Data'!$B$7:$R$2292,16,0)</f>
        <v>11.655900000000001</v>
      </c>
      <c r="S31" s="62">
        <f t="shared" si="6"/>
        <v>24</v>
      </c>
    </row>
    <row r="32" spans="1:19" x14ac:dyDescent="0.3">
      <c r="A32" s="58" t="s">
        <v>523</v>
      </c>
      <c r="B32" s="59">
        <f>VLOOKUP($A32,'Return Data'!$B$7:$R$2292,3,0)</f>
        <v>44859</v>
      </c>
      <c r="C32" s="60">
        <f>VLOOKUP($A32,'Return Data'!$B$7:$R$2292,4,0)</f>
        <v>104.87</v>
      </c>
      <c r="D32" s="60">
        <f>VLOOKUP($A32,'Return Data'!$B$7:$R$2292,10,0)</f>
        <v>5.2066999999999997</v>
      </c>
      <c r="E32" s="61">
        <f t="shared" si="0"/>
        <v>19</v>
      </c>
      <c r="F32" s="60">
        <f>VLOOKUP($A32,'Return Data'!$B$7:$R$2292,11,0)</f>
        <v>3.1474000000000002</v>
      </c>
      <c r="G32" s="61">
        <f t="shared" si="1"/>
        <v>24</v>
      </c>
      <c r="H32" s="60">
        <f>VLOOKUP($A32,'Return Data'!$B$7:$R$2292,12,0)</f>
        <v>-1.1778999999999999</v>
      </c>
      <c r="I32" s="61">
        <f t="shared" si="2"/>
        <v>31</v>
      </c>
      <c r="J32" s="60">
        <f>VLOOKUP($A32,'Return Data'!$B$7:$R$2292,13,0)</f>
        <v>-5.6840000000000002</v>
      </c>
      <c r="K32" s="61">
        <f t="shared" si="3"/>
        <v>32</v>
      </c>
      <c r="L32" s="60">
        <f>VLOOKUP($A32,'Return Data'!$B$7:$R$2292,17,0)</f>
        <v>16.2027</v>
      </c>
      <c r="M32" s="61">
        <f t="shared" si="4"/>
        <v>28</v>
      </c>
      <c r="N32" s="60">
        <f>VLOOKUP($A32,'Return Data'!$B$7:$R$2292,14,0)</f>
        <v>11.6479</v>
      </c>
      <c r="O32" s="61">
        <f t="shared" si="10"/>
        <v>28</v>
      </c>
      <c r="P32" s="60">
        <f>VLOOKUP($A32,'Return Data'!$B$7:$R$2292,15,0)</f>
        <v>8.5085999999999995</v>
      </c>
      <c r="Q32" s="61">
        <f t="shared" ref="Q32:Q39" si="11">RANK(P32,P$8:P$39,0)</f>
        <v>20</v>
      </c>
      <c r="R32" s="60">
        <f>VLOOKUP($A32,'Return Data'!$B$7:$R$2292,16,0)</f>
        <v>11.233000000000001</v>
      </c>
      <c r="S32" s="62">
        <f t="shared" si="6"/>
        <v>26</v>
      </c>
    </row>
    <row r="33" spans="1:19" x14ac:dyDescent="0.3">
      <c r="A33" s="58" t="s">
        <v>525</v>
      </c>
      <c r="B33" s="59">
        <f>VLOOKUP($A33,'Return Data'!$B$7:$R$2292,3,0)</f>
        <v>44859</v>
      </c>
      <c r="C33" s="60">
        <f>VLOOKUP($A33,'Return Data'!$B$7:$R$2292,4,0)</f>
        <v>320.78519999999997</v>
      </c>
      <c r="D33" s="60">
        <f>VLOOKUP($A33,'Return Data'!$B$7:$R$2292,10,0)</f>
        <v>9.5137999999999998</v>
      </c>
      <c r="E33" s="61">
        <f t="shared" si="0"/>
        <v>1</v>
      </c>
      <c r="F33" s="60">
        <f>VLOOKUP($A33,'Return Data'!$B$7:$R$2292,11,0)</f>
        <v>9.0197000000000003</v>
      </c>
      <c r="G33" s="61">
        <f t="shared" si="1"/>
        <v>1</v>
      </c>
      <c r="H33" s="60">
        <f>VLOOKUP($A33,'Return Data'!$B$7:$R$2292,12,0)</f>
        <v>13.3508</v>
      </c>
      <c r="I33" s="61">
        <f t="shared" si="2"/>
        <v>1</v>
      </c>
      <c r="J33" s="60">
        <f>VLOOKUP($A33,'Return Data'!$B$7:$R$2292,13,0)</f>
        <v>14.0633</v>
      </c>
      <c r="K33" s="61">
        <f t="shared" si="3"/>
        <v>1</v>
      </c>
      <c r="L33" s="60">
        <f>VLOOKUP($A33,'Return Data'!$B$7:$R$2292,17,0)</f>
        <v>38.268700000000003</v>
      </c>
      <c r="M33" s="61">
        <f t="shared" si="4"/>
        <v>1</v>
      </c>
      <c r="N33" s="60">
        <f>VLOOKUP($A33,'Return Data'!$B$7:$R$2292,14,0)</f>
        <v>30.8094</v>
      </c>
      <c r="O33" s="61">
        <f t="shared" si="10"/>
        <v>1</v>
      </c>
      <c r="P33" s="60">
        <f>VLOOKUP($A33,'Return Data'!$B$7:$R$2292,15,0)</f>
        <v>20.286200000000001</v>
      </c>
      <c r="Q33" s="61">
        <f t="shared" si="11"/>
        <v>1</v>
      </c>
      <c r="R33" s="60">
        <f>VLOOKUP($A33,'Return Data'!$B$7:$R$2292,16,0)</f>
        <v>17.9666</v>
      </c>
      <c r="S33" s="62">
        <f t="shared" si="6"/>
        <v>2</v>
      </c>
    </row>
    <row r="34" spans="1:19" x14ac:dyDescent="0.3">
      <c r="A34" s="58" t="s">
        <v>1708</v>
      </c>
      <c r="B34" s="59">
        <f>VLOOKUP($A34,'Return Data'!$B$7:$R$2292,3,0)</f>
        <v>44859</v>
      </c>
      <c r="C34" s="60">
        <f>VLOOKUP($A34,'Return Data'!$B$7:$R$2292,4,0)</f>
        <v>223.3853</v>
      </c>
      <c r="D34" s="60">
        <f>VLOOKUP($A34,'Return Data'!$B$7:$R$2292,10,0)</f>
        <v>4.6845999999999997</v>
      </c>
      <c r="E34" s="61">
        <f t="shared" si="0"/>
        <v>25</v>
      </c>
      <c r="F34" s="60">
        <f>VLOOKUP($A34,'Return Data'!$B$7:$R$2292,11,0)</f>
        <v>2.8176999999999999</v>
      </c>
      <c r="G34" s="61">
        <f t="shared" si="1"/>
        <v>25</v>
      </c>
      <c r="H34" s="60">
        <f>VLOOKUP($A34,'Return Data'!$B$7:$R$2292,12,0)</f>
        <v>3.1333000000000002</v>
      </c>
      <c r="I34" s="61">
        <f t="shared" si="2"/>
        <v>17</v>
      </c>
      <c r="J34" s="60">
        <f>VLOOKUP($A34,'Return Data'!$B$7:$R$2292,13,0)</f>
        <v>0.7752</v>
      </c>
      <c r="K34" s="61">
        <f t="shared" si="3"/>
        <v>17</v>
      </c>
      <c r="L34" s="60">
        <f>VLOOKUP($A34,'Return Data'!$B$7:$R$2292,17,0)</f>
        <v>20.9435</v>
      </c>
      <c r="M34" s="61">
        <f t="shared" si="4"/>
        <v>15</v>
      </c>
      <c r="N34" s="60">
        <f>VLOOKUP($A34,'Return Data'!$B$7:$R$2292,14,0)</f>
        <v>14.363899999999999</v>
      </c>
      <c r="O34" s="61">
        <f t="shared" si="10"/>
        <v>16</v>
      </c>
      <c r="P34" s="60">
        <f>VLOOKUP($A34,'Return Data'!$B$7:$R$2292,15,0)</f>
        <v>11.658899999999999</v>
      </c>
      <c r="Q34" s="61">
        <f t="shared" si="11"/>
        <v>9</v>
      </c>
      <c r="R34" s="60">
        <f>VLOOKUP($A34,'Return Data'!$B$7:$R$2292,16,0)</f>
        <v>14.9815</v>
      </c>
      <c r="S34" s="62">
        <f t="shared" si="6"/>
        <v>5</v>
      </c>
    </row>
    <row r="35" spans="1:19" x14ac:dyDescent="0.3">
      <c r="A35" s="58" t="s">
        <v>526</v>
      </c>
      <c r="B35" s="59">
        <f>VLOOKUP($A35,'Return Data'!$B$7:$R$2292,3,0)</f>
        <v>44859</v>
      </c>
      <c r="C35" s="60">
        <f>VLOOKUP($A35,'Return Data'!$B$7:$R$2292,4,0)</f>
        <v>25.491499999999998</v>
      </c>
      <c r="D35" s="60">
        <f>VLOOKUP($A35,'Return Data'!$B$7:$R$2292,10,0)</f>
        <v>5.0849000000000002</v>
      </c>
      <c r="E35" s="61">
        <f t="shared" si="0"/>
        <v>20</v>
      </c>
      <c r="F35" s="60">
        <f>VLOOKUP($A35,'Return Data'!$B$7:$R$2292,11,0)</f>
        <v>5.1464999999999996</v>
      </c>
      <c r="G35" s="61">
        <f t="shared" si="1"/>
        <v>15</v>
      </c>
      <c r="H35" s="60">
        <f>VLOOKUP($A35,'Return Data'!$B$7:$R$2292,12,0)</f>
        <v>4.0434999999999999</v>
      </c>
      <c r="I35" s="61">
        <f t="shared" si="2"/>
        <v>12</v>
      </c>
      <c r="J35" s="60">
        <f>VLOOKUP($A35,'Return Data'!$B$7:$R$2292,13,0)</f>
        <v>0.74019999999999997</v>
      </c>
      <c r="K35" s="61">
        <f t="shared" si="3"/>
        <v>18</v>
      </c>
      <c r="L35" s="60">
        <f>VLOOKUP($A35,'Return Data'!$B$7:$R$2292,17,0)</f>
        <v>16.4937</v>
      </c>
      <c r="M35" s="61">
        <f t="shared" si="4"/>
        <v>25</v>
      </c>
      <c r="N35" s="60">
        <f>VLOOKUP($A35,'Return Data'!$B$7:$R$2292,14,0)</f>
        <v>12.043200000000001</v>
      </c>
      <c r="O35" s="61">
        <f t="shared" si="10"/>
        <v>26</v>
      </c>
      <c r="P35" s="60">
        <f>VLOOKUP($A35,'Return Data'!$B$7:$R$2292,15,0)</f>
        <v>9.5534999999999997</v>
      </c>
      <c r="Q35" s="61">
        <f t="shared" si="11"/>
        <v>18</v>
      </c>
      <c r="R35" s="60">
        <f>VLOOKUP($A35,'Return Data'!$B$7:$R$2292,16,0)</f>
        <v>11.1065</v>
      </c>
      <c r="S35" s="62">
        <f t="shared" si="6"/>
        <v>27</v>
      </c>
    </row>
    <row r="36" spans="1:19" x14ac:dyDescent="0.3">
      <c r="A36" s="58" t="s">
        <v>1896</v>
      </c>
      <c r="B36" s="59">
        <f>VLOOKUP($A36,'Return Data'!$B$7:$R$2292,3,0)</f>
        <v>44859</v>
      </c>
      <c r="C36" s="60">
        <f>VLOOKUP($A36,'Return Data'!$B$7:$R$2292,4,0)</f>
        <v>126.6718</v>
      </c>
      <c r="D36" s="60">
        <f>VLOOKUP($A36,'Return Data'!$B$7:$R$2292,10,0)</f>
        <v>6.4423000000000004</v>
      </c>
      <c r="E36" s="61">
        <f t="shared" si="0"/>
        <v>8</v>
      </c>
      <c r="F36" s="60">
        <f>VLOOKUP($A36,'Return Data'!$B$7:$R$2292,11,0)</f>
        <v>6.0453000000000001</v>
      </c>
      <c r="G36" s="61">
        <f t="shared" si="1"/>
        <v>9</v>
      </c>
      <c r="H36" s="60">
        <f>VLOOKUP($A36,'Return Data'!$B$7:$R$2292,12,0)</f>
        <v>4.3803999999999998</v>
      </c>
      <c r="I36" s="61">
        <f t="shared" si="2"/>
        <v>10</v>
      </c>
      <c r="J36" s="60">
        <f>VLOOKUP($A36,'Return Data'!$B$7:$R$2292,13,0)</f>
        <v>1.1432</v>
      </c>
      <c r="K36" s="61">
        <f t="shared" si="3"/>
        <v>14</v>
      </c>
      <c r="L36" s="60">
        <f>VLOOKUP($A36,'Return Data'!$B$7:$R$2292,17,0)</f>
        <v>21.838100000000001</v>
      </c>
      <c r="M36" s="61">
        <f t="shared" si="4"/>
        <v>13</v>
      </c>
      <c r="N36" s="60">
        <f>VLOOKUP($A36,'Return Data'!$B$7:$R$2292,14,0)</f>
        <v>16.4803</v>
      </c>
      <c r="O36" s="61">
        <f t="shared" si="10"/>
        <v>9</v>
      </c>
      <c r="P36" s="60">
        <f>VLOOKUP($A36,'Return Data'!$B$7:$R$2292,15,0)</f>
        <v>10.2797</v>
      </c>
      <c r="Q36" s="61">
        <f t="shared" si="11"/>
        <v>14</v>
      </c>
      <c r="R36" s="60">
        <f>VLOOKUP($A36,'Return Data'!$B$7:$R$2292,16,0)</f>
        <v>14.1869</v>
      </c>
      <c r="S36" s="62">
        <f t="shared" si="6"/>
        <v>8</v>
      </c>
    </row>
    <row r="37" spans="1:19" x14ac:dyDescent="0.3">
      <c r="A37" s="58" t="s">
        <v>529</v>
      </c>
      <c r="B37" s="59">
        <f>VLOOKUP($A37,'Return Data'!$B$7:$R$2292,3,0)</f>
        <v>0</v>
      </c>
      <c r="C37" s="60">
        <f>VLOOKUP($A37,'Return Data'!$B$7:$R$2292,4,0)</f>
        <v>0</v>
      </c>
      <c r="D37" s="60">
        <f>VLOOKUP($A37,'Return Data'!$B$7:$R$2292,10,0)</f>
        <v>0</v>
      </c>
      <c r="E37" s="61">
        <f t="shared" si="0"/>
        <v>32</v>
      </c>
      <c r="F37" s="60">
        <f>VLOOKUP($A37,'Return Data'!$B$7:$R$2292,11,0)</f>
        <v>0</v>
      </c>
      <c r="G37" s="61">
        <f t="shared" si="1"/>
        <v>30</v>
      </c>
      <c r="H37" s="60">
        <f>VLOOKUP($A37,'Return Data'!$B$7:$R$2292,12,0)</f>
        <v>0</v>
      </c>
      <c r="I37" s="61">
        <f t="shared" si="2"/>
        <v>25</v>
      </c>
      <c r="J37" s="60">
        <f>VLOOKUP($A37,'Return Data'!$B$7:$R$2292,13,0)</f>
        <v>0</v>
      </c>
      <c r="K37" s="61">
        <f t="shared" si="3"/>
        <v>24</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44859</v>
      </c>
      <c r="C38" s="60">
        <f>VLOOKUP($A38,'Return Data'!$B$7:$R$2292,4,0)</f>
        <v>345.1728</v>
      </c>
      <c r="D38" s="60">
        <f>VLOOKUP($A38,'Return Data'!$B$7:$R$2292,10,0)</f>
        <v>6.1346999999999996</v>
      </c>
      <c r="E38" s="61">
        <f t="shared" si="0"/>
        <v>11</v>
      </c>
      <c r="F38" s="60">
        <f>VLOOKUP($A38,'Return Data'!$B$7:$R$2292,11,0)</f>
        <v>7.4828999999999999</v>
      </c>
      <c r="G38" s="61">
        <f t="shared" si="1"/>
        <v>3</v>
      </c>
      <c r="H38" s="60">
        <f>VLOOKUP($A38,'Return Data'!$B$7:$R$2292,12,0)</f>
        <v>4.9467999999999996</v>
      </c>
      <c r="I38" s="61">
        <f t="shared" si="2"/>
        <v>7</v>
      </c>
      <c r="J38" s="60">
        <f>VLOOKUP($A38,'Return Data'!$B$7:$R$2292,13,0)</f>
        <v>2.7263000000000002</v>
      </c>
      <c r="K38" s="61">
        <f t="shared" si="3"/>
        <v>8</v>
      </c>
      <c r="L38" s="60">
        <f>VLOOKUP($A38,'Return Data'!$B$7:$R$2292,17,0)</f>
        <v>22.0213</v>
      </c>
      <c r="M38" s="61">
        <f t="shared" si="4"/>
        <v>12</v>
      </c>
      <c r="N38" s="60">
        <f>VLOOKUP($A38,'Return Data'!$B$7:$R$2292,14,0)</f>
        <v>15.214700000000001</v>
      </c>
      <c r="O38" s="61">
        <f t="shared" si="10"/>
        <v>15</v>
      </c>
      <c r="P38" s="60">
        <f>VLOOKUP($A38,'Return Data'!$B$7:$R$2292,15,0)</f>
        <v>10.2332</v>
      </c>
      <c r="Q38" s="61">
        <f t="shared" si="11"/>
        <v>15</v>
      </c>
      <c r="R38" s="60">
        <f>VLOOKUP($A38,'Return Data'!$B$7:$R$2292,16,0)</f>
        <v>13.5396</v>
      </c>
      <c r="S38" s="62">
        <f t="shared" si="6"/>
        <v>12</v>
      </c>
    </row>
    <row r="39" spans="1:19" x14ac:dyDescent="0.3">
      <c r="A39" s="58" t="s">
        <v>532</v>
      </c>
      <c r="B39" s="59">
        <f>VLOOKUP($A39,'Return Data'!$B$7:$R$2292,3,0)</f>
        <v>44859</v>
      </c>
      <c r="C39" s="60">
        <f>VLOOKUP($A39,'Return Data'!$B$7:$R$2292,4,0)</f>
        <v>273.2998</v>
      </c>
      <c r="D39" s="60">
        <f>VLOOKUP($A39,'Return Data'!$B$7:$R$2292,10,0)</f>
        <v>4.8448000000000002</v>
      </c>
      <c r="E39" s="61">
        <f t="shared" si="0"/>
        <v>23</v>
      </c>
      <c r="F39" s="60">
        <f>VLOOKUP($A39,'Return Data'!$B$7:$R$2292,11,0)</f>
        <v>6.6313000000000004</v>
      </c>
      <c r="G39" s="61">
        <f t="shared" si="1"/>
        <v>5</v>
      </c>
      <c r="H39" s="60">
        <f>VLOOKUP($A39,'Return Data'!$B$7:$R$2292,12,0)</f>
        <v>4.3677999999999999</v>
      </c>
      <c r="I39" s="61">
        <f t="shared" si="2"/>
        <v>11</v>
      </c>
      <c r="J39" s="60">
        <f>VLOOKUP($A39,'Return Data'!$B$7:$R$2292,13,0)</f>
        <v>1.6367</v>
      </c>
      <c r="K39" s="61">
        <f t="shared" si="3"/>
        <v>12</v>
      </c>
      <c r="L39" s="60">
        <f>VLOOKUP($A39,'Return Data'!$B$7:$R$2292,17,0)</f>
        <v>24.865500000000001</v>
      </c>
      <c r="M39" s="61">
        <f t="shared" si="4"/>
        <v>6</v>
      </c>
      <c r="N39" s="60">
        <f>VLOOKUP($A39,'Return Data'!$B$7:$R$2292,14,0)</f>
        <v>18.039100000000001</v>
      </c>
      <c r="O39" s="61">
        <f t="shared" si="10"/>
        <v>6</v>
      </c>
      <c r="P39" s="60">
        <f>VLOOKUP($A39,'Return Data'!$B$7:$R$2292,15,0)</f>
        <v>9.9101999999999997</v>
      </c>
      <c r="Q39" s="61">
        <f t="shared" si="11"/>
        <v>17</v>
      </c>
      <c r="R39" s="60">
        <f>VLOOKUP($A39,'Return Data'!$B$7:$R$2292,16,0)</f>
        <v>12.2126</v>
      </c>
      <c r="S39" s="62">
        <f t="shared" si="6"/>
        <v>21</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5.4931531250000001</v>
      </c>
      <c r="E41" s="69"/>
      <c r="F41" s="70">
        <f>AVERAGE(F8:F39)</f>
        <v>4.4589593750000001</v>
      </c>
      <c r="G41" s="69"/>
      <c r="H41" s="70">
        <f>AVERAGE(H8:H39)</f>
        <v>3.0086406249999995</v>
      </c>
      <c r="I41" s="69"/>
      <c r="J41" s="70">
        <f>AVERAGE(J8:J39)</f>
        <v>1.1876906249999999</v>
      </c>
      <c r="K41" s="69"/>
      <c r="L41" s="70">
        <f>AVERAGE(L8:L39)</f>
        <v>20.765762499999997</v>
      </c>
      <c r="M41" s="69"/>
      <c r="N41" s="70">
        <f>AVERAGE(N8:N39)</f>
        <v>15.183109677419354</v>
      </c>
      <c r="O41" s="69"/>
      <c r="P41" s="70">
        <f>AVERAGE(P8:P39)</f>
        <v>10.519399999999997</v>
      </c>
      <c r="Q41" s="69"/>
      <c r="R41" s="70">
        <f>AVERAGE(R8:R39)</f>
        <v>12.858856249999997</v>
      </c>
      <c r="S41" s="71"/>
    </row>
    <row r="42" spans="1:19" x14ac:dyDescent="0.3">
      <c r="A42" s="68" t="s">
        <v>28</v>
      </c>
      <c r="B42" s="69"/>
      <c r="C42" s="69"/>
      <c r="D42" s="70">
        <f>MIN(D8:D39)</f>
        <v>0</v>
      </c>
      <c r="E42" s="69"/>
      <c r="F42" s="70">
        <f>MIN(F8:F39)</f>
        <v>-1.7703</v>
      </c>
      <c r="G42" s="69"/>
      <c r="H42" s="70">
        <f>MIN(H8:H39)</f>
        <v>-2.0525000000000002</v>
      </c>
      <c r="I42" s="69"/>
      <c r="J42" s="70">
        <f>MIN(J8:J39)</f>
        <v>-5.6840000000000002</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9.5137999999999998</v>
      </c>
      <c r="E43" s="73"/>
      <c r="F43" s="74">
        <f>MAX(F8:F39)</f>
        <v>9.0197000000000003</v>
      </c>
      <c r="G43" s="73"/>
      <c r="H43" s="74">
        <f>MAX(H8:H39)</f>
        <v>13.3508</v>
      </c>
      <c r="I43" s="73"/>
      <c r="J43" s="74">
        <f>MAX(J8:J39)</f>
        <v>14.0633</v>
      </c>
      <c r="K43" s="73"/>
      <c r="L43" s="74">
        <f>MAX(L8:L39)</f>
        <v>38.268700000000003</v>
      </c>
      <c r="M43" s="73"/>
      <c r="N43" s="74">
        <f>MAX(N8:N39)</f>
        <v>30.8094</v>
      </c>
      <c r="O43" s="73"/>
      <c r="P43" s="74">
        <f>MAX(P8:P39)</f>
        <v>20.286200000000001</v>
      </c>
      <c r="Q43" s="73"/>
      <c r="R43" s="74">
        <f>MAX(R8:R39)</f>
        <v>20.3582</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7" sqref="A7"/>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44859</v>
      </c>
      <c r="C8" s="60">
        <f>VLOOKUP($A8,'Return Data'!$B$7:$R$2292,4,0)</f>
        <v>1055.4100000000001</v>
      </c>
      <c r="D8" s="60">
        <f>VLOOKUP($A8,'Return Data'!$B$7:$R$2292,10,0)</f>
        <v>3.8574999999999999</v>
      </c>
      <c r="E8" s="61">
        <f t="shared" ref="E8:E39" si="0">RANK(D8,D$8:D$39,0)</f>
        <v>29</v>
      </c>
      <c r="F8" s="60">
        <f>VLOOKUP($A8,'Return Data'!$B$7:$R$2292,11,0)</f>
        <v>-0.96460000000000001</v>
      </c>
      <c r="G8" s="61">
        <f t="shared" ref="G8:G39" si="1">RANK(F8,F$8:F$39,0)</f>
        <v>31</v>
      </c>
      <c r="H8" s="60">
        <f>VLOOKUP($A8,'Return Data'!$B$7:$R$2292,12,0)</f>
        <v>1.6439999999999999</v>
      </c>
      <c r="I8" s="61">
        <f t="shared" ref="I8:I39" si="2">RANK(H8,H$8:H$39,0)</f>
        <v>19</v>
      </c>
      <c r="J8" s="60">
        <f>VLOOKUP($A8,'Return Data'!$B$7:$R$2292,13,0)</f>
        <v>-3.3117999999999999</v>
      </c>
      <c r="K8" s="61">
        <f t="shared" ref="K8:K39" si="3">RANK(J8,J$8:J$39,0)</f>
        <v>27</v>
      </c>
      <c r="L8" s="60">
        <f>VLOOKUP($A8,'Return Data'!$B$7:$R$2292,17,0)</f>
        <v>18.608499999999999</v>
      </c>
      <c r="M8" s="61">
        <f t="shared" ref="M8:M39" si="4">RANK(L8,L$8:L$39,0)</f>
        <v>17</v>
      </c>
      <c r="N8" s="60">
        <f>VLOOKUP($A8,'Return Data'!$B$7:$R$2292,14,0)</f>
        <v>12.138299999999999</v>
      </c>
      <c r="O8" s="61">
        <f t="shared" ref="O8:O26" si="5">RANK(N8,N$8:N$39,0)</f>
        <v>19</v>
      </c>
      <c r="P8" s="60">
        <f>VLOOKUP($A8,'Return Data'!$B$7:$R$2292,15,0)</f>
        <v>7.1153000000000004</v>
      </c>
      <c r="Q8" s="61">
        <f>RANK(P8,P$8:P$39,0)</f>
        <v>20</v>
      </c>
      <c r="R8" s="60">
        <f>VLOOKUP($A8,'Return Data'!$B$7:$R$2292,16,0)</f>
        <v>18.3004</v>
      </c>
      <c r="S8" s="62">
        <f t="shared" ref="S8:S39" si="6">RANK(R8,R$8:R$39,0)</f>
        <v>1</v>
      </c>
    </row>
    <row r="9" spans="1:20" x14ac:dyDescent="0.3">
      <c r="A9" s="58" t="s">
        <v>478</v>
      </c>
      <c r="B9" s="59">
        <f>VLOOKUP($A9,'Return Data'!$B$7:$R$2292,3,0)</f>
        <v>44859</v>
      </c>
      <c r="C9" s="60">
        <f>VLOOKUP($A9,'Return Data'!$B$7:$R$2292,4,0)</f>
        <v>15.11</v>
      </c>
      <c r="D9" s="60">
        <f>VLOOKUP($A9,'Return Data'!$B$7:$R$2292,10,0)</f>
        <v>3.7061999999999999</v>
      </c>
      <c r="E9" s="61">
        <f t="shared" si="0"/>
        <v>31</v>
      </c>
      <c r="F9" s="60">
        <f>VLOOKUP($A9,'Return Data'!$B$7:$R$2292,11,0)</f>
        <v>1.2056</v>
      </c>
      <c r="G9" s="61">
        <f t="shared" si="1"/>
        <v>28</v>
      </c>
      <c r="H9" s="60">
        <f>VLOOKUP($A9,'Return Data'!$B$7:$R$2292,12,0)</f>
        <v>-2.1373000000000002</v>
      </c>
      <c r="I9" s="61">
        <f t="shared" si="2"/>
        <v>30</v>
      </c>
      <c r="J9" s="60">
        <f>VLOOKUP($A9,'Return Data'!$B$7:$R$2292,13,0)</f>
        <v>-5.2069999999999999</v>
      </c>
      <c r="K9" s="61">
        <f t="shared" si="3"/>
        <v>31</v>
      </c>
      <c r="L9" s="60">
        <f>VLOOKUP($A9,'Return Data'!$B$7:$R$2292,17,0)</f>
        <v>15.897399999999999</v>
      </c>
      <c r="M9" s="61">
        <f t="shared" si="4"/>
        <v>23</v>
      </c>
      <c r="N9" s="60">
        <f>VLOOKUP($A9,'Return Data'!$B$7:$R$2292,14,0)</f>
        <v>11.252599999999999</v>
      </c>
      <c r="O9" s="61">
        <f t="shared" si="5"/>
        <v>23</v>
      </c>
      <c r="P9" s="60"/>
      <c r="Q9" s="61"/>
      <c r="R9" s="60">
        <f>VLOOKUP($A9,'Return Data'!$B$7:$R$2292,16,0)</f>
        <v>10.2918</v>
      </c>
      <c r="S9" s="62">
        <f t="shared" si="6"/>
        <v>25</v>
      </c>
    </row>
    <row r="10" spans="1:20" x14ac:dyDescent="0.3">
      <c r="A10" s="58" t="s">
        <v>1954</v>
      </c>
      <c r="B10" s="59">
        <f>VLOOKUP($A10,'Return Data'!$B$7:$R$2292,3,0)</f>
        <v>44859</v>
      </c>
      <c r="C10" s="60">
        <f>VLOOKUP($A10,'Return Data'!$B$7:$R$2292,4,0)</f>
        <v>18.709900000000001</v>
      </c>
      <c r="D10" s="60">
        <f>VLOOKUP($A10,'Return Data'!$B$7:$R$2292,10,0)</f>
        <v>5.2194000000000003</v>
      </c>
      <c r="E10" s="61">
        <f t="shared" si="0"/>
        <v>15</v>
      </c>
      <c r="F10" s="60">
        <f>VLOOKUP($A10,'Return Data'!$B$7:$R$2292,11,0)</f>
        <v>3.956</v>
      </c>
      <c r="G10" s="61">
        <f t="shared" si="1"/>
        <v>18</v>
      </c>
      <c r="H10" s="60">
        <f>VLOOKUP($A10,'Return Data'!$B$7:$R$2292,12,0)</f>
        <v>2.0002</v>
      </c>
      <c r="I10" s="61">
        <f t="shared" si="2"/>
        <v>16</v>
      </c>
      <c r="J10" s="60">
        <f>VLOOKUP($A10,'Return Data'!$B$7:$R$2292,13,0)</f>
        <v>-0.82850000000000001</v>
      </c>
      <c r="K10" s="61">
        <f t="shared" si="3"/>
        <v>21</v>
      </c>
      <c r="L10" s="60">
        <f>VLOOKUP($A10,'Return Data'!$B$7:$R$2292,17,0)</f>
        <v>18.8017</v>
      </c>
      <c r="M10" s="61">
        <f t="shared" si="4"/>
        <v>16</v>
      </c>
      <c r="N10" s="60">
        <f>VLOOKUP($A10,'Return Data'!$B$7:$R$2292,14,0)</f>
        <v>14.028</v>
      </c>
      <c r="O10" s="61">
        <f t="shared" si="5"/>
        <v>15</v>
      </c>
      <c r="P10" s="60">
        <f>VLOOKUP($A10,'Return Data'!$B$7:$R$2292,15,0)</f>
        <v>11.7166</v>
      </c>
      <c r="Q10" s="61">
        <f t="shared" ref="Q10:Q16" si="7">RANK(P10,P$8:P$39,0)</f>
        <v>3</v>
      </c>
      <c r="R10" s="60">
        <f>VLOOKUP($A10,'Return Data'!$B$7:$R$2292,16,0)</f>
        <v>11.941599999999999</v>
      </c>
      <c r="S10" s="62">
        <f t="shared" si="6"/>
        <v>13</v>
      </c>
    </row>
    <row r="11" spans="1:20" x14ac:dyDescent="0.3">
      <c r="A11" s="58" t="s">
        <v>2010</v>
      </c>
      <c r="B11" s="59">
        <f>VLOOKUP($A11,'Return Data'!$B$7:$R$2292,3,0)</f>
        <v>44859</v>
      </c>
      <c r="C11" s="60">
        <f>VLOOKUP($A11,'Return Data'!$B$7:$R$2292,4,0)</f>
        <v>22.58</v>
      </c>
      <c r="D11" s="60">
        <f>VLOOKUP($A11,'Return Data'!$B$7:$R$2292,10,0)</f>
        <v>5.3171999999999997</v>
      </c>
      <c r="E11" s="61">
        <f t="shared" si="0"/>
        <v>13</v>
      </c>
      <c r="F11" s="60">
        <f>VLOOKUP($A11,'Return Data'!$B$7:$R$2292,11,0)</f>
        <v>-2.2511000000000001</v>
      </c>
      <c r="G11" s="61">
        <f t="shared" si="1"/>
        <v>32</v>
      </c>
      <c r="H11" s="60">
        <f>VLOOKUP($A11,'Return Data'!$B$7:$R$2292,12,0)</f>
        <v>-2.7562000000000002</v>
      </c>
      <c r="I11" s="61">
        <f t="shared" si="2"/>
        <v>32</v>
      </c>
      <c r="J11" s="60">
        <f>VLOOKUP($A11,'Return Data'!$B$7:$R$2292,13,0)</f>
        <v>0.75860000000000005</v>
      </c>
      <c r="K11" s="61">
        <f t="shared" si="3"/>
        <v>11</v>
      </c>
      <c r="L11" s="60">
        <f>VLOOKUP($A11,'Return Data'!$B$7:$R$2292,17,0)</f>
        <v>27.324200000000001</v>
      </c>
      <c r="M11" s="61">
        <f t="shared" si="4"/>
        <v>3</v>
      </c>
      <c r="N11" s="60">
        <f>VLOOKUP($A11,'Return Data'!$B$7:$R$2292,14,0)</f>
        <v>24.301300000000001</v>
      </c>
      <c r="O11" s="61">
        <f t="shared" si="5"/>
        <v>2</v>
      </c>
      <c r="P11" s="60">
        <f>VLOOKUP($A11,'Return Data'!$B$7:$R$2292,15,0)</f>
        <v>11.093500000000001</v>
      </c>
      <c r="Q11" s="61">
        <f t="shared" si="7"/>
        <v>6</v>
      </c>
      <c r="R11" s="60">
        <f>VLOOKUP($A11,'Return Data'!$B$7:$R$2292,16,0)</f>
        <v>13.8751</v>
      </c>
      <c r="S11" s="62">
        <f t="shared" si="6"/>
        <v>8</v>
      </c>
    </row>
    <row r="12" spans="1:20" x14ac:dyDescent="0.3">
      <c r="A12" s="58" t="s">
        <v>482</v>
      </c>
      <c r="B12" s="59">
        <f>VLOOKUP($A12,'Return Data'!$B$7:$R$2292,3,0)</f>
        <v>44859</v>
      </c>
      <c r="C12" s="60">
        <f>VLOOKUP($A12,'Return Data'!$B$7:$R$2292,4,0)</f>
        <v>248.28</v>
      </c>
      <c r="D12" s="60">
        <f>VLOOKUP($A12,'Return Data'!$B$7:$R$2292,10,0)</f>
        <v>5.1231999999999998</v>
      </c>
      <c r="E12" s="61">
        <f t="shared" si="0"/>
        <v>16</v>
      </c>
      <c r="F12" s="60">
        <f>VLOOKUP($A12,'Return Data'!$B$7:$R$2292,11,0)</f>
        <v>4.2099000000000002</v>
      </c>
      <c r="G12" s="61">
        <f t="shared" si="1"/>
        <v>16</v>
      </c>
      <c r="H12" s="60">
        <f>VLOOKUP($A12,'Return Data'!$B$7:$R$2292,12,0)</f>
        <v>1.2808999999999999</v>
      </c>
      <c r="I12" s="61">
        <f t="shared" si="2"/>
        <v>21</v>
      </c>
      <c r="J12" s="60">
        <f>VLOOKUP($A12,'Return Data'!$B$7:$R$2292,13,0)</f>
        <v>-0.15679999999999999</v>
      </c>
      <c r="K12" s="61">
        <f t="shared" si="3"/>
        <v>16</v>
      </c>
      <c r="L12" s="60">
        <f>VLOOKUP($A12,'Return Data'!$B$7:$R$2292,17,0)</f>
        <v>17.4879</v>
      </c>
      <c r="M12" s="61">
        <f t="shared" si="4"/>
        <v>19</v>
      </c>
      <c r="N12" s="60">
        <f>VLOOKUP($A12,'Return Data'!$B$7:$R$2292,14,0)</f>
        <v>14.9427</v>
      </c>
      <c r="O12" s="61">
        <f t="shared" si="5"/>
        <v>10</v>
      </c>
      <c r="P12" s="60">
        <f>VLOOKUP($A12,'Return Data'!$B$7:$R$2292,15,0)</f>
        <v>11.570499999999999</v>
      </c>
      <c r="Q12" s="61">
        <f t="shared" si="7"/>
        <v>5</v>
      </c>
      <c r="R12" s="60">
        <f>VLOOKUP($A12,'Return Data'!$B$7:$R$2292,16,0)</f>
        <v>11.4018</v>
      </c>
      <c r="S12" s="62">
        <f t="shared" si="6"/>
        <v>19</v>
      </c>
    </row>
    <row r="13" spans="1:20" x14ac:dyDescent="0.3">
      <c r="A13" s="58" t="s">
        <v>484</v>
      </c>
      <c r="B13" s="59">
        <f>VLOOKUP($A13,'Return Data'!$B$7:$R$2292,3,0)</f>
        <v>44859</v>
      </c>
      <c r="C13" s="60">
        <f>VLOOKUP($A13,'Return Data'!$B$7:$R$2292,4,0)</f>
        <v>229.82400000000001</v>
      </c>
      <c r="D13" s="60">
        <f>VLOOKUP($A13,'Return Data'!$B$7:$R$2292,10,0)</f>
        <v>4.1383999999999999</v>
      </c>
      <c r="E13" s="61">
        <f t="shared" si="0"/>
        <v>27</v>
      </c>
      <c r="F13" s="60">
        <f>VLOOKUP($A13,'Return Data'!$B$7:$R$2292,11,0)</f>
        <v>2.5994999999999999</v>
      </c>
      <c r="G13" s="61">
        <f t="shared" si="1"/>
        <v>23</v>
      </c>
      <c r="H13" s="60">
        <f>VLOOKUP($A13,'Return Data'!$B$7:$R$2292,12,0)</f>
        <v>-1.3648</v>
      </c>
      <c r="I13" s="61">
        <f t="shared" si="2"/>
        <v>27</v>
      </c>
      <c r="J13" s="60">
        <f>VLOOKUP($A13,'Return Data'!$B$7:$R$2292,13,0)</f>
        <v>-4.3464</v>
      </c>
      <c r="K13" s="61">
        <f t="shared" si="3"/>
        <v>30</v>
      </c>
      <c r="L13" s="60">
        <f>VLOOKUP($A13,'Return Data'!$B$7:$R$2292,17,0)</f>
        <v>17.474499999999999</v>
      </c>
      <c r="M13" s="61">
        <f t="shared" si="4"/>
        <v>20</v>
      </c>
      <c r="N13" s="60">
        <f>VLOOKUP($A13,'Return Data'!$B$7:$R$2292,14,0)</f>
        <v>12.705</v>
      </c>
      <c r="O13" s="61">
        <f t="shared" si="5"/>
        <v>17</v>
      </c>
      <c r="P13" s="60">
        <f>VLOOKUP($A13,'Return Data'!$B$7:$R$2292,15,0)</f>
        <v>9.8141999999999996</v>
      </c>
      <c r="Q13" s="61">
        <f t="shared" si="7"/>
        <v>10</v>
      </c>
      <c r="R13" s="60">
        <f>VLOOKUP($A13,'Return Data'!$B$7:$R$2292,16,0)</f>
        <v>14.315300000000001</v>
      </c>
      <c r="S13" s="62">
        <f t="shared" si="6"/>
        <v>7</v>
      </c>
    </row>
    <row r="14" spans="1:20" x14ac:dyDescent="0.3">
      <c r="A14" s="58" t="s">
        <v>486</v>
      </c>
      <c r="B14" s="59">
        <f>VLOOKUP($A14,'Return Data'!$B$7:$R$2292,3,0)</f>
        <v>44859</v>
      </c>
      <c r="C14" s="60">
        <f>VLOOKUP($A14,'Return Data'!$B$7:$R$2292,4,0)</f>
        <v>40.06</v>
      </c>
      <c r="D14" s="60">
        <f>VLOOKUP($A14,'Return Data'!$B$7:$R$2292,10,0)</f>
        <v>6.5709</v>
      </c>
      <c r="E14" s="61">
        <f t="shared" si="0"/>
        <v>4</v>
      </c>
      <c r="F14" s="60">
        <f>VLOOKUP($A14,'Return Data'!$B$7:$R$2292,11,0)</f>
        <v>5.1719999999999997</v>
      </c>
      <c r="G14" s="61">
        <f t="shared" si="1"/>
        <v>11</v>
      </c>
      <c r="H14" s="60">
        <f>VLOOKUP($A14,'Return Data'!$B$7:$R$2292,12,0)</f>
        <v>4.3228999999999997</v>
      </c>
      <c r="I14" s="61">
        <f t="shared" si="2"/>
        <v>6</v>
      </c>
      <c r="J14" s="60">
        <f>VLOOKUP($A14,'Return Data'!$B$7:$R$2292,13,0)</f>
        <v>5.2824999999999998</v>
      </c>
      <c r="K14" s="61">
        <f t="shared" si="3"/>
        <v>3</v>
      </c>
      <c r="L14" s="60">
        <f>VLOOKUP($A14,'Return Data'!$B$7:$R$2292,17,0)</f>
        <v>22.928000000000001</v>
      </c>
      <c r="M14" s="61">
        <f t="shared" si="4"/>
        <v>8</v>
      </c>
      <c r="N14" s="60">
        <f>VLOOKUP($A14,'Return Data'!$B$7:$R$2292,14,0)</f>
        <v>15.7217</v>
      </c>
      <c r="O14" s="61">
        <f t="shared" si="5"/>
        <v>8</v>
      </c>
      <c r="P14" s="60">
        <f>VLOOKUP($A14,'Return Data'!$B$7:$R$2292,15,0)</f>
        <v>10.9598</v>
      </c>
      <c r="Q14" s="61">
        <f t="shared" si="7"/>
        <v>7</v>
      </c>
      <c r="R14" s="60">
        <f>VLOOKUP($A14,'Return Data'!$B$7:$R$2292,16,0)</f>
        <v>11.074</v>
      </c>
      <c r="S14" s="62">
        <f t="shared" si="6"/>
        <v>23</v>
      </c>
    </row>
    <row r="15" spans="1:20" x14ac:dyDescent="0.3">
      <c r="A15" s="58" t="s">
        <v>487</v>
      </c>
      <c r="B15" s="59">
        <f>VLOOKUP($A15,'Return Data'!$B$7:$R$2292,3,0)</f>
        <v>44859</v>
      </c>
      <c r="C15" s="60">
        <f>VLOOKUP($A15,'Return Data'!$B$7:$R$2292,4,0)</f>
        <v>181.11</v>
      </c>
      <c r="D15" s="60">
        <f>VLOOKUP($A15,'Return Data'!$B$7:$R$2292,10,0)</f>
        <v>6.5655999999999999</v>
      </c>
      <c r="E15" s="61">
        <f t="shared" si="0"/>
        <v>5</v>
      </c>
      <c r="F15" s="60">
        <f>VLOOKUP($A15,'Return Data'!$B$7:$R$2292,11,0)</f>
        <v>5.7873999999999999</v>
      </c>
      <c r="G15" s="61">
        <f t="shared" si="1"/>
        <v>7</v>
      </c>
      <c r="H15" s="60">
        <f>VLOOKUP($A15,'Return Data'!$B$7:$R$2292,12,0)</f>
        <v>3.2349000000000001</v>
      </c>
      <c r="I15" s="61">
        <f t="shared" si="2"/>
        <v>12</v>
      </c>
      <c r="J15" s="60">
        <f>VLOOKUP($A15,'Return Data'!$B$7:$R$2292,13,0)</f>
        <v>-0.3231</v>
      </c>
      <c r="K15" s="61">
        <f t="shared" si="3"/>
        <v>17</v>
      </c>
      <c r="L15" s="60">
        <f>VLOOKUP($A15,'Return Data'!$B$7:$R$2292,17,0)</f>
        <v>20.446300000000001</v>
      </c>
      <c r="M15" s="61">
        <f t="shared" si="4"/>
        <v>13</v>
      </c>
      <c r="N15" s="60">
        <f>VLOOKUP($A15,'Return Data'!$B$7:$R$2292,14,0)</f>
        <v>14.562799999999999</v>
      </c>
      <c r="O15" s="61">
        <f t="shared" si="5"/>
        <v>12</v>
      </c>
      <c r="P15" s="60">
        <f>VLOOKUP($A15,'Return Data'!$B$7:$R$2292,15,0)</f>
        <v>9.7842000000000002</v>
      </c>
      <c r="Q15" s="61">
        <f t="shared" si="7"/>
        <v>11</v>
      </c>
      <c r="R15" s="60">
        <f>VLOOKUP($A15,'Return Data'!$B$7:$R$2292,16,0)</f>
        <v>13.4893</v>
      </c>
      <c r="S15" s="62">
        <f t="shared" si="6"/>
        <v>9</v>
      </c>
    </row>
    <row r="16" spans="1:20" x14ac:dyDescent="0.3">
      <c r="A16" s="58" t="s">
        <v>489</v>
      </c>
      <c r="B16" s="59">
        <f>VLOOKUP($A16,'Return Data'!$B$7:$R$2292,3,0)</f>
        <v>44859</v>
      </c>
      <c r="C16" s="60">
        <f>VLOOKUP($A16,'Return Data'!$B$7:$R$2292,4,0)</f>
        <v>83.472999999999999</v>
      </c>
      <c r="D16" s="60">
        <f>VLOOKUP($A16,'Return Data'!$B$7:$R$2292,10,0)</f>
        <v>6.2565</v>
      </c>
      <c r="E16" s="61">
        <f t="shared" si="0"/>
        <v>8</v>
      </c>
      <c r="F16" s="60">
        <f>VLOOKUP($A16,'Return Data'!$B$7:$R$2292,11,0)</f>
        <v>5.9907000000000004</v>
      </c>
      <c r="G16" s="61">
        <f t="shared" si="1"/>
        <v>6</v>
      </c>
      <c r="H16" s="60">
        <f>VLOOKUP($A16,'Return Data'!$B$7:$R$2292,12,0)</f>
        <v>4.9882</v>
      </c>
      <c r="I16" s="61">
        <f t="shared" si="2"/>
        <v>3</v>
      </c>
      <c r="J16" s="60">
        <f>VLOOKUP($A16,'Return Data'!$B$7:$R$2292,13,0)</f>
        <v>3.0186999999999999</v>
      </c>
      <c r="K16" s="61">
        <f t="shared" si="3"/>
        <v>5</v>
      </c>
      <c r="L16" s="60">
        <f>VLOOKUP($A16,'Return Data'!$B$7:$R$2292,17,0)</f>
        <v>23.430299999999999</v>
      </c>
      <c r="M16" s="61">
        <f t="shared" si="4"/>
        <v>5</v>
      </c>
      <c r="N16" s="60">
        <f>VLOOKUP($A16,'Return Data'!$B$7:$R$2292,14,0)</f>
        <v>16.138999999999999</v>
      </c>
      <c r="O16" s="61">
        <f t="shared" si="5"/>
        <v>7</v>
      </c>
      <c r="P16" s="60">
        <f>VLOOKUP($A16,'Return Data'!$B$7:$R$2292,15,0)</f>
        <v>8.6624999999999996</v>
      </c>
      <c r="Q16" s="61">
        <f t="shared" si="7"/>
        <v>16</v>
      </c>
      <c r="R16" s="60">
        <f>VLOOKUP($A16,'Return Data'!$B$7:$R$2292,16,0)</f>
        <v>12.840999999999999</v>
      </c>
      <c r="S16" s="62">
        <f t="shared" si="6"/>
        <v>10</v>
      </c>
    </row>
    <row r="17" spans="1:19" x14ac:dyDescent="0.3">
      <c r="A17" s="58" t="s">
        <v>492</v>
      </c>
      <c r="B17" s="59">
        <f>VLOOKUP($A17,'Return Data'!$B$7:$R$2292,3,0)</f>
        <v>44859</v>
      </c>
      <c r="C17" s="60">
        <f>VLOOKUP($A17,'Return Data'!$B$7:$R$2292,4,0)</f>
        <v>15.4968</v>
      </c>
      <c r="D17" s="60">
        <f>VLOOKUP($A17,'Return Data'!$B$7:$R$2292,10,0)</f>
        <v>3.8540999999999999</v>
      </c>
      <c r="E17" s="61">
        <f t="shared" si="0"/>
        <v>30</v>
      </c>
      <c r="F17" s="60">
        <f>VLOOKUP($A17,'Return Data'!$B$7:$R$2292,11,0)</f>
        <v>1.1738999999999999</v>
      </c>
      <c r="G17" s="61">
        <f t="shared" si="1"/>
        <v>29</v>
      </c>
      <c r="H17" s="60">
        <f>VLOOKUP($A17,'Return Data'!$B$7:$R$2292,12,0)</f>
        <v>-1.9319999999999999</v>
      </c>
      <c r="I17" s="61">
        <f t="shared" si="2"/>
        <v>29</v>
      </c>
      <c r="J17" s="60">
        <f>VLOOKUP($A17,'Return Data'!$B$7:$R$2292,13,0)</f>
        <v>-4.2798999999999996</v>
      </c>
      <c r="K17" s="61">
        <f t="shared" si="3"/>
        <v>29</v>
      </c>
      <c r="L17" s="60">
        <f>VLOOKUP($A17,'Return Data'!$B$7:$R$2292,17,0)</f>
        <v>14.6259</v>
      </c>
      <c r="M17" s="61">
        <f t="shared" si="4"/>
        <v>26</v>
      </c>
      <c r="N17" s="60">
        <f>VLOOKUP($A17,'Return Data'!$B$7:$R$2292,14,0)</f>
        <v>12.1843</v>
      </c>
      <c r="O17" s="61">
        <f t="shared" si="5"/>
        <v>18</v>
      </c>
      <c r="P17" s="60"/>
      <c r="Q17" s="61"/>
      <c r="R17" s="60">
        <f>VLOOKUP($A17,'Return Data'!$B$7:$R$2292,16,0)</f>
        <v>11.54</v>
      </c>
      <c r="S17" s="62">
        <f t="shared" si="6"/>
        <v>18</v>
      </c>
    </row>
    <row r="18" spans="1:19" x14ac:dyDescent="0.3">
      <c r="A18" s="58" t="s">
        <v>493</v>
      </c>
      <c r="B18" s="59">
        <f>VLOOKUP($A18,'Return Data'!$B$7:$R$2292,3,0)</f>
        <v>44859</v>
      </c>
      <c r="C18" s="60">
        <f>VLOOKUP($A18,'Return Data'!$B$7:$R$2292,4,0)</f>
        <v>237.96</v>
      </c>
      <c r="D18" s="60">
        <f>VLOOKUP($A18,'Return Data'!$B$7:$R$2292,10,0)</f>
        <v>7.3971999999999998</v>
      </c>
      <c r="E18" s="61">
        <f t="shared" si="0"/>
        <v>2</v>
      </c>
      <c r="F18" s="60">
        <f>VLOOKUP($A18,'Return Data'!$B$7:$R$2292,11,0)</f>
        <v>5.2362000000000002</v>
      </c>
      <c r="G18" s="61">
        <f t="shared" si="1"/>
        <v>10</v>
      </c>
      <c r="H18" s="60">
        <f>VLOOKUP($A18,'Return Data'!$B$7:$R$2292,12,0)</f>
        <v>7.2182000000000004</v>
      </c>
      <c r="I18" s="61">
        <f t="shared" si="2"/>
        <v>2</v>
      </c>
      <c r="J18" s="60">
        <f>VLOOKUP($A18,'Return Data'!$B$7:$R$2292,13,0)</f>
        <v>7.1265000000000001</v>
      </c>
      <c r="K18" s="61">
        <f t="shared" si="3"/>
        <v>2</v>
      </c>
      <c r="L18" s="60">
        <f>VLOOKUP($A18,'Return Data'!$B$7:$R$2292,17,0)</f>
        <v>36.391500000000001</v>
      </c>
      <c r="M18" s="61">
        <f t="shared" si="4"/>
        <v>2</v>
      </c>
      <c r="N18" s="60">
        <f>VLOOKUP($A18,'Return Data'!$B$7:$R$2292,14,0)</f>
        <v>21.3751</v>
      </c>
      <c r="O18" s="61">
        <f t="shared" si="5"/>
        <v>3</v>
      </c>
      <c r="P18" s="60">
        <f>VLOOKUP($A18,'Return Data'!$B$7:$R$2292,15,0)</f>
        <v>13.382099999999999</v>
      </c>
      <c r="Q18" s="61">
        <f>RANK(P18,P$8:P$39,0)</f>
        <v>2</v>
      </c>
      <c r="R18" s="60">
        <f>VLOOKUP($A18,'Return Data'!$B$7:$R$2292,16,0)</f>
        <v>14.780799999999999</v>
      </c>
      <c r="S18" s="62">
        <f t="shared" si="6"/>
        <v>6</v>
      </c>
    </row>
    <row r="19" spans="1:19" x14ac:dyDescent="0.3">
      <c r="A19" s="58" t="s">
        <v>495</v>
      </c>
      <c r="B19" s="59">
        <f>VLOOKUP($A19,'Return Data'!$B$7:$R$2292,3,0)</f>
        <v>44859</v>
      </c>
      <c r="C19" s="60">
        <f>VLOOKUP($A19,'Return Data'!$B$7:$R$2292,4,0)</f>
        <v>15.710100000000001</v>
      </c>
      <c r="D19" s="60">
        <f>VLOOKUP($A19,'Return Data'!$B$7:$R$2292,10,0)</f>
        <v>3.9241000000000001</v>
      </c>
      <c r="E19" s="61">
        <f t="shared" si="0"/>
        <v>28</v>
      </c>
      <c r="F19" s="60">
        <f>VLOOKUP($A19,'Return Data'!$B$7:$R$2292,11,0)</f>
        <v>1.4686999999999999</v>
      </c>
      <c r="G19" s="61">
        <f t="shared" si="1"/>
        <v>27</v>
      </c>
      <c r="H19" s="60">
        <f>VLOOKUP($A19,'Return Data'!$B$7:$R$2292,12,0)</f>
        <v>-1.5232000000000001</v>
      </c>
      <c r="I19" s="61">
        <f t="shared" si="2"/>
        <v>28</v>
      </c>
      <c r="J19" s="60">
        <f>VLOOKUP($A19,'Return Data'!$B$7:$R$2292,13,0)</f>
        <v>-4.1441999999999997</v>
      </c>
      <c r="K19" s="61">
        <f t="shared" si="3"/>
        <v>28</v>
      </c>
      <c r="L19" s="60">
        <f>VLOOKUP($A19,'Return Data'!$B$7:$R$2292,17,0)</f>
        <v>14.352399999999999</v>
      </c>
      <c r="M19" s="61">
        <f t="shared" si="4"/>
        <v>28</v>
      </c>
      <c r="N19" s="60">
        <f>VLOOKUP($A19,'Return Data'!$B$7:$R$2292,14,0)</f>
        <v>11.501200000000001</v>
      </c>
      <c r="O19" s="61">
        <f t="shared" si="5"/>
        <v>20</v>
      </c>
      <c r="P19" s="60">
        <f>VLOOKUP($A19,'Return Data'!$B$7:$R$2292,15,0)</f>
        <v>6.0311000000000003</v>
      </c>
      <c r="Q19" s="61">
        <f>RANK(P19,P$8:P$39,0)</f>
        <v>23</v>
      </c>
      <c r="R19" s="60">
        <f>VLOOKUP($A19,'Return Data'!$B$7:$R$2292,16,0)</f>
        <v>7.8118999999999996</v>
      </c>
      <c r="S19" s="62">
        <f t="shared" si="6"/>
        <v>31</v>
      </c>
    </row>
    <row r="20" spans="1:19" x14ac:dyDescent="0.3">
      <c r="A20" s="58" t="s">
        <v>498</v>
      </c>
      <c r="B20" s="59">
        <f>VLOOKUP($A20,'Return Data'!$B$7:$R$2292,3,0)</f>
        <v>44859</v>
      </c>
      <c r="C20" s="60">
        <f>VLOOKUP($A20,'Return Data'!$B$7:$R$2292,4,0)</f>
        <v>17.303000000000001</v>
      </c>
      <c r="D20" s="60">
        <f>VLOOKUP($A20,'Return Data'!$B$7:$R$2292,10,0)</f>
        <v>5.7641</v>
      </c>
      <c r="E20" s="61">
        <f t="shared" si="0"/>
        <v>12</v>
      </c>
      <c r="F20" s="60">
        <f>VLOOKUP($A20,'Return Data'!$B$7:$R$2292,11,0)</f>
        <v>4.5498000000000003</v>
      </c>
      <c r="G20" s="61">
        <f t="shared" si="1"/>
        <v>14</v>
      </c>
      <c r="H20" s="60">
        <f>VLOOKUP($A20,'Return Data'!$B$7:$R$2292,12,0)</f>
        <v>1.7224999999999999</v>
      </c>
      <c r="I20" s="61">
        <f t="shared" si="2"/>
        <v>18</v>
      </c>
      <c r="J20" s="60">
        <f>VLOOKUP($A20,'Return Data'!$B$7:$R$2292,13,0)</f>
        <v>-0.5575</v>
      </c>
      <c r="K20" s="61">
        <f t="shared" si="3"/>
        <v>19</v>
      </c>
      <c r="L20" s="60">
        <f>VLOOKUP($A20,'Return Data'!$B$7:$R$2292,17,0)</f>
        <v>20.825800000000001</v>
      </c>
      <c r="M20" s="61">
        <f t="shared" si="4"/>
        <v>12</v>
      </c>
      <c r="N20" s="60">
        <f>VLOOKUP($A20,'Return Data'!$B$7:$R$2292,14,0)</f>
        <v>14.840999999999999</v>
      </c>
      <c r="O20" s="61">
        <f t="shared" si="5"/>
        <v>11</v>
      </c>
      <c r="P20" s="60">
        <f>VLOOKUP($A20,'Return Data'!$B$7:$R$2292,15,0)</f>
        <v>8.6257999999999999</v>
      </c>
      <c r="Q20" s="61">
        <f>RANK(P20,P$8:P$39,0)</f>
        <v>17</v>
      </c>
      <c r="R20" s="60">
        <f>VLOOKUP($A20,'Return Data'!$B$7:$R$2292,16,0)</f>
        <v>9.8755000000000006</v>
      </c>
      <c r="S20" s="62">
        <f t="shared" si="6"/>
        <v>27</v>
      </c>
    </row>
    <row r="21" spans="1:19" x14ac:dyDescent="0.3">
      <c r="A21" s="58" t="s">
        <v>500</v>
      </c>
      <c r="B21" s="59">
        <f>VLOOKUP($A21,'Return Data'!$B$7:$R$2292,3,0)</f>
        <v>44859</v>
      </c>
      <c r="C21" s="60">
        <f>VLOOKUP($A21,'Return Data'!$B$7:$R$2292,4,0)</f>
        <v>14.934100000000001</v>
      </c>
      <c r="D21" s="60">
        <f>VLOOKUP($A21,'Return Data'!$B$7:$R$2292,10,0)</f>
        <v>5.8795999999999999</v>
      </c>
      <c r="E21" s="61">
        <f t="shared" si="0"/>
        <v>10</v>
      </c>
      <c r="F21" s="60">
        <f>VLOOKUP($A21,'Return Data'!$B$7:$R$2292,11,0)</f>
        <v>4.7279</v>
      </c>
      <c r="G21" s="61">
        <f t="shared" si="1"/>
        <v>12</v>
      </c>
      <c r="H21" s="60">
        <f>VLOOKUP($A21,'Return Data'!$B$7:$R$2292,12,0)</f>
        <v>2.5785</v>
      </c>
      <c r="I21" s="61">
        <f t="shared" si="2"/>
        <v>15</v>
      </c>
      <c r="J21" s="60">
        <f>VLOOKUP($A21,'Return Data'!$B$7:$R$2292,13,0)</f>
        <v>-1.7655000000000001</v>
      </c>
      <c r="K21" s="61">
        <f t="shared" si="3"/>
        <v>24</v>
      </c>
      <c r="L21" s="60">
        <f>VLOOKUP($A21,'Return Data'!$B$7:$R$2292,17,0)</f>
        <v>16.492599999999999</v>
      </c>
      <c r="M21" s="61">
        <f t="shared" si="4"/>
        <v>21</v>
      </c>
      <c r="N21" s="60">
        <f>VLOOKUP($A21,'Return Data'!$B$7:$R$2292,14,0)</f>
        <v>11.257099999999999</v>
      </c>
      <c r="O21" s="61">
        <f t="shared" si="5"/>
        <v>22</v>
      </c>
      <c r="P21" s="60"/>
      <c r="Q21" s="61"/>
      <c r="R21" s="60">
        <f>VLOOKUP($A21,'Return Data'!$B$7:$R$2292,16,0)</f>
        <v>10.9239</v>
      </c>
      <c r="S21" s="62">
        <f t="shared" si="6"/>
        <v>24</v>
      </c>
    </row>
    <row r="22" spans="1:19" x14ac:dyDescent="0.3">
      <c r="A22" s="58" t="s">
        <v>502</v>
      </c>
      <c r="B22" s="59">
        <f>VLOOKUP($A22,'Return Data'!$B$7:$R$2292,3,0)</f>
        <v>44859</v>
      </c>
      <c r="C22" s="60">
        <f>VLOOKUP($A22,'Return Data'!$B$7:$R$2292,4,0)</f>
        <v>14.4876</v>
      </c>
      <c r="D22" s="60">
        <f>VLOOKUP($A22,'Return Data'!$B$7:$R$2292,10,0)</f>
        <v>5.0571999999999999</v>
      </c>
      <c r="E22" s="61">
        <f t="shared" si="0"/>
        <v>17</v>
      </c>
      <c r="F22" s="60">
        <f>VLOOKUP($A22,'Return Data'!$B$7:$R$2292,11,0)</f>
        <v>3.7199</v>
      </c>
      <c r="G22" s="61">
        <f t="shared" si="1"/>
        <v>19</v>
      </c>
      <c r="H22" s="60">
        <f>VLOOKUP($A22,'Return Data'!$B$7:$R$2292,12,0)</f>
        <v>0.61739999999999995</v>
      </c>
      <c r="I22" s="61">
        <f t="shared" si="2"/>
        <v>23</v>
      </c>
      <c r="J22" s="60">
        <f>VLOOKUP($A22,'Return Data'!$B$7:$R$2292,13,0)</f>
        <v>-1.1928000000000001</v>
      </c>
      <c r="K22" s="61">
        <f t="shared" si="3"/>
        <v>23</v>
      </c>
      <c r="L22" s="60">
        <f>VLOOKUP($A22,'Return Data'!$B$7:$R$2292,17,0)</f>
        <v>14.4922</v>
      </c>
      <c r="M22" s="61">
        <f t="shared" si="4"/>
        <v>27</v>
      </c>
      <c r="N22" s="60">
        <f>VLOOKUP($A22,'Return Data'!$B$7:$R$2292,14,0)</f>
        <v>9.9908999999999999</v>
      </c>
      <c r="O22" s="61">
        <f t="shared" si="5"/>
        <v>27</v>
      </c>
      <c r="P22" s="60"/>
      <c r="Q22" s="61"/>
      <c r="R22" s="60">
        <f>VLOOKUP($A22,'Return Data'!$B$7:$R$2292,16,0)</f>
        <v>8.9529999999999994</v>
      </c>
      <c r="S22" s="62">
        <f t="shared" si="6"/>
        <v>28</v>
      </c>
    </row>
    <row r="23" spans="1:19" x14ac:dyDescent="0.3">
      <c r="A23" s="58" t="s">
        <v>503</v>
      </c>
      <c r="B23" s="59">
        <f>VLOOKUP($A23,'Return Data'!$B$7:$R$2292,3,0)</f>
        <v>44859</v>
      </c>
      <c r="C23" s="60">
        <f>VLOOKUP($A23,'Return Data'!$B$7:$R$2292,4,0)</f>
        <v>208.98237960366799</v>
      </c>
      <c r="D23" s="60">
        <f>VLOOKUP($A23,'Return Data'!$B$7:$R$2292,10,0)</f>
        <v>6.3002000000000002</v>
      </c>
      <c r="E23" s="61">
        <f t="shared" si="0"/>
        <v>7</v>
      </c>
      <c r="F23" s="60">
        <f>VLOOKUP($A23,'Return Data'!$B$7:$R$2292,11,0)</f>
        <v>6.6599000000000004</v>
      </c>
      <c r="G23" s="61">
        <f t="shared" si="1"/>
        <v>4</v>
      </c>
      <c r="H23" s="60">
        <f>VLOOKUP($A23,'Return Data'!$B$7:$R$2292,12,0)</f>
        <v>3.9611000000000001</v>
      </c>
      <c r="I23" s="61">
        <f t="shared" si="2"/>
        <v>8</v>
      </c>
      <c r="J23" s="60">
        <f>VLOOKUP($A23,'Return Data'!$B$7:$R$2292,13,0)</f>
        <v>0.87570000000000003</v>
      </c>
      <c r="K23" s="61">
        <f t="shared" si="3"/>
        <v>10</v>
      </c>
      <c r="L23" s="60">
        <f>VLOOKUP($A23,'Return Data'!$B$7:$R$2292,17,0)</f>
        <v>21.898499999999999</v>
      </c>
      <c r="M23" s="61">
        <f t="shared" si="4"/>
        <v>10</v>
      </c>
      <c r="N23" s="60">
        <f>VLOOKUP($A23,'Return Data'!$B$7:$R$2292,14,0)</f>
        <v>20.557700000000001</v>
      </c>
      <c r="O23" s="61">
        <f t="shared" si="5"/>
        <v>4</v>
      </c>
      <c r="P23" s="60">
        <f>VLOOKUP($A23,'Return Data'!$B$7:$R$2292,15,0)</f>
        <v>9.4082000000000008</v>
      </c>
      <c r="Q23" s="61">
        <f>RANK(P23,P$8:P$39,0)</f>
        <v>12</v>
      </c>
      <c r="R23" s="60">
        <f>VLOOKUP($A23,'Return Data'!$B$7:$R$2292,16,0)</f>
        <v>11.6487</v>
      </c>
      <c r="S23" s="62">
        <f t="shared" si="6"/>
        <v>16</v>
      </c>
    </row>
    <row r="24" spans="1:19" x14ac:dyDescent="0.3">
      <c r="A24" s="58" t="s">
        <v>1703</v>
      </c>
      <c r="B24" s="59">
        <f>VLOOKUP($A24,'Return Data'!$B$7:$R$2292,3,0)</f>
        <v>44859</v>
      </c>
      <c r="C24" s="60">
        <f>VLOOKUP($A24,'Return Data'!$B$7:$R$2292,4,0)</f>
        <v>41.088000000000001</v>
      </c>
      <c r="D24" s="60">
        <f>VLOOKUP($A24,'Return Data'!$B$7:$R$2292,10,0)</f>
        <v>4.5204000000000004</v>
      </c>
      <c r="E24" s="61">
        <f t="shared" si="0"/>
        <v>22</v>
      </c>
      <c r="F24" s="60">
        <f>VLOOKUP($A24,'Return Data'!$B$7:$R$2292,11,0)</f>
        <v>4.5548999999999999</v>
      </c>
      <c r="G24" s="61">
        <f t="shared" si="1"/>
        <v>13</v>
      </c>
      <c r="H24" s="60">
        <f>VLOOKUP($A24,'Return Data'!$B$7:$R$2292,12,0)</f>
        <v>3.327</v>
      </c>
      <c r="I24" s="61">
        <f t="shared" si="2"/>
        <v>11</v>
      </c>
      <c r="J24" s="60">
        <f>VLOOKUP($A24,'Return Data'!$B$7:$R$2292,13,0)</f>
        <v>3.2568999999999999</v>
      </c>
      <c r="K24" s="61">
        <f t="shared" si="3"/>
        <v>4</v>
      </c>
      <c r="L24" s="60">
        <f>VLOOKUP($A24,'Return Data'!$B$7:$R$2292,17,0)</f>
        <v>22.719799999999999</v>
      </c>
      <c r="M24" s="61">
        <f t="shared" si="4"/>
        <v>9</v>
      </c>
      <c r="N24" s="60">
        <f>VLOOKUP($A24,'Return Data'!$B$7:$R$2292,14,0)</f>
        <v>17.1571</v>
      </c>
      <c r="O24" s="61">
        <f t="shared" si="5"/>
        <v>6</v>
      </c>
      <c r="P24" s="60">
        <f>VLOOKUP($A24,'Return Data'!$B$7:$R$2292,15,0)</f>
        <v>11.6274</v>
      </c>
      <c r="Q24" s="61">
        <f>RANK(P24,P$8:P$39,0)</f>
        <v>4</v>
      </c>
      <c r="R24" s="60">
        <f>VLOOKUP($A24,'Return Data'!$B$7:$R$2292,16,0)</f>
        <v>11.144</v>
      </c>
      <c r="S24" s="62">
        <f t="shared" si="6"/>
        <v>22</v>
      </c>
    </row>
    <row r="25" spans="1:19" x14ac:dyDescent="0.3">
      <c r="A25" s="58" t="s">
        <v>506</v>
      </c>
      <c r="B25" s="59">
        <f>VLOOKUP($A25,'Return Data'!$B$7:$R$2292,3,0)</f>
        <v>44859</v>
      </c>
      <c r="C25" s="60">
        <f>VLOOKUP($A25,'Return Data'!$B$7:$R$2292,4,0)</f>
        <v>36.749000000000002</v>
      </c>
      <c r="D25" s="60">
        <f>VLOOKUP($A25,'Return Data'!$B$7:$R$2292,10,0)</f>
        <v>4.9911000000000003</v>
      </c>
      <c r="E25" s="61">
        <f t="shared" si="0"/>
        <v>18</v>
      </c>
      <c r="F25" s="60">
        <f>VLOOKUP($A25,'Return Data'!$B$7:$R$2292,11,0)</f>
        <v>1.8909</v>
      </c>
      <c r="G25" s="61">
        <f t="shared" si="1"/>
        <v>26</v>
      </c>
      <c r="H25" s="60">
        <f>VLOOKUP($A25,'Return Data'!$B$7:$R$2292,12,0)</f>
        <v>0.20180000000000001</v>
      </c>
      <c r="I25" s="61">
        <f t="shared" si="2"/>
        <v>24</v>
      </c>
      <c r="J25" s="60">
        <f>VLOOKUP($A25,'Return Data'!$B$7:$R$2292,13,0)</f>
        <v>-2.0888</v>
      </c>
      <c r="K25" s="61">
        <f t="shared" si="3"/>
        <v>25</v>
      </c>
      <c r="L25" s="60">
        <f>VLOOKUP($A25,'Return Data'!$B$7:$R$2292,17,0)</f>
        <v>15.3428</v>
      </c>
      <c r="M25" s="61">
        <f t="shared" si="4"/>
        <v>24</v>
      </c>
      <c r="N25" s="60">
        <f>VLOOKUP($A25,'Return Data'!$B$7:$R$2292,14,0)</f>
        <v>11.4899</v>
      </c>
      <c r="O25" s="61">
        <f t="shared" si="5"/>
        <v>21</v>
      </c>
      <c r="P25" s="60">
        <f>VLOOKUP($A25,'Return Data'!$B$7:$R$2292,15,0)</f>
        <v>7.4821999999999997</v>
      </c>
      <c r="Q25" s="61">
        <f>RANK(P25,P$8:P$39,0)</f>
        <v>19</v>
      </c>
      <c r="R25" s="60">
        <f>VLOOKUP($A25,'Return Data'!$B$7:$R$2292,16,0)</f>
        <v>11.7447</v>
      </c>
      <c r="S25" s="62">
        <f t="shared" si="6"/>
        <v>15</v>
      </c>
    </row>
    <row r="26" spans="1:19" x14ac:dyDescent="0.3">
      <c r="A26" s="58" t="s">
        <v>507</v>
      </c>
      <c r="B26" s="59">
        <f>VLOOKUP($A26,'Return Data'!$B$7:$R$2292,3,0)</f>
        <v>44859</v>
      </c>
      <c r="C26" s="60">
        <f>VLOOKUP($A26,'Return Data'!$B$7:$R$2292,4,0)</f>
        <v>136.86259999999999</v>
      </c>
      <c r="D26" s="60">
        <f>VLOOKUP($A26,'Return Data'!$B$7:$R$2292,10,0)</f>
        <v>4.2046999999999999</v>
      </c>
      <c r="E26" s="61">
        <f t="shared" si="0"/>
        <v>26</v>
      </c>
      <c r="F26" s="60">
        <f>VLOOKUP($A26,'Return Data'!$B$7:$R$2292,11,0)</f>
        <v>3.6608999999999998</v>
      </c>
      <c r="G26" s="61">
        <f t="shared" si="1"/>
        <v>20</v>
      </c>
      <c r="H26" s="60">
        <f>VLOOKUP($A26,'Return Data'!$B$7:$R$2292,12,0)</f>
        <v>-0.96</v>
      </c>
      <c r="I26" s="61">
        <f t="shared" si="2"/>
        <v>26</v>
      </c>
      <c r="J26" s="60">
        <f>VLOOKUP($A26,'Return Data'!$B$7:$R$2292,13,0)</f>
        <v>-2.3054000000000001</v>
      </c>
      <c r="K26" s="61">
        <f t="shared" si="3"/>
        <v>26</v>
      </c>
      <c r="L26" s="60">
        <f>VLOOKUP($A26,'Return Data'!$B$7:$R$2292,17,0)</f>
        <v>13.113</v>
      </c>
      <c r="M26" s="61">
        <f t="shared" si="4"/>
        <v>31</v>
      </c>
      <c r="N26" s="60">
        <f>VLOOKUP($A26,'Return Data'!$B$7:$R$2292,14,0)</f>
        <v>8.7642000000000007</v>
      </c>
      <c r="O26" s="61">
        <f t="shared" si="5"/>
        <v>30</v>
      </c>
      <c r="P26" s="60">
        <f>VLOOKUP($A26,'Return Data'!$B$7:$R$2292,15,0)</f>
        <v>6.9</v>
      </c>
      <c r="Q26" s="61">
        <f>RANK(P26,P$8:P$39,0)</f>
        <v>21</v>
      </c>
      <c r="R26" s="60">
        <f>VLOOKUP($A26,'Return Data'!$B$7:$R$2292,16,0)</f>
        <v>8.5655999999999999</v>
      </c>
      <c r="S26" s="62">
        <f t="shared" si="6"/>
        <v>29</v>
      </c>
    </row>
    <row r="27" spans="1:19" x14ac:dyDescent="0.3">
      <c r="A27" s="58" t="s">
        <v>510</v>
      </c>
      <c r="B27" s="59">
        <f>VLOOKUP($A27,'Return Data'!$B$7:$R$2292,3,0)</f>
        <v>44859</v>
      </c>
      <c r="C27" s="60">
        <f>VLOOKUP($A27,'Return Data'!$B$7:$R$2292,4,0)</f>
        <v>17.227</v>
      </c>
      <c r="D27" s="60">
        <f>VLOOKUP($A27,'Return Data'!$B$7:$R$2292,10,0)</f>
        <v>4.4377000000000004</v>
      </c>
      <c r="E27" s="61">
        <f t="shared" si="0"/>
        <v>24</v>
      </c>
      <c r="F27" s="60">
        <f>VLOOKUP($A27,'Return Data'!$B$7:$R$2292,11,0)</f>
        <v>4.0743</v>
      </c>
      <c r="G27" s="61">
        <f t="shared" si="1"/>
        <v>17</v>
      </c>
      <c r="H27" s="60">
        <f>VLOOKUP($A27,'Return Data'!$B$7:$R$2292,12,0)</f>
        <v>1.9572000000000001</v>
      </c>
      <c r="I27" s="61">
        <f t="shared" si="2"/>
        <v>17</v>
      </c>
      <c r="J27" s="60">
        <f>VLOOKUP($A27,'Return Data'!$B$7:$R$2292,13,0)</f>
        <v>1.2102999999999999</v>
      </c>
      <c r="K27" s="61">
        <f t="shared" si="3"/>
        <v>8</v>
      </c>
      <c r="L27" s="60">
        <f>VLOOKUP($A27,'Return Data'!$B$7:$R$2292,17,0)</f>
        <v>23.309799999999999</v>
      </c>
      <c r="M27" s="61">
        <f t="shared" si="4"/>
        <v>6</v>
      </c>
      <c r="N27" s="60"/>
      <c r="O27" s="61"/>
      <c r="P27" s="60"/>
      <c r="Q27" s="61"/>
      <c r="R27" s="60">
        <f>VLOOKUP($A27,'Return Data'!$B$7:$R$2292,16,0)</f>
        <v>18.0886</v>
      </c>
      <c r="S27" s="62">
        <f t="shared" si="6"/>
        <v>2</v>
      </c>
    </row>
    <row r="28" spans="1:19" x14ac:dyDescent="0.3">
      <c r="A28" s="58" t="s">
        <v>513</v>
      </c>
      <c r="B28" s="59">
        <f>VLOOKUP($A28,'Return Data'!$B$7:$R$2292,3,0)</f>
        <v>44859</v>
      </c>
      <c r="C28" s="60">
        <f>VLOOKUP($A28,'Return Data'!$B$7:$R$2292,4,0)</f>
        <v>22.195</v>
      </c>
      <c r="D28" s="60">
        <f>VLOOKUP($A28,'Return Data'!$B$7:$R$2292,10,0)</f>
        <v>4.4127000000000001</v>
      </c>
      <c r="E28" s="61">
        <f t="shared" si="0"/>
        <v>25</v>
      </c>
      <c r="F28" s="60">
        <f>VLOOKUP($A28,'Return Data'!$B$7:$R$2292,11,0)</f>
        <v>3.2038000000000002</v>
      </c>
      <c r="G28" s="61">
        <f t="shared" si="1"/>
        <v>22</v>
      </c>
      <c r="H28" s="60">
        <f>VLOOKUP($A28,'Return Data'!$B$7:$R$2292,12,0)</f>
        <v>1.0792999999999999</v>
      </c>
      <c r="I28" s="61">
        <f t="shared" si="2"/>
        <v>22</v>
      </c>
      <c r="J28" s="60">
        <f>VLOOKUP($A28,'Return Data'!$B$7:$R$2292,13,0)</f>
        <v>-1.0786</v>
      </c>
      <c r="K28" s="61">
        <f t="shared" si="3"/>
        <v>22</v>
      </c>
      <c r="L28" s="60">
        <f>VLOOKUP($A28,'Return Data'!$B$7:$R$2292,17,0)</f>
        <v>18.061599999999999</v>
      </c>
      <c r="M28" s="61">
        <f t="shared" si="4"/>
        <v>18</v>
      </c>
      <c r="N28" s="60">
        <f>VLOOKUP($A28,'Return Data'!$B$7:$R$2292,14,0)</f>
        <v>14.1617</v>
      </c>
      <c r="O28" s="61">
        <f t="shared" ref="O28:O39" si="8">RANK(N28,N$8:N$39,0)</f>
        <v>13</v>
      </c>
      <c r="P28" s="60">
        <f>VLOOKUP($A28,'Return Data'!$B$7:$R$2292,15,0)</f>
        <v>10.529</v>
      </c>
      <c r="Q28" s="61">
        <f>RANK(P28,P$8:P$39,0)</f>
        <v>9</v>
      </c>
      <c r="R28" s="60">
        <f>VLOOKUP($A28,'Return Data'!$B$7:$R$2292,16,0)</f>
        <v>11.6303</v>
      </c>
      <c r="S28" s="62">
        <f t="shared" si="6"/>
        <v>17</v>
      </c>
    </row>
    <row r="29" spans="1:19" x14ac:dyDescent="0.3">
      <c r="A29" s="58" t="s">
        <v>515</v>
      </c>
      <c r="B29" s="59">
        <f>VLOOKUP($A29,'Return Data'!$B$7:$R$2292,3,0)</f>
        <v>44859</v>
      </c>
      <c r="C29" s="60">
        <f>VLOOKUP($A29,'Return Data'!$B$7:$R$2292,4,0)</f>
        <v>15.5311</v>
      </c>
      <c r="D29" s="60">
        <f>VLOOKUP($A29,'Return Data'!$B$7:$R$2292,10,0)</f>
        <v>6.3452999999999999</v>
      </c>
      <c r="E29" s="61">
        <f t="shared" si="0"/>
        <v>6</v>
      </c>
      <c r="F29" s="60">
        <f>VLOOKUP($A29,'Return Data'!$B$7:$R$2292,11,0)</f>
        <v>7.0755999999999997</v>
      </c>
      <c r="G29" s="61">
        <f t="shared" si="1"/>
        <v>2</v>
      </c>
      <c r="H29" s="60">
        <f>VLOOKUP($A29,'Return Data'!$B$7:$R$2292,12,0)</f>
        <v>4.4029999999999996</v>
      </c>
      <c r="I29" s="61">
        <f t="shared" si="2"/>
        <v>5</v>
      </c>
      <c r="J29" s="60">
        <f>VLOOKUP($A29,'Return Data'!$B$7:$R$2292,13,0)</f>
        <v>-0.40339999999999998</v>
      </c>
      <c r="K29" s="61">
        <f t="shared" si="3"/>
        <v>18</v>
      </c>
      <c r="L29" s="60">
        <f>VLOOKUP($A29,'Return Data'!$B$7:$R$2292,17,0)</f>
        <v>14.178000000000001</v>
      </c>
      <c r="M29" s="61">
        <f t="shared" si="4"/>
        <v>30</v>
      </c>
      <c r="N29" s="60">
        <f>VLOOKUP($A29,'Return Data'!$B$7:$R$2292,14,0)</f>
        <v>10.949400000000001</v>
      </c>
      <c r="O29" s="61">
        <f t="shared" si="8"/>
        <v>24</v>
      </c>
      <c r="P29" s="60"/>
      <c r="Q29" s="61"/>
      <c r="R29" s="60">
        <f>VLOOKUP($A29,'Return Data'!$B$7:$R$2292,16,0)</f>
        <v>11.292</v>
      </c>
      <c r="S29" s="62">
        <f t="shared" si="6"/>
        <v>20</v>
      </c>
    </row>
    <row r="30" spans="1:19" x14ac:dyDescent="0.3">
      <c r="A30" s="58" t="s">
        <v>1862</v>
      </c>
      <c r="B30" s="59">
        <f>VLOOKUP($A30,'Return Data'!$B$7:$R$2292,3,0)</f>
        <v>44859</v>
      </c>
      <c r="C30" s="60">
        <f>VLOOKUP($A30,'Return Data'!$B$7:$R$2292,4,0)</f>
        <v>14.4253</v>
      </c>
      <c r="D30" s="60">
        <f>VLOOKUP($A30,'Return Data'!$B$7:$R$2292,10,0)</f>
        <v>5.2649999999999997</v>
      </c>
      <c r="E30" s="61">
        <f t="shared" si="0"/>
        <v>14</v>
      </c>
      <c r="F30" s="60">
        <f>VLOOKUP($A30,'Return Data'!$B$7:$R$2292,11,0)</f>
        <v>3.3759999999999999</v>
      </c>
      <c r="G30" s="61">
        <f t="shared" si="1"/>
        <v>21</v>
      </c>
      <c r="H30" s="60">
        <f>VLOOKUP($A30,'Return Data'!$B$7:$R$2292,12,0)</f>
        <v>1.5923</v>
      </c>
      <c r="I30" s="61">
        <f t="shared" si="2"/>
        <v>20</v>
      </c>
      <c r="J30" s="60">
        <f>VLOOKUP($A30,'Return Data'!$B$7:$R$2292,13,0)</f>
        <v>5.8999999999999997E-2</v>
      </c>
      <c r="K30" s="61">
        <f t="shared" si="3"/>
        <v>13</v>
      </c>
      <c r="L30" s="60">
        <f>VLOOKUP($A30,'Return Data'!$B$7:$R$2292,17,0)</f>
        <v>16.482099999999999</v>
      </c>
      <c r="M30" s="61">
        <f t="shared" si="4"/>
        <v>22</v>
      </c>
      <c r="N30" s="60">
        <f>VLOOKUP($A30,'Return Data'!$B$7:$R$2292,14,0)</f>
        <v>10.5099</v>
      </c>
      <c r="O30" s="61">
        <f t="shared" si="8"/>
        <v>25</v>
      </c>
      <c r="P30" s="60"/>
      <c r="Q30" s="61"/>
      <c r="R30" s="60">
        <f>VLOOKUP($A30,'Return Data'!$B$7:$R$2292,16,0)</f>
        <v>8.5016999999999996</v>
      </c>
      <c r="S30" s="62">
        <f t="shared" si="6"/>
        <v>30</v>
      </c>
    </row>
    <row r="31" spans="1:19" x14ac:dyDescent="0.3">
      <c r="A31" s="58" t="s">
        <v>516</v>
      </c>
      <c r="B31" s="59">
        <f>VLOOKUP($A31,'Return Data'!$B$7:$R$2292,3,0)</f>
        <v>44859</v>
      </c>
      <c r="C31" s="60">
        <f>VLOOKUP($A31,'Return Data'!$B$7:$R$2292,4,0)</f>
        <v>69.043700000000001</v>
      </c>
      <c r="D31" s="60">
        <f>VLOOKUP($A31,'Return Data'!$B$7:$R$2292,10,0)</f>
        <v>6.6898999999999997</v>
      </c>
      <c r="E31" s="61">
        <f t="shared" si="0"/>
        <v>3</v>
      </c>
      <c r="F31" s="60">
        <f>VLOOKUP($A31,'Return Data'!$B$7:$R$2292,11,0)</f>
        <v>5.5053000000000001</v>
      </c>
      <c r="G31" s="61">
        <f t="shared" si="1"/>
        <v>8</v>
      </c>
      <c r="H31" s="60">
        <f>VLOOKUP($A31,'Return Data'!$B$7:$R$2292,12,0)</f>
        <v>4.5678000000000001</v>
      </c>
      <c r="I31" s="61">
        <f t="shared" si="2"/>
        <v>4</v>
      </c>
      <c r="J31" s="60">
        <f>VLOOKUP($A31,'Return Data'!$B$7:$R$2292,13,0)</f>
        <v>2.5118999999999998</v>
      </c>
      <c r="K31" s="61">
        <f t="shared" si="3"/>
        <v>6</v>
      </c>
      <c r="L31" s="60">
        <f>VLOOKUP($A31,'Return Data'!$B$7:$R$2292,17,0)</f>
        <v>23.108499999999999</v>
      </c>
      <c r="M31" s="61">
        <f t="shared" si="4"/>
        <v>7</v>
      </c>
      <c r="N31" s="60">
        <f>VLOOKUP($A31,'Return Data'!$B$7:$R$2292,14,0)</f>
        <v>9.5416000000000007</v>
      </c>
      <c r="O31" s="61">
        <f t="shared" si="8"/>
        <v>29</v>
      </c>
      <c r="P31" s="60">
        <f>VLOOKUP($A31,'Return Data'!$B$7:$R$2292,15,0)</f>
        <v>5.0115999999999996</v>
      </c>
      <c r="Q31" s="61">
        <f t="shared" ref="Q31:Q39" si="9">RANK(P31,P$8:P$39,0)</f>
        <v>24</v>
      </c>
      <c r="R31" s="60">
        <f>VLOOKUP($A31,'Return Data'!$B$7:$R$2292,16,0)</f>
        <v>11.754099999999999</v>
      </c>
      <c r="S31" s="62">
        <f t="shared" si="6"/>
        <v>14</v>
      </c>
    </row>
    <row r="32" spans="1:19" x14ac:dyDescent="0.3">
      <c r="A32" s="58" t="s">
        <v>522</v>
      </c>
      <c r="B32" s="59">
        <f>VLOOKUP($A32,'Return Data'!$B$7:$R$2292,3,0)</f>
        <v>44859</v>
      </c>
      <c r="C32" s="60">
        <f>VLOOKUP($A32,'Return Data'!$B$7:$R$2292,4,0)</f>
        <v>91.77</v>
      </c>
      <c r="D32" s="60">
        <f>VLOOKUP($A32,'Return Data'!$B$7:$R$2292,10,0)</f>
        <v>4.7603</v>
      </c>
      <c r="E32" s="61">
        <f t="shared" si="0"/>
        <v>19</v>
      </c>
      <c r="F32" s="60">
        <f>VLOOKUP($A32,'Return Data'!$B$7:$R$2292,11,0)</f>
        <v>2.2963</v>
      </c>
      <c r="G32" s="61">
        <f t="shared" si="1"/>
        <v>25</v>
      </c>
      <c r="H32" s="60">
        <f>VLOOKUP($A32,'Return Data'!$B$7:$R$2292,12,0)</f>
        <v>-2.3620000000000001</v>
      </c>
      <c r="I32" s="61">
        <f t="shared" si="2"/>
        <v>31</v>
      </c>
      <c r="J32" s="60">
        <f>VLOOKUP($A32,'Return Data'!$B$7:$R$2292,13,0)</f>
        <v>-7.1810999999999998</v>
      </c>
      <c r="K32" s="61">
        <f t="shared" si="3"/>
        <v>32</v>
      </c>
      <c r="L32" s="60">
        <f>VLOOKUP($A32,'Return Data'!$B$7:$R$2292,17,0)</f>
        <v>14.3101</v>
      </c>
      <c r="M32" s="61">
        <f t="shared" si="4"/>
        <v>29</v>
      </c>
      <c r="N32" s="60">
        <f>VLOOKUP($A32,'Return Data'!$B$7:$R$2292,14,0)</f>
        <v>9.8463999999999992</v>
      </c>
      <c r="O32" s="61">
        <f t="shared" si="8"/>
        <v>28</v>
      </c>
      <c r="P32" s="60">
        <f>VLOOKUP($A32,'Return Data'!$B$7:$R$2292,15,0)</f>
        <v>6.8335999999999997</v>
      </c>
      <c r="Q32" s="61">
        <f t="shared" si="9"/>
        <v>22</v>
      </c>
      <c r="R32" s="60">
        <f>VLOOKUP($A32,'Return Data'!$B$7:$R$2292,16,0)</f>
        <v>12.562799999999999</v>
      </c>
      <c r="S32" s="62">
        <f t="shared" si="6"/>
        <v>11</v>
      </c>
    </row>
    <row r="33" spans="1:19" x14ac:dyDescent="0.3">
      <c r="A33" s="58" t="s">
        <v>524</v>
      </c>
      <c r="B33" s="59">
        <f>VLOOKUP($A33,'Return Data'!$B$7:$R$2292,3,0)</f>
        <v>44859</v>
      </c>
      <c r="C33" s="60">
        <f>VLOOKUP($A33,'Return Data'!$B$7:$R$2292,4,0)</f>
        <v>305.74250000000001</v>
      </c>
      <c r="D33" s="60">
        <f>VLOOKUP($A33,'Return Data'!$B$7:$R$2292,10,0)</f>
        <v>9.0391999999999992</v>
      </c>
      <c r="E33" s="61">
        <f t="shared" si="0"/>
        <v>1</v>
      </c>
      <c r="F33" s="60">
        <f>VLOOKUP($A33,'Return Data'!$B$7:$R$2292,11,0)</f>
        <v>8.0831999999999997</v>
      </c>
      <c r="G33" s="61">
        <f t="shared" si="1"/>
        <v>1</v>
      </c>
      <c r="H33" s="60">
        <f>VLOOKUP($A33,'Return Data'!$B$7:$R$2292,12,0)</f>
        <v>11.9086</v>
      </c>
      <c r="I33" s="61">
        <f t="shared" si="2"/>
        <v>1</v>
      </c>
      <c r="J33" s="60">
        <f>VLOOKUP($A33,'Return Data'!$B$7:$R$2292,13,0)</f>
        <v>12.4391</v>
      </c>
      <c r="K33" s="61">
        <f t="shared" si="3"/>
        <v>1</v>
      </c>
      <c r="L33" s="60">
        <f>VLOOKUP($A33,'Return Data'!$B$7:$R$2292,17,0)</f>
        <v>37.224299999999999</v>
      </c>
      <c r="M33" s="61">
        <f t="shared" si="4"/>
        <v>1</v>
      </c>
      <c r="N33" s="60">
        <f>VLOOKUP($A33,'Return Data'!$B$7:$R$2292,14,0)</f>
        <v>29.5809</v>
      </c>
      <c r="O33" s="61">
        <f t="shared" si="8"/>
        <v>1</v>
      </c>
      <c r="P33" s="60">
        <f>VLOOKUP($A33,'Return Data'!$B$7:$R$2292,15,0)</f>
        <v>19.2315</v>
      </c>
      <c r="Q33" s="61">
        <f t="shared" si="9"/>
        <v>1</v>
      </c>
      <c r="R33" s="60">
        <f>VLOOKUP($A33,'Return Data'!$B$7:$R$2292,16,0)</f>
        <v>17.1448</v>
      </c>
      <c r="S33" s="62">
        <f t="shared" si="6"/>
        <v>3</v>
      </c>
    </row>
    <row r="34" spans="1:19" x14ac:dyDescent="0.3">
      <c r="A34" s="58" t="s">
        <v>1709</v>
      </c>
      <c r="B34" s="59">
        <f>VLOOKUP($A34,'Return Data'!$B$7:$R$2292,3,0)</f>
        <v>44859</v>
      </c>
      <c r="C34" s="60">
        <f>VLOOKUP($A34,'Return Data'!$B$7:$R$2292,4,0)</f>
        <v>489.32277423725799</v>
      </c>
      <c r="D34" s="60">
        <f>VLOOKUP($A34,'Return Data'!$B$7:$R$2292,10,0)</f>
        <v>4.5042</v>
      </c>
      <c r="E34" s="61">
        <f t="shared" si="0"/>
        <v>23</v>
      </c>
      <c r="F34" s="60">
        <f>VLOOKUP($A34,'Return Data'!$B$7:$R$2292,11,0)</f>
        <v>2.4710000000000001</v>
      </c>
      <c r="G34" s="61">
        <f t="shared" si="1"/>
        <v>24</v>
      </c>
      <c r="H34" s="60">
        <f>VLOOKUP($A34,'Return Data'!$B$7:$R$2292,12,0)</f>
        <v>2.5973000000000002</v>
      </c>
      <c r="I34" s="61">
        <f t="shared" si="2"/>
        <v>14</v>
      </c>
      <c r="J34" s="60">
        <f>VLOOKUP($A34,'Return Data'!$B$7:$R$2292,13,0)</f>
        <v>6.9699999999999998E-2</v>
      </c>
      <c r="K34" s="61">
        <f t="shared" si="3"/>
        <v>12</v>
      </c>
      <c r="L34" s="60">
        <f>VLOOKUP($A34,'Return Data'!$B$7:$R$2292,17,0)</f>
        <v>20.096699999999998</v>
      </c>
      <c r="M34" s="61">
        <f t="shared" si="4"/>
        <v>15</v>
      </c>
      <c r="N34" s="60">
        <f>VLOOKUP($A34,'Return Data'!$B$7:$R$2292,14,0)</f>
        <v>13.581300000000001</v>
      </c>
      <c r="O34" s="61">
        <f t="shared" si="8"/>
        <v>16</v>
      </c>
      <c r="P34" s="60">
        <f>VLOOKUP($A34,'Return Data'!$B$7:$R$2292,15,0)</f>
        <v>10.8287</v>
      </c>
      <c r="Q34" s="61">
        <f t="shared" si="9"/>
        <v>8</v>
      </c>
      <c r="R34" s="60">
        <f>VLOOKUP($A34,'Return Data'!$B$7:$R$2292,16,0)</f>
        <v>15.5838</v>
      </c>
      <c r="S34" s="62">
        <f t="shared" si="6"/>
        <v>4</v>
      </c>
    </row>
    <row r="35" spans="1:19" x14ac:dyDescent="0.3">
      <c r="A35" s="58" t="s">
        <v>527</v>
      </c>
      <c r="B35" s="59">
        <f>VLOOKUP($A35,'Return Data'!$B$7:$R$2292,3,0)</f>
        <v>44859</v>
      </c>
      <c r="C35" s="60">
        <f>VLOOKUP($A35,'Return Data'!$B$7:$R$2292,4,0)</f>
        <v>23.285399999999999</v>
      </c>
      <c r="D35" s="60">
        <f>VLOOKUP($A35,'Return Data'!$B$7:$R$2292,10,0)</f>
        <v>4.6826999999999996</v>
      </c>
      <c r="E35" s="61">
        <f t="shared" si="0"/>
        <v>20</v>
      </c>
      <c r="F35" s="60">
        <f>VLOOKUP($A35,'Return Data'!$B$7:$R$2292,11,0)</f>
        <v>4.351</v>
      </c>
      <c r="G35" s="61">
        <f t="shared" si="1"/>
        <v>15</v>
      </c>
      <c r="H35" s="60">
        <f>VLOOKUP($A35,'Return Data'!$B$7:$R$2292,12,0)</f>
        <v>2.8748</v>
      </c>
      <c r="I35" s="61">
        <f t="shared" si="2"/>
        <v>13</v>
      </c>
      <c r="J35" s="60">
        <f>VLOOKUP($A35,'Return Data'!$B$7:$R$2292,13,0)</f>
        <v>-0.76959999999999995</v>
      </c>
      <c r="K35" s="61">
        <f t="shared" si="3"/>
        <v>20</v>
      </c>
      <c r="L35" s="60">
        <f>VLOOKUP($A35,'Return Data'!$B$7:$R$2292,17,0)</f>
        <v>14.7499</v>
      </c>
      <c r="M35" s="61">
        <f t="shared" si="4"/>
        <v>25</v>
      </c>
      <c r="N35" s="60">
        <f>VLOOKUP($A35,'Return Data'!$B$7:$R$2292,14,0)</f>
        <v>10.361599999999999</v>
      </c>
      <c r="O35" s="61">
        <f t="shared" si="8"/>
        <v>26</v>
      </c>
      <c r="P35" s="60">
        <f>VLOOKUP($A35,'Return Data'!$B$7:$R$2292,15,0)</f>
        <v>8.0861000000000001</v>
      </c>
      <c r="Q35" s="61">
        <f t="shared" si="9"/>
        <v>18</v>
      </c>
      <c r="R35" s="60">
        <f>VLOOKUP($A35,'Return Data'!$B$7:$R$2292,16,0)</f>
        <v>9.9824000000000002</v>
      </c>
      <c r="S35" s="62">
        <f t="shared" si="6"/>
        <v>26</v>
      </c>
    </row>
    <row r="36" spans="1:19" x14ac:dyDescent="0.3">
      <c r="A36" s="58" t="s">
        <v>1895</v>
      </c>
      <c r="B36" s="59">
        <f>VLOOKUP($A36,'Return Data'!$B$7:$R$2292,3,0)</f>
        <v>44859</v>
      </c>
      <c r="C36" s="60">
        <f>VLOOKUP($A36,'Return Data'!$B$7:$R$2292,4,0)</f>
        <v>114.0759</v>
      </c>
      <c r="D36" s="60">
        <f>VLOOKUP($A36,'Return Data'!$B$7:$R$2292,10,0)</f>
        <v>6.1218000000000004</v>
      </c>
      <c r="E36" s="61">
        <f t="shared" si="0"/>
        <v>9</v>
      </c>
      <c r="F36" s="60">
        <f>VLOOKUP($A36,'Return Data'!$B$7:$R$2292,11,0)</f>
        <v>5.4082999999999997</v>
      </c>
      <c r="G36" s="61">
        <f t="shared" si="1"/>
        <v>9</v>
      </c>
      <c r="H36" s="60">
        <f>VLOOKUP($A36,'Return Data'!$B$7:$R$2292,12,0)</f>
        <v>3.4441000000000002</v>
      </c>
      <c r="I36" s="61">
        <f t="shared" si="2"/>
        <v>10</v>
      </c>
      <c r="J36" s="60">
        <f>VLOOKUP($A36,'Return Data'!$B$7:$R$2292,13,0)</f>
        <v>-7.3700000000000002E-2</v>
      </c>
      <c r="K36" s="61">
        <f t="shared" si="3"/>
        <v>15</v>
      </c>
      <c r="L36" s="60">
        <f>VLOOKUP($A36,'Return Data'!$B$7:$R$2292,17,0)</f>
        <v>20.349499999999999</v>
      </c>
      <c r="M36" s="61">
        <f t="shared" si="4"/>
        <v>14</v>
      </c>
      <c r="N36" s="60">
        <f>VLOOKUP($A36,'Return Data'!$B$7:$R$2292,14,0)</f>
        <v>15.055199999999999</v>
      </c>
      <c r="O36" s="61">
        <f t="shared" si="8"/>
        <v>9</v>
      </c>
      <c r="P36" s="60">
        <f>VLOOKUP($A36,'Return Data'!$B$7:$R$2292,15,0)</f>
        <v>8.9337</v>
      </c>
      <c r="Q36" s="61">
        <f t="shared" si="9"/>
        <v>15</v>
      </c>
      <c r="R36" s="60">
        <f>VLOOKUP($A36,'Return Data'!$B$7:$R$2292,16,0)</f>
        <v>11.270300000000001</v>
      </c>
      <c r="S36" s="62">
        <f t="shared" si="6"/>
        <v>21</v>
      </c>
    </row>
    <row r="37" spans="1:19" x14ac:dyDescent="0.3">
      <c r="A37" s="58" t="s">
        <v>528</v>
      </c>
      <c r="B37" s="59">
        <f>VLOOKUP($A37,'Return Data'!$B$7:$R$2292,3,0)</f>
        <v>0</v>
      </c>
      <c r="C37" s="60">
        <f>VLOOKUP($A37,'Return Data'!$B$7:$R$2292,4,0)</f>
        <v>0</v>
      </c>
      <c r="D37" s="60">
        <f>VLOOKUP($A37,'Return Data'!$B$7:$R$2292,10,0)</f>
        <v>0</v>
      </c>
      <c r="E37" s="61">
        <f t="shared" si="0"/>
        <v>32</v>
      </c>
      <c r="F37" s="60">
        <f>VLOOKUP($A37,'Return Data'!$B$7:$R$2292,11,0)</f>
        <v>0</v>
      </c>
      <c r="G37" s="61">
        <f t="shared" si="1"/>
        <v>30</v>
      </c>
      <c r="H37" s="60">
        <f>VLOOKUP($A37,'Return Data'!$B$7:$R$2292,12,0)</f>
        <v>0</v>
      </c>
      <c r="I37" s="61">
        <f t="shared" si="2"/>
        <v>25</v>
      </c>
      <c r="J37" s="60">
        <f>VLOOKUP($A37,'Return Data'!$B$7:$R$2292,13,0)</f>
        <v>0</v>
      </c>
      <c r="K37" s="61">
        <f t="shared" si="3"/>
        <v>14</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44859</v>
      </c>
      <c r="C38" s="60">
        <f>VLOOKUP($A38,'Return Data'!$B$7:$R$2292,4,0)</f>
        <v>429.91582928651502</v>
      </c>
      <c r="D38" s="60">
        <f>VLOOKUP($A38,'Return Data'!$B$7:$R$2292,10,0)</f>
        <v>5.8773</v>
      </c>
      <c r="E38" s="61">
        <f t="shared" si="0"/>
        <v>11</v>
      </c>
      <c r="F38" s="60">
        <f>VLOOKUP($A38,'Return Data'!$B$7:$R$2292,11,0)</f>
        <v>6.9661</v>
      </c>
      <c r="G38" s="61">
        <f t="shared" si="1"/>
        <v>3</v>
      </c>
      <c r="H38" s="60">
        <f>VLOOKUP($A38,'Return Data'!$B$7:$R$2292,12,0)</f>
        <v>4.1997999999999998</v>
      </c>
      <c r="I38" s="61">
        <f t="shared" si="2"/>
        <v>7</v>
      </c>
      <c r="J38" s="60">
        <f>VLOOKUP($A38,'Return Data'!$B$7:$R$2292,13,0)</f>
        <v>1.7519</v>
      </c>
      <c r="K38" s="61">
        <f t="shared" si="3"/>
        <v>7</v>
      </c>
      <c r="L38" s="60">
        <f>VLOOKUP($A38,'Return Data'!$B$7:$R$2292,17,0)</f>
        <v>20.848800000000001</v>
      </c>
      <c r="M38" s="61">
        <f t="shared" si="4"/>
        <v>11</v>
      </c>
      <c r="N38" s="60">
        <f>VLOOKUP($A38,'Return Data'!$B$7:$R$2292,14,0)</f>
        <v>14.0764</v>
      </c>
      <c r="O38" s="61">
        <f t="shared" si="8"/>
        <v>14</v>
      </c>
      <c r="P38" s="60">
        <f>VLOOKUP($A38,'Return Data'!$B$7:$R$2292,15,0)</f>
        <v>8.9681999999999995</v>
      </c>
      <c r="Q38" s="61">
        <f t="shared" si="9"/>
        <v>14</v>
      </c>
      <c r="R38" s="60">
        <f>VLOOKUP($A38,'Return Data'!$B$7:$R$2292,16,0)</f>
        <v>14.9076</v>
      </c>
      <c r="S38" s="62">
        <f t="shared" si="6"/>
        <v>5</v>
      </c>
    </row>
    <row r="39" spans="1:19" x14ac:dyDescent="0.3">
      <c r="A39" s="58" t="s">
        <v>533</v>
      </c>
      <c r="B39" s="59">
        <f>VLOOKUP($A39,'Return Data'!$B$7:$R$2292,3,0)</f>
        <v>44859</v>
      </c>
      <c r="C39" s="60">
        <f>VLOOKUP($A39,'Return Data'!$B$7:$R$2292,4,0)</f>
        <v>265.11178056539501</v>
      </c>
      <c r="D39" s="60">
        <f>VLOOKUP($A39,'Return Data'!$B$7:$R$2292,10,0)</f>
        <v>4.6802999999999999</v>
      </c>
      <c r="E39" s="61">
        <f t="shared" si="0"/>
        <v>21</v>
      </c>
      <c r="F39" s="60">
        <f>VLOOKUP($A39,'Return Data'!$B$7:$R$2292,11,0)</f>
        <v>6.3079000000000001</v>
      </c>
      <c r="G39" s="61">
        <f t="shared" si="1"/>
        <v>5</v>
      </c>
      <c r="H39" s="60">
        <f>VLOOKUP($A39,'Return Data'!$B$7:$R$2292,12,0)</f>
        <v>3.9013</v>
      </c>
      <c r="I39" s="61">
        <f t="shared" si="2"/>
        <v>9</v>
      </c>
      <c r="J39" s="60">
        <f>VLOOKUP($A39,'Return Data'!$B$7:$R$2292,13,0)</f>
        <v>1.0195000000000001</v>
      </c>
      <c r="K39" s="61">
        <f t="shared" si="3"/>
        <v>9</v>
      </c>
      <c r="L39" s="60">
        <f>VLOOKUP($A39,'Return Data'!$B$7:$R$2292,17,0)</f>
        <v>24.079899999999999</v>
      </c>
      <c r="M39" s="61">
        <f t="shared" si="4"/>
        <v>4</v>
      </c>
      <c r="N39" s="60">
        <f>VLOOKUP($A39,'Return Data'!$B$7:$R$2292,14,0)</f>
        <v>17.2288</v>
      </c>
      <c r="O39" s="61">
        <f t="shared" si="8"/>
        <v>5</v>
      </c>
      <c r="P39" s="60">
        <f>VLOOKUP($A39,'Return Data'!$B$7:$R$2292,15,0)</f>
        <v>9.1460000000000008</v>
      </c>
      <c r="Q39" s="61">
        <f t="shared" si="9"/>
        <v>13</v>
      </c>
      <c r="R39" s="60">
        <f>VLOOKUP($A39,'Return Data'!$B$7:$R$2292,16,0)</f>
        <v>12.4986</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5.17075</v>
      </c>
      <c r="E41" s="69"/>
      <c r="F41" s="70">
        <f>AVERAGE(F8:F39)</f>
        <v>3.8271000000000002</v>
      </c>
      <c r="G41" s="69"/>
      <c r="H41" s="70">
        <f>AVERAGE(H8:H39)</f>
        <v>2.0808624999999998</v>
      </c>
      <c r="I41" s="69"/>
      <c r="J41" s="70">
        <f>AVERAGE(J8:J39)</f>
        <v>-1.9806249999999963E-2</v>
      </c>
      <c r="K41" s="69"/>
      <c r="L41" s="70">
        <f>AVERAGE(L8:L39)</f>
        <v>19.357890625000003</v>
      </c>
      <c r="M41" s="69"/>
      <c r="N41" s="70">
        <f>AVERAGE(N8:N39)</f>
        <v>13.86461612903226</v>
      </c>
      <c r="O41" s="69"/>
      <c r="P41" s="70">
        <f>AVERAGE(P8:P39)</f>
        <v>9.2696719999999981</v>
      </c>
      <c r="Q41" s="69"/>
      <c r="R41" s="70">
        <f>AVERAGE(R8:R39)</f>
        <v>11.866731249999997</v>
      </c>
      <c r="S41" s="71"/>
    </row>
    <row r="42" spans="1:19" x14ac:dyDescent="0.3">
      <c r="A42" s="68" t="s">
        <v>28</v>
      </c>
      <c r="B42" s="69"/>
      <c r="C42" s="69"/>
      <c r="D42" s="70">
        <f>MIN(D8:D39)</f>
        <v>0</v>
      </c>
      <c r="E42" s="69"/>
      <c r="F42" s="70">
        <f>MIN(F8:F39)</f>
        <v>-2.2511000000000001</v>
      </c>
      <c r="G42" s="69"/>
      <c r="H42" s="70">
        <f>MIN(H8:H39)</f>
        <v>-2.7562000000000002</v>
      </c>
      <c r="I42" s="69"/>
      <c r="J42" s="70">
        <f>MIN(J8:J39)</f>
        <v>-7.1810999999999998</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9.0391999999999992</v>
      </c>
      <c r="E43" s="73"/>
      <c r="F43" s="74">
        <f>MAX(F8:F39)</f>
        <v>8.0831999999999997</v>
      </c>
      <c r="G43" s="73"/>
      <c r="H43" s="74">
        <f>MAX(H8:H39)</f>
        <v>11.9086</v>
      </c>
      <c r="I43" s="73"/>
      <c r="J43" s="74">
        <f>MAX(J8:J39)</f>
        <v>12.4391</v>
      </c>
      <c r="K43" s="73"/>
      <c r="L43" s="74">
        <f>MAX(L8:L39)</f>
        <v>37.224299999999999</v>
      </c>
      <c r="M43" s="73"/>
      <c r="N43" s="74">
        <f>MAX(N8:N39)</f>
        <v>29.5809</v>
      </c>
      <c r="O43" s="73"/>
      <c r="P43" s="74">
        <f>MAX(P8:P39)</f>
        <v>19.2315</v>
      </c>
      <c r="Q43" s="73"/>
      <c r="R43" s="74">
        <f>MAX(R8:R39)</f>
        <v>18.3004</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1505</v>
      </c>
      <c r="B8" s="59">
        <f>VLOOKUP($A8,'Return Data'!$B$7:$R$2292,3,0)</f>
        <v>44859</v>
      </c>
      <c r="C8" s="60">
        <f>VLOOKUP($A8,'Return Data'!$B$7:$R$2292,4,0)</f>
        <v>56.899700000000003</v>
      </c>
      <c r="D8" s="60">
        <f>VLOOKUP($A8,'Return Data'!$B$7:$R$2292,10,0)</f>
        <v>9.9375</v>
      </c>
      <c r="E8" s="61">
        <f t="shared" ref="E8:E27" si="0">RANK(D8,D$8:D$27,0)</f>
        <v>11</v>
      </c>
      <c r="F8" s="60">
        <f>VLOOKUP($A8,'Return Data'!$B$7:$R$2292,11,0)</f>
        <v>5.5025000000000004</v>
      </c>
      <c r="G8" s="61">
        <f t="shared" ref="G8:G27" si="1">RANK(F8,F$8:F$27,0)</f>
        <v>11</v>
      </c>
      <c r="H8" s="60">
        <f>VLOOKUP($A8,'Return Data'!$B$7:$R$2292,12,0)</f>
        <v>7.3334999999999999</v>
      </c>
      <c r="I8" s="61">
        <f t="shared" ref="I8:I27" si="2">RANK(H8,H$8:H$27,0)</f>
        <v>2</v>
      </c>
      <c r="J8" s="60">
        <f>VLOOKUP($A8,'Return Data'!$B$7:$R$2292,13,0)</f>
        <v>5.3185000000000002</v>
      </c>
      <c r="K8" s="61">
        <f t="shared" ref="K8:K27" si="3">RANK(J8,J$8:J$27,0)</f>
        <v>3</v>
      </c>
      <c r="L8" s="60">
        <f>VLOOKUP($A8,'Return Data'!$B$7:$R$2292,17,0)</f>
        <v>13.9511</v>
      </c>
      <c r="M8" s="61">
        <f t="shared" ref="M8:M25" si="4">RANK(L8,L$8:L$27,0)</f>
        <v>2</v>
      </c>
      <c r="N8" s="60">
        <f>VLOOKUP($A8,'Return Data'!$B$7:$R$2292,14,0)</f>
        <v>10.1554</v>
      </c>
      <c r="O8" s="61">
        <f t="shared" ref="O8:O25" si="5">RANK(N8,N$8:N$27,0)</f>
        <v>6</v>
      </c>
      <c r="P8" s="60">
        <f>VLOOKUP($A8,'Return Data'!$B$7:$R$2292,15,0)</f>
        <v>7.0750000000000002</v>
      </c>
      <c r="Q8" s="61">
        <f t="shared" ref="Q8:Q25" si="6">RANK(P8,P$8:P$27,0)</f>
        <v>9</v>
      </c>
      <c r="R8" s="60">
        <f>VLOOKUP($A8,'Return Data'!$B$7:$R$2292,16,0)</f>
        <v>10.718999999999999</v>
      </c>
      <c r="S8" s="62">
        <f t="shared" ref="S8:S27" si="7">RANK(R8,R$8:R$27,0)</f>
        <v>1</v>
      </c>
    </row>
    <row r="9" spans="1:20" x14ac:dyDescent="0.3">
      <c r="A9" s="58" t="s">
        <v>1506</v>
      </c>
      <c r="B9" s="59">
        <f>VLOOKUP($A9,'Return Data'!$B$7:$R$2292,3,0)</f>
        <v>44859</v>
      </c>
      <c r="C9" s="60">
        <f>VLOOKUP($A9,'Return Data'!$B$7:$R$2292,4,0)</f>
        <v>27.615500000000001</v>
      </c>
      <c r="D9" s="60">
        <f>VLOOKUP($A9,'Return Data'!$B$7:$R$2292,10,0)</f>
        <v>10.108000000000001</v>
      </c>
      <c r="E9" s="61">
        <f t="shared" si="0"/>
        <v>9</v>
      </c>
      <c r="F9" s="60">
        <f>VLOOKUP($A9,'Return Data'!$B$7:$R$2292,11,0)</f>
        <v>3.9996999999999998</v>
      </c>
      <c r="G9" s="61">
        <f t="shared" si="1"/>
        <v>14</v>
      </c>
      <c r="H9" s="60">
        <f>VLOOKUP($A9,'Return Data'!$B$7:$R$2292,12,0)</f>
        <v>1.8505</v>
      </c>
      <c r="I9" s="61">
        <f t="shared" si="2"/>
        <v>16</v>
      </c>
      <c r="J9" s="60">
        <f>VLOOKUP($A9,'Return Data'!$B$7:$R$2292,13,0)</f>
        <v>1.9601999999999999</v>
      </c>
      <c r="K9" s="61">
        <f t="shared" si="3"/>
        <v>14</v>
      </c>
      <c r="L9" s="60">
        <f>VLOOKUP($A9,'Return Data'!$B$7:$R$2292,17,0)</f>
        <v>9.4024000000000001</v>
      </c>
      <c r="M9" s="61">
        <f t="shared" si="4"/>
        <v>9</v>
      </c>
      <c r="N9" s="60">
        <f>VLOOKUP($A9,'Return Data'!$B$7:$R$2292,14,0)</f>
        <v>9.6445000000000007</v>
      </c>
      <c r="O9" s="61">
        <f t="shared" si="5"/>
        <v>8</v>
      </c>
      <c r="P9" s="60">
        <f>VLOOKUP($A9,'Return Data'!$B$7:$R$2292,15,0)</f>
        <v>7.2678000000000003</v>
      </c>
      <c r="Q9" s="61">
        <f t="shared" si="6"/>
        <v>7</v>
      </c>
      <c r="R9" s="60">
        <f>VLOOKUP($A9,'Return Data'!$B$7:$R$2292,16,0)</f>
        <v>9.0799000000000003</v>
      </c>
      <c r="S9" s="62">
        <f t="shared" si="7"/>
        <v>9</v>
      </c>
    </row>
    <row r="10" spans="1:20" x14ac:dyDescent="0.3">
      <c r="A10" s="58" t="s">
        <v>1959</v>
      </c>
      <c r="B10" s="59">
        <f>VLOOKUP($A10,'Return Data'!$B$7:$R$2292,3,0)</f>
        <v>44859</v>
      </c>
      <c r="C10" s="60">
        <f>VLOOKUP($A10,'Return Data'!$B$7:$R$2292,4,0)</f>
        <v>41.331400000000002</v>
      </c>
      <c r="D10" s="60">
        <f>VLOOKUP($A10,'Return Data'!$B$7:$R$2292,10,0)</f>
        <v>10.395200000000001</v>
      </c>
      <c r="E10" s="61">
        <f t="shared" si="0"/>
        <v>8</v>
      </c>
      <c r="F10" s="60">
        <f>VLOOKUP($A10,'Return Data'!$B$7:$R$2292,11,0)</f>
        <v>5.6722000000000001</v>
      </c>
      <c r="G10" s="61">
        <f t="shared" si="1"/>
        <v>9</v>
      </c>
      <c r="H10" s="60">
        <f>VLOOKUP($A10,'Return Data'!$B$7:$R$2292,12,0)</f>
        <v>3.7629000000000001</v>
      </c>
      <c r="I10" s="61">
        <f t="shared" si="2"/>
        <v>10</v>
      </c>
      <c r="J10" s="60">
        <f>VLOOKUP($A10,'Return Data'!$B$7:$R$2292,13,0)</f>
        <v>2.4937</v>
      </c>
      <c r="K10" s="61">
        <f t="shared" si="3"/>
        <v>12</v>
      </c>
      <c r="L10" s="60">
        <f>VLOOKUP($A10,'Return Data'!$B$7:$R$2292,17,0)</f>
        <v>7.8933999999999997</v>
      </c>
      <c r="M10" s="61">
        <f t="shared" si="4"/>
        <v>14</v>
      </c>
      <c r="N10" s="60">
        <f>VLOOKUP($A10,'Return Data'!$B$7:$R$2292,14,0)</f>
        <v>7.8036000000000003</v>
      </c>
      <c r="O10" s="61">
        <f t="shared" si="5"/>
        <v>13</v>
      </c>
      <c r="P10" s="60">
        <f>VLOOKUP($A10,'Return Data'!$B$7:$R$2292,15,0)</f>
        <v>7.51</v>
      </c>
      <c r="Q10" s="61">
        <f t="shared" si="6"/>
        <v>5</v>
      </c>
      <c r="R10" s="60">
        <f>VLOOKUP($A10,'Return Data'!$B$7:$R$2292,16,0)</f>
        <v>9.3948999999999998</v>
      </c>
      <c r="S10" s="62">
        <f t="shared" si="7"/>
        <v>8</v>
      </c>
    </row>
    <row r="11" spans="1:20" x14ac:dyDescent="0.3">
      <c r="A11" s="58" t="s">
        <v>2013</v>
      </c>
      <c r="B11" s="59">
        <f>VLOOKUP($A11,'Return Data'!$B$7:$R$2292,3,0)</f>
        <v>44859</v>
      </c>
      <c r="C11" s="60">
        <f>VLOOKUP($A11,'Return Data'!$B$7:$R$2292,4,0)</f>
        <v>29.063500000000001</v>
      </c>
      <c r="D11" s="60">
        <f>VLOOKUP($A11,'Return Data'!$B$7:$R$2292,10,0)</f>
        <v>8.3147000000000002</v>
      </c>
      <c r="E11" s="61">
        <f t="shared" si="0"/>
        <v>15</v>
      </c>
      <c r="F11" s="60">
        <f>VLOOKUP($A11,'Return Data'!$B$7:$R$2292,11,0)</f>
        <v>3.8151999999999999</v>
      </c>
      <c r="G11" s="61">
        <f t="shared" si="1"/>
        <v>15</v>
      </c>
      <c r="H11" s="60">
        <f>VLOOKUP($A11,'Return Data'!$B$7:$R$2292,12,0)</f>
        <v>28.417200000000001</v>
      </c>
      <c r="I11" s="61">
        <f t="shared" si="2"/>
        <v>1</v>
      </c>
      <c r="J11" s="60">
        <f>VLOOKUP($A11,'Return Data'!$B$7:$R$2292,13,0)</f>
        <v>21.519200000000001</v>
      </c>
      <c r="K11" s="61">
        <f t="shared" si="3"/>
        <v>1</v>
      </c>
      <c r="L11" s="60">
        <f>VLOOKUP($A11,'Return Data'!$B$7:$R$2292,17,0)</f>
        <v>16.571200000000001</v>
      </c>
      <c r="M11" s="61">
        <f t="shared" si="4"/>
        <v>1</v>
      </c>
      <c r="N11" s="60">
        <f>VLOOKUP($A11,'Return Data'!$B$7:$R$2292,14,0)</f>
        <v>14.538600000000001</v>
      </c>
      <c r="O11" s="61">
        <f t="shared" si="5"/>
        <v>1</v>
      </c>
      <c r="P11" s="60">
        <f>VLOOKUP($A11,'Return Data'!$B$7:$R$2292,15,0)</f>
        <v>6.7647000000000004</v>
      </c>
      <c r="Q11" s="61">
        <f t="shared" si="6"/>
        <v>11</v>
      </c>
      <c r="R11" s="60">
        <f>VLOOKUP($A11,'Return Data'!$B$7:$R$2292,16,0)</f>
        <v>8.5220000000000002</v>
      </c>
      <c r="S11" s="62">
        <f t="shared" si="7"/>
        <v>11</v>
      </c>
    </row>
    <row r="12" spans="1:20" x14ac:dyDescent="0.3">
      <c r="A12" s="58" t="s">
        <v>1508</v>
      </c>
      <c r="B12" s="59">
        <f>VLOOKUP($A12,'Return Data'!$B$7:$R$2292,3,0)</f>
        <v>44859</v>
      </c>
      <c r="C12" s="60">
        <f>VLOOKUP($A12,'Return Data'!$B$7:$R$2292,4,0)</f>
        <v>85.102099999999993</v>
      </c>
      <c r="D12" s="60">
        <f>VLOOKUP($A12,'Return Data'!$B$7:$R$2292,10,0)</f>
        <v>9.8956999999999997</v>
      </c>
      <c r="E12" s="61">
        <f t="shared" si="0"/>
        <v>12</v>
      </c>
      <c r="F12" s="60">
        <f>VLOOKUP($A12,'Return Data'!$B$7:$R$2292,11,0)</f>
        <v>5.3388999999999998</v>
      </c>
      <c r="G12" s="61">
        <f t="shared" si="1"/>
        <v>13</v>
      </c>
      <c r="H12" s="60">
        <f>VLOOKUP($A12,'Return Data'!$B$7:$R$2292,12,0)</f>
        <v>3.6751</v>
      </c>
      <c r="I12" s="61">
        <f t="shared" si="2"/>
        <v>11</v>
      </c>
      <c r="J12" s="60">
        <f>VLOOKUP($A12,'Return Data'!$B$7:$R$2292,13,0)</f>
        <v>3.1398999999999999</v>
      </c>
      <c r="K12" s="61">
        <f t="shared" si="3"/>
        <v>8</v>
      </c>
      <c r="L12" s="60">
        <f>VLOOKUP($A12,'Return Data'!$B$7:$R$2292,17,0)</f>
        <v>9.3478999999999992</v>
      </c>
      <c r="M12" s="61">
        <f t="shared" si="4"/>
        <v>10</v>
      </c>
      <c r="N12" s="60">
        <f>VLOOKUP($A12,'Return Data'!$B$7:$R$2292,14,0)</f>
        <v>10.2174</v>
      </c>
      <c r="O12" s="61">
        <f t="shared" si="5"/>
        <v>5</v>
      </c>
      <c r="P12" s="60">
        <f>VLOOKUP($A12,'Return Data'!$B$7:$R$2292,15,0)</f>
        <v>8.9581999999999997</v>
      </c>
      <c r="Q12" s="61">
        <f t="shared" si="6"/>
        <v>2</v>
      </c>
      <c r="R12" s="60">
        <f>VLOOKUP($A12,'Return Data'!$B$7:$R$2292,16,0)</f>
        <v>9.7772000000000006</v>
      </c>
      <c r="S12" s="62">
        <f t="shared" si="7"/>
        <v>5</v>
      </c>
    </row>
    <row r="13" spans="1:20" x14ac:dyDescent="0.3">
      <c r="A13" s="58" t="s">
        <v>1509</v>
      </c>
      <c r="B13" s="59">
        <f>VLOOKUP($A13,'Return Data'!$B$7:$R$2292,3,0)</f>
        <v>44859</v>
      </c>
      <c r="C13" s="60">
        <f>VLOOKUP($A13,'Return Data'!$B$7:$R$2292,4,0)</f>
        <v>49.268999999999998</v>
      </c>
      <c r="D13" s="60">
        <f>VLOOKUP($A13,'Return Data'!$B$7:$R$2292,10,0)</f>
        <v>8.3392999999999997</v>
      </c>
      <c r="E13" s="61">
        <f t="shared" si="0"/>
        <v>14</v>
      </c>
      <c r="F13" s="60">
        <f>VLOOKUP($A13,'Return Data'!$B$7:$R$2292,11,0)</f>
        <v>3.4708000000000001</v>
      </c>
      <c r="G13" s="61">
        <f t="shared" si="1"/>
        <v>17</v>
      </c>
      <c r="H13" s="60">
        <f>VLOOKUP($A13,'Return Data'!$B$7:$R$2292,12,0)</f>
        <v>2.4903</v>
      </c>
      <c r="I13" s="61">
        <f t="shared" si="2"/>
        <v>14</v>
      </c>
      <c r="J13" s="60">
        <f>VLOOKUP($A13,'Return Data'!$B$7:$R$2292,13,0)</f>
        <v>2.7544</v>
      </c>
      <c r="K13" s="61">
        <f t="shared" si="3"/>
        <v>11</v>
      </c>
      <c r="L13" s="60">
        <f>VLOOKUP($A13,'Return Data'!$B$7:$R$2292,17,0)</f>
        <v>8.4939</v>
      </c>
      <c r="M13" s="61">
        <f t="shared" si="4"/>
        <v>12</v>
      </c>
      <c r="N13" s="60">
        <f>VLOOKUP($A13,'Return Data'!$B$7:$R$2292,14,0)</f>
        <v>8.2372999999999994</v>
      </c>
      <c r="O13" s="61">
        <f t="shared" si="5"/>
        <v>12</v>
      </c>
      <c r="P13" s="60">
        <f>VLOOKUP($A13,'Return Data'!$B$7:$R$2292,15,0)</f>
        <v>5.8411</v>
      </c>
      <c r="Q13" s="61">
        <f t="shared" si="6"/>
        <v>17</v>
      </c>
      <c r="R13" s="60">
        <f>VLOOKUP($A13,'Return Data'!$B$7:$R$2292,16,0)</f>
        <v>8.1978000000000009</v>
      </c>
      <c r="S13" s="62">
        <f t="shared" si="7"/>
        <v>15</v>
      </c>
    </row>
    <row r="14" spans="1:20" x14ac:dyDescent="0.3">
      <c r="A14" s="58" t="s">
        <v>1510</v>
      </c>
      <c r="B14" s="59">
        <f>VLOOKUP($A14,'Return Data'!$B$7:$R$2292,3,0)</f>
        <v>44859</v>
      </c>
      <c r="C14" s="60">
        <f>VLOOKUP($A14,'Return Data'!$B$7:$R$2292,4,0)</f>
        <v>75.132499999999993</v>
      </c>
      <c r="D14" s="60">
        <f>VLOOKUP($A14,'Return Data'!$B$7:$R$2292,10,0)</f>
        <v>12.202</v>
      </c>
      <c r="E14" s="61">
        <f t="shared" si="0"/>
        <v>5</v>
      </c>
      <c r="F14" s="60">
        <f>VLOOKUP($A14,'Return Data'!$B$7:$R$2292,11,0)</f>
        <v>6.8765000000000001</v>
      </c>
      <c r="G14" s="61">
        <f t="shared" si="1"/>
        <v>4</v>
      </c>
      <c r="H14" s="60">
        <f>VLOOKUP($A14,'Return Data'!$B$7:$R$2292,12,0)</f>
        <v>4.2077999999999998</v>
      </c>
      <c r="I14" s="61">
        <f t="shared" si="2"/>
        <v>8</v>
      </c>
      <c r="J14" s="60">
        <f>VLOOKUP($A14,'Return Data'!$B$7:$R$2292,13,0)</f>
        <v>2.7587999999999999</v>
      </c>
      <c r="K14" s="61">
        <f t="shared" si="3"/>
        <v>10</v>
      </c>
      <c r="L14" s="60">
        <f>VLOOKUP($A14,'Return Data'!$B$7:$R$2292,17,0)</f>
        <v>8.4189000000000007</v>
      </c>
      <c r="M14" s="61">
        <f t="shared" si="4"/>
        <v>13</v>
      </c>
      <c r="N14" s="60">
        <f>VLOOKUP($A14,'Return Data'!$B$7:$R$2292,14,0)</f>
        <v>7.4604999999999997</v>
      </c>
      <c r="O14" s="61">
        <f t="shared" si="5"/>
        <v>14</v>
      </c>
      <c r="P14" s="60">
        <f>VLOOKUP($A14,'Return Data'!$B$7:$R$2292,15,0)</f>
        <v>6.6707999999999998</v>
      </c>
      <c r="Q14" s="61">
        <f t="shared" si="6"/>
        <v>13</v>
      </c>
      <c r="R14" s="60">
        <f>VLOOKUP($A14,'Return Data'!$B$7:$R$2292,16,0)</f>
        <v>8.923</v>
      </c>
      <c r="S14" s="62">
        <f t="shared" si="7"/>
        <v>10</v>
      </c>
    </row>
    <row r="15" spans="1:20" x14ac:dyDescent="0.3">
      <c r="A15" s="58" t="s">
        <v>1512</v>
      </c>
      <c r="B15" s="59">
        <f>VLOOKUP($A15,'Return Data'!$B$7:$R$2292,3,0)</f>
        <v>44859</v>
      </c>
      <c r="C15" s="60">
        <f>VLOOKUP($A15,'Return Data'!$B$7:$R$2292,4,0)</f>
        <v>64.726200000000006</v>
      </c>
      <c r="D15" s="60">
        <f>VLOOKUP($A15,'Return Data'!$B$7:$R$2292,10,0)</f>
        <v>13.680400000000001</v>
      </c>
      <c r="E15" s="61">
        <f t="shared" si="0"/>
        <v>3</v>
      </c>
      <c r="F15" s="60">
        <f>VLOOKUP($A15,'Return Data'!$B$7:$R$2292,11,0)</f>
        <v>6.8132999999999999</v>
      </c>
      <c r="G15" s="61">
        <f t="shared" si="1"/>
        <v>5</v>
      </c>
      <c r="H15" s="60">
        <f>VLOOKUP($A15,'Return Data'!$B$7:$R$2292,12,0)</f>
        <v>5.2939999999999996</v>
      </c>
      <c r="I15" s="61">
        <f t="shared" si="2"/>
        <v>6</v>
      </c>
      <c r="J15" s="60">
        <f>VLOOKUP($A15,'Return Data'!$B$7:$R$2292,13,0)</f>
        <v>3.6303999999999998</v>
      </c>
      <c r="K15" s="61">
        <f t="shared" si="3"/>
        <v>7</v>
      </c>
      <c r="L15" s="60">
        <f>VLOOKUP($A15,'Return Data'!$B$7:$R$2292,17,0)</f>
        <v>12.6533</v>
      </c>
      <c r="M15" s="61">
        <f t="shared" si="4"/>
        <v>5</v>
      </c>
      <c r="N15" s="60">
        <f>VLOOKUP($A15,'Return Data'!$B$7:$R$2292,14,0)</f>
        <v>10.3268</v>
      </c>
      <c r="O15" s="61">
        <f t="shared" si="5"/>
        <v>4</v>
      </c>
      <c r="P15" s="60">
        <f>VLOOKUP($A15,'Return Data'!$B$7:$R$2292,15,0)</f>
        <v>7.4203999999999999</v>
      </c>
      <c r="Q15" s="61">
        <f t="shared" si="6"/>
        <v>6</v>
      </c>
      <c r="R15" s="60">
        <f>VLOOKUP($A15,'Return Data'!$B$7:$R$2292,16,0)</f>
        <v>9.5318000000000005</v>
      </c>
      <c r="S15" s="62">
        <f t="shared" si="7"/>
        <v>6</v>
      </c>
    </row>
    <row r="16" spans="1:20" x14ac:dyDescent="0.3">
      <c r="A16" s="58" t="s">
        <v>1513</v>
      </c>
      <c r="B16" s="59">
        <f>VLOOKUP($A16,'Return Data'!$B$7:$R$2292,3,0)</f>
        <v>44859</v>
      </c>
      <c r="C16" s="60">
        <f>VLOOKUP($A16,'Return Data'!$B$7:$R$2292,4,0)</f>
        <v>50.3658</v>
      </c>
      <c r="D16" s="60">
        <f>VLOOKUP($A16,'Return Data'!$B$7:$R$2292,10,0)</f>
        <v>7.7385000000000002</v>
      </c>
      <c r="E16" s="61">
        <f t="shared" si="0"/>
        <v>16</v>
      </c>
      <c r="F16" s="60">
        <f>VLOOKUP($A16,'Return Data'!$B$7:$R$2292,11,0)</f>
        <v>3.5857999999999999</v>
      </c>
      <c r="G16" s="61">
        <f t="shared" si="1"/>
        <v>16</v>
      </c>
      <c r="H16" s="60">
        <f>VLOOKUP($A16,'Return Data'!$B$7:$R$2292,12,0)</f>
        <v>1.1248</v>
      </c>
      <c r="I16" s="61">
        <f t="shared" si="2"/>
        <v>17</v>
      </c>
      <c r="J16" s="60">
        <f>VLOOKUP($A16,'Return Data'!$B$7:$R$2292,13,0)</f>
        <v>0.7681</v>
      </c>
      <c r="K16" s="61">
        <f t="shared" si="3"/>
        <v>18</v>
      </c>
      <c r="L16" s="60">
        <f>VLOOKUP($A16,'Return Data'!$B$7:$R$2292,17,0)</f>
        <v>7.8802000000000003</v>
      </c>
      <c r="M16" s="61">
        <f t="shared" si="4"/>
        <v>15</v>
      </c>
      <c r="N16" s="60">
        <f>VLOOKUP($A16,'Return Data'!$B$7:$R$2292,14,0)</f>
        <v>8.3856999999999999</v>
      </c>
      <c r="O16" s="61">
        <f t="shared" si="5"/>
        <v>11</v>
      </c>
      <c r="P16" s="60">
        <f>VLOOKUP($A16,'Return Data'!$B$7:$R$2292,15,0)</f>
        <v>7.0004999999999997</v>
      </c>
      <c r="Q16" s="61">
        <f t="shared" si="6"/>
        <v>10</v>
      </c>
      <c r="R16" s="60">
        <f>VLOOKUP($A16,'Return Data'!$B$7:$R$2292,16,0)</f>
        <v>8.4598999999999993</v>
      </c>
      <c r="S16" s="62">
        <f t="shared" si="7"/>
        <v>12</v>
      </c>
    </row>
    <row r="17" spans="1:19" x14ac:dyDescent="0.3">
      <c r="A17" s="58" t="s">
        <v>1514</v>
      </c>
      <c r="B17" s="59">
        <f>VLOOKUP($A17,'Return Data'!$B$7:$R$2292,3,0)</f>
        <v>44859</v>
      </c>
      <c r="C17" s="60">
        <f>VLOOKUP($A17,'Return Data'!$B$7:$R$2292,4,0)</f>
        <v>62.042400000000001</v>
      </c>
      <c r="D17" s="60">
        <f>VLOOKUP($A17,'Return Data'!$B$7:$R$2292,10,0)</f>
        <v>12.2746</v>
      </c>
      <c r="E17" s="61">
        <f t="shared" si="0"/>
        <v>4</v>
      </c>
      <c r="F17" s="60">
        <f>VLOOKUP($A17,'Return Data'!$B$7:$R$2292,11,0)</f>
        <v>7.4446000000000003</v>
      </c>
      <c r="G17" s="61">
        <f t="shared" si="1"/>
        <v>3</v>
      </c>
      <c r="H17" s="60">
        <f>VLOOKUP($A17,'Return Data'!$B$7:$R$2292,12,0)</f>
        <v>5.391</v>
      </c>
      <c r="I17" s="61">
        <f t="shared" si="2"/>
        <v>5</v>
      </c>
      <c r="J17" s="60">
        <f>VLOOKUP($A17,'Return Data'!$B$7:$R$2292,13,0)</f>
        <v>4.7403000000000004</v>
      </c>
      <c r="K17" s="61">
        <f t="shared" si="3"/>
        <v>5</v>
      </c>
      <c r="L17" s="60">
        <f>VLOOKUP($A17,'Return Data'!$B$7:$R$2292,17,0)</f>
        <v>10.042199999999999</v>
      </c>
      <c r="M17" s="61">
        <f t="shared" si="4"/>
        <v>8</v>
      </c>
      <c r="N17" s="60">
        <f>VLOOKUP($A17,'Return Data'!$B$7:$R$2292,14,0)</f>
        <v>9.9440000000000008</v>
      </c>
      <c r="O17" s="61">
        <f t="shared" si="5"/>
        <v>7</v>
      </c>
      <c r="P17" s="60">
        <f>VLOOKUP($A17,'Return Data'!$B$7:$R$2292,15,0)</f>
        <v>8.8924000000000003</v>
      </c>
      <c r="Q17" s="61">
        <f t="shared" si="6"/>
        <v>3</v>
      </c>
      <c r="R17" s="60">
        <f>VLOOKUP($A17,'Return Data'!$B$7:$R$2292,16,0)</f>
        <v>10.629300000000001</v>
      </c>
      <c r="S17" s="62">
        <f t="shared" si="7"/>
        <v>3</v>
      </c>
    </row>
    <row r="18" spans="1:19" x14ac:dyDescent="0.3">
      <c r="A18" s="58" t="s">
        <v>1515</v>
      </c>
      <c r="B18" s="59">
        <f>VLOOKUP($A18,'Return Data'!$B$7:$R$2292,3,0)</f>
        <v>44859</v>
      </c>
      <c r="C18" s="60">
        <f>VLOOKUP($A18,'Return Data'!$B$7:$R$2292,4,0)</f>
        <v>28.286899999999999</v>
      </c>
      <c r="D18" s="60">
        <f>VLOOKUP($A18,'Return Data'!$B$7:$R$2292,10,0)</f>
        <v>5.6676000000000002</v>
      </c>
      <c r="E18" s="61">
        <f t="shared" si="0"/>
        <v>19</v>
      </c>
      <c r="F18" s="60">
        <f>VLOOKUP($A18,'Return Data'!$B$7:$R$2292,11,0)</f>
        <v>2.5255999999999998</v>
      </c>
      <c r="G18" s="61">
        <f t="shared" si="1"/>
        <v>18</v>
      </c>
      <c r="H18" s="60">
        <f>VLOOKUP($A18,'Return Data'!$B$7:$R$2292,12,0)</f>
        <v>0.61160000000000003</v>
      </c>
      <c r="I18" s="61">
        <f t="shared" si="2"/>
        <v>18</v>
      </c>
      <c r="J18" s="60">
        <f>VLOOKUP($A18,'Return Data'!$B$7:$R$2292,13,0)</f>
        <v>-9.1999999999999998E-3</v>
      </c>
      <c r="K18" s="61">
        <f t="shared" si="3"/>
        <v>20</v>
      </c>
      <c r="L18" s="60">
        <f>VLOOKUP($A18,'Return Data'!$B$7:$R$2292,17,0)</f>
        <v>5.5392999999999999</v>
      </c>
      <c r="M18" s="61">
        <f t="shared" si="4"/>
        <v>19</v>
      </c>
      <c r="N18" s="60">
        <f>VLOOKUP($A18,'Return Data'!$B$7:$R$2292,14,0)</f>
        <v>6.0309999999999997</v>
      </c>
      <c r="O18" s="61">
        <f t="shared" si="5"/>
        <v>18</v>
      </c>
      <c r="P18" s="60">
        <f>VLOOKUP($A18,'Return Data'!$B$7:$R$2292,15,0)</f>
        <v>5.8174999999999999</v>
      </c>
      <c r="Q18" s="61">
        <f t="shared" si="6"/>
        <v>18</v>
      </c>
      <c r="R18" s="60">
        <f>VLOOKUP($A18,'Return Data'!$B$7:$R$2292,16,0)</f>
        <v>8.3148</v>
      </c>
      <c r="S18" s="62">
        <f t="shared" si="7"/>
        <v>14</v>
      </c>
    </row>
    <row r="19" spans="1:19" x14ac:dyDescent="0.3">
      <c r="A19" s="58" t="s">
        <v>1517</v>
      </c>
      <c r="B19" s="59">
        <f>VLOOKUP($A19,'Return Data'!$B$7:$R$2292,3,0)</f>
        <v>44859</v>
      </c>
      <c r="C19" s="60">
        <f>VLOOKUP($A19,'Return Data'!$B$7:$R$2292,4,0)</f>
        <v>49.258299999999998</v>
      </c>
      <c r="D19" s="60">
        <f>VLOOKUP($A19,'Return Data'!$B$7:$R$2292,10,0)</f>
        <v>15.205500000000001</v>
      </c>
      <c r="E19" s="61">
        <f t="shared" si="0"/>
        <v>1</v>
      </c>
      <c r="F19" s="60">
        <f>VLOOKUP($A19,'Return Data'!$B$7:$R$2292,11,0)</f>
        <v>8.0229999999999997</v>
      </c>
      <c r="G19" s="61">
        <f t="shared" si="1"/>
        <v>1</v>
      </c>
      <c r="H19" s="60">
        <f>VLOOKUP($A19,'Return Data'!$B$7:$R$2292,12,0)</f>
        <v>5.5347999999999997</v>
      </c>
      <c r="I19" s="61">
        <f t="shared" si="2"/>
        <v>4</v>
      </c>
      <c r="J19" s="60">
        <f>VLOOKUP($A19,'Return Data'!$B$7:$R$2292,13,0)</f>
        <v>4.3181000000000003</v>
      </c>
      <c r="K19" s="61">
        <f t="shared" si="3"/>
        <v>6</v>
      </c>
      <c r="L19" s="60">
        <f>VLOOKUP($A19,'Return Data'!$B$7:$R$2292,17,0)</f>
        <v>12.888</v>
      </c>
      <c r="M19" s="61">
        <f t="shared" si="4"/>
        <v>4</v>
      </c>
      <c r="N19" s="60">
        <f>VLOOKUP($A19,'Return Data'!$B$7:$R$2292,14,0)</f>
        <v>12.2044</v>
      </c>
      <c r="O19" s="61">
        <f t="shared" si="5"/>
        <v>2</v>
      </c>
      <c r="P19" s="60">
        <f>VLOOKUP($A19,'Return Data'!$B$7:$R$2292,15,0)</f>
        <v>9.6615000000000002</v>
      </c>
      <c r="Q19" s="61">
        <f t="shared" si="6"/>
        <v>1</v>
      </c>
      <c r="R19" s="60">
        <f>VLOOKUP($A19,'Return Data'!$B$7:$R$2292,16,0)</f>
        <v>10.6677</v>
      </c>
      <c r="S19" s="62">
        <f t="shared" si="7"/>
        <v>2</v>
      </c>
    </row>
    <row r="20" spans="1:19" x14ac:dyDescent="0.3">
      <c r="A20" s="58" t="s">
        <v>1518</v>
      </c>
      <c r="B20" s="59">
        <f>VLOOKUP($A20,'Return Data'!$B$7:$R$2292,3,0)</f>
        <v>44859</v>
      </c>
      <c r="C20" s="60">
        <f>VLOOKUP($A20,'Return Data'!$B$7:$R$2292,4,0)</f>
        <v>46.323999999999998</v>
      </c>
      <c r="D20" s="60">
        <f>VLOOKUP($A20,'Return Data'!$B$7:$R$2292,10,0)</f>
        <v>6.6158000000000001</v>
      </c>
      <c r="E20" s="61">
        <f t="shared" si="0"/>
        <v>18</v>
      </c>
      <c r="F20" s="60">
        <f>VLOOKUP($A20,'Return Data'!$B$7:$R$2292,11,0)</f>
        <v>1.1101000000000001</v>
      </c>
      <c r="G20" s="61">
        <f t="shared" si="1"/>
        <v>19</v>
      </c>
      <c r="H20" s="60">
        <f>VLOOKUP($A20,'Return Data'!$B$7:$R$2292,12,0)</f>
        <v>0.56930000000000003</v>
      </c>
      <c r="I20" s="61">
        <f t="shared" si="2"/>
        <v>19</v>
      </c>
      <c r="J20" s="60">
        <f>VLOOKUP($A20,'Return Data'!$B$7:$R$2292,13,0)</f>
        <v>1.5784</v>
      </c>
      <c r="K20" s="61">
        <f t="shared" si="3"/>
        <v>16</v>
      </c>
      <c r="L20" s="60">
        <f>VLOOKUP($A20,'Return Data'!$B$7:$R$2292,17,0)</f>
        <v>6.9813999999999998</v>
      </c>
      <c r="M20" s="61">
        <f t="shared" si="4"/>
        <v>17</v>
      </c>
      <c r="N20" s="60">
        <f>VLOOKUP($A20,'Return Data'!$B$7:$R$2292,14,0)</f>
        <v>6.7887000000000004</v>
      </c>
      <c r="O20" s="61">
        <f t="shared" si="5"/>
        <v>16</v>
      </c>
      <c r="P20" s="60">
        <f>VLOOKUP($A20,'Return Data'!$B$7:$R$2292,15,0)</f>
        <v>6.3837000000000002</v>
      </c>
      <c r="Q20" s="61">
        <f t="shared" si="6"/>
        <v>15</v>
      </c>
      <c r="R20" s="60">
        <f>VLOOKUP($A20,'Return Data'!$B$7:$R$2292,16,0)</f>
        <v>7.6700999999999997</v>
      </c>
      <c r="S20" s="62">
        <f t="shared" si="7"/>
        <v>18</v>
      </c>
    </row>
    <row r="21" spans="1:19" x14ac:dyDescent="0.3">
      <c r="A21" s="58" t="s">
        <v>1519</v>
      </c>
      <c r="B21" s="59">
        <f>VLOOKUP($A21,'Return Data'!$B$7:$R$2292,3,0)</f>
        <v>44859</v>
      </c>
      <c r="C21" s="60">
        <f>VLOOKUP($A21,'Return Data'!$B$7:$R$2292,4,0)</f>
        <v>73.553200000000004</v>
      </c>
      <c r="D21" s="60">
        <f>VLOOKUP($A21,'Return Data'!$B$7:$R$2292,10,0)</f>
        <v>7.4996999999999998</v>
      </c>
      <c r="E21" s="61">
        <f t="shared" si="0"/>
        <v>17</v>
      </c>
      <c r="F21" s="60">
        <f>VLOOKUP($A21,'Return Data'!$B$7:$R$2292,11,0)</f>
        <v>5.7195</v>
      </c>
      <c r="G21" s="61">
        <f t="shared" si="1"/>
        <v>8</v>
      </c>
      <c r="H21" s="60">
        <f>VLOOKUP($A21,'Return Data'!$B$7:$R$2292,12,0)</f>
        <v>2.2465999999999999</v>
      </c>
      <c r="I21" s="61">
        <f t="shared" si="2"/>
        <v>15</v>
      </c>
      <c r="J21" s="60">
        <f>VLOOKUP($A21,'Return Data'!$B$7:$R$2292,13,0)</f>
        <v>1.3420000000000001</v>
      </c>
      <c r="K21" s="61">
        <f t="shared" si="3"/>
        <v>17</v>
      </c>
      <c r="L21" s="60">
        <f>VLOOKUP($A21,'Return Data'!$B$7:$R$2292,17,0)</f>
        <v>6.4230999999999998</v>
      </c>
      <c r="M21" s="61">
        <f t="shared" si="4"/>
        <v>18</v>
      </c>
      <c r="N21" s="60">
        <f>VLOOKUP($A21,'Return Data'!$B$7:$R$2292,14,0)</f>
        <v>7.2702</v>
      </c>
      <c r="O21" s="61">
        <f t="shared" si="5"/>
        <v>15</v>
      </c>
      <c r="P21" s="60">
        <f>VLOOKUP($A21,'Return Data'!$B$7:$R$2292,15,0)</f>
        <v>6.7638999999999996</v>
      </c>
      <c r="Q21" s="61">
        <f t="shared" si="6"/>
        <v>12</v>
      </c>
      <c r="R21" s="60">
        <f>VLOOKUP($A21,'Return Data'!$B$7:$R$2292,16,0)</f>
        <v>7.7651000000000003</v>
      </c>
      <c r="S21" s="62">
        <f t="shared" si="7"/>
        <v>17</v>
      </c>
    </row>
    <row r="22" spans="1:19" x14ac:dyDescent="0.3">
      <c r="A22" s="58" t="s">
        <v>1865</v>
      </c>
      <c r="B22" s="59">
        <f>VLOOKUP($A22,'Return Data'!$B$7:$R$2292,3,0)</f>
        <v>44859</v>
      </c>
      <c r="C22" s="60">
        <f>VLOOKUP($A22,'Return Data'!$B$7:$R$2292,4,0)</f>
        <v>26.276800000000001</v>
      </c>
      <c r="D22" s="60">
        <f>VLOOKUP($A22,'Return Data'!$B$7:$R$2292,10,0)</f>
        <v>12.105</v>
      </c>
      <c r="E22" s="61">
        <f t="shared" si="0"/>
        <v>6</v>
      </c>
      <c r="F22" s="60">
        <f>VLOOKUP($A22,'Return Data'!$B$7:$R$2292,11,0)</f>
        <v>5.4787999999999997</v>
      </c>
      <c r="G22" s="61">
        <f t="shared" si="1"/>
        <v>12</v>
      </c>
      <c r="H22" s="60">
        <f>VLOOKUP($A22,'Return Data'!$B$7:$R$2292,12,0)</f>
        <v>4.1188000000000002</v>
      </c>
      <c r="I22" s="61">
        <f t="shared" si="2"/>
        <v>9</v>
      </c>
      <c r="J22" s="60">
        <f>VLOOKUP($A22,'Return Data'!$B$7:$R$2292,13,0)</f>
        <v>2.8414000000000001</v>
      </c>
      <c r="K22" s="61">
        <f t="shared" si="3"/>
        <v>9</v>
      </c>
      <c r="L22" s="60">
        <f>VLOOKUP($A22,'Return Data'!$B$7:$R$2292,17,0)</f>
        <v>7.6157000000000004</v>
      </c>
      <c r="M22" s="61">
        <f t="shared" si="4"/>
        <v>16</v>
      </c>
      <c r="N22" s="60">
        <f>VLOOKUP($A22,'Return Data'!$B$7:$R$2292,14,0)</f>
        <v>6.7251000000000003</v>
      </c>
      <c r="O22" s="61">
        <f t="shared" si="5"/>
        <v>17</v>
      </c>
      <c r="P22" s="60">
        <f>VLOOKUP($A22,'Return Data'!$B$7:$R$2292,15,0)</f>
        <v>6.4996</v>
      </c>
      <c r="Q22" s="61">
        <f t="shared" si="6"/>
        <v>14</v>
      </c>
      <c r="R22" s="60">
        <f>VLOOKUP($A22,'Return Data'!$B$7:$R$2292,16,0)</f>
        <v>8.3709000000000007</v>
      </c>
      <c r="S22" s="62">
        <f t="shared" si="7"/>
        <v>13</v>
      </c>
    </row>
    <row r="23" spans="1:19" x14ac:dyDescent="0.3">
      <c r="A23" s="58" t="s">
        <v>1520</v>
      </c>
      <c r="B23" s="59">
        <f>VLOOKUP($A23,'Return Data'!$B$7:$R$2292,3,0)</f>
        <v>44859</v>
      </c>
      <c r="C23" s="60">
        <f>VLOOKUP($A23,'Return Data'!$B$7:$R$2292,4,0)</f>
        <v>49.256900000000002</v>
      </c>
      <c r="D23" s="60">
        <f>VLOOKUP($A23,'Return Data'!$B$7:$R$2292,10,0)</f>
        <v>8.5599000000000007</v>
      </c>
      <c r="E23" s="61">
        <f t="shared" si="0"/>
        <v>13</v>
      </c>
      <c r="F23" s="60">
        <f>VLOOKUP($A23,'Return Data'!$B$7:$R$2292,11,0)</f>
        <v>5.6281999999999996</v>
      </c>
      <c r="G23" s="61">
        <f t="shared" si="1"/>
        <v>10</v>
      </c>
      <c r="H23" s="60">
        <f>VLOOKUP($A23,'Return Data'!$B$7:$R$2292,12,0)</f>
        <v>4.6246</v>
      </c>
      <c r="I23" s="61">
        <f t="shared" si="2"/>
        <v>7</v>
      </c>
      <c r="J23" s="60">
        <f>VLOOKUP($A23,'Return Data'!$B$7:$R$2292,13,0)</f>
        <v>4.7778</v>
      </c>
      <c r="K23" s="61">
        <f t="shared" si="3"/>
        <v>4</v>
      </c>
      <c r="L23" s="60">
        <f>VLOOKUP($A23,'Return Data'!$B$7:$R$2292,17,0)</f>
        <v>9.1491000000000007</v>
      </c>
      <c r="M23" s="61">
        <f t="shared" si="4"/>
        <v>11</v>
      </c>
      <c r="N23" s="60">
        <f>VLOOKUP($A23,'Return Data'!$B$7:$R$2292,14,0)</f>
        <v>2.2332000000000001</v>
      </c>
      <c r="O23" s="61">
        <f t="shared" si="5"/>
        <v>19</v>
      </c>
      <c r="P23" s="60">
        <f>VLOOKUP($A23,'Return Data'!$B$7:$R$2292,15,0)</f>
        <v>2.9072</v>
      </c>
      <c r="Q23" s="61">
        <f t="shared" si="6"/>
        <v>19</v>
      </c>
      <c r="R23" s="60">
        <f>VLOOKUP($A23,'Return Data'!$B$7:$R$2292,16,0)</f>
        <v>6.9714999999999998</v>
      </c>
      <c r="S23" s="62">
        <f t="shared" si="7"/>
        <v>19</v>
      </c>
    </row>
    <row r="24" spans="1:19" x14ac:dyDescent="0.3">
      <c r="A24" s="58" t="s">
        <v>1902</v>
      </c>
      <c r="B24" s="59">
        <f>VLOOKUP($A24,'Return Data'!$B$7:$R$2292,3,0)</f>
        <v>44859</v>
      </c>
      <c r="C24" s="60">
        <f>VLOOKUP($A24,'Return Data'!$B$7:$R$2292,4,0)</f>
        <v>59.7333</v>
      </c>
      <c r="D24" s="60">
        <f>VLOOKUP($A24,'Return Data'!$B$7:$R$2292,10,0)</f>
        <v>14.201499999999999</v>
      </c>
      <c r="E24" s="61">
        <f t="shared" si="0"/>
        <v>2</v>
      </c>
      <c r="F24" s="60">
        <f>VLOOKUP($A24,'Return Data'!$B$7:$R$2292,11,0)</f>
        <v>7.9462000000000002</v>
      </c>
      <c r="G24" s="61">
        <f t="shared" si="1"/>
        <v>2</v>
      </c>
      <c r="H24" s="60">
        <f>VLOOKUP($A24,'Return Data'!$B$7:$R$2292,12,0)</f>
        <v>5.9440999999999997</v>
      </c>
      <c r="I24" s="61">
        <f t="shared" si="2"/>
        <v>3</v>
      </c>
      <c r="J24" s="60">
        <f>VLOOKUP($A24,'Return Data'!$B$7:$R$2292,13,0)</f>
        <v>6.0391000000000004</v>
      </c>
      <c r="K24" s="61">
        <f t="shared" si="3"/>
        <v>2</v>
      </c>
      <c r="L24" s="60">
        <f>VLOOKUP($A24,'Return Data'!$B$7:$R$2292,17,0)</f>
        <v>12.98</v>
      </c>
      <c r="M24" s="61">
        <f t="shared" si="4"/>
        <v>3</v>
      </c>
      <c r="N24" s="60">
        <f>VLOOKUP($A24,'Return Data'!$B$7:$R$2292,14,0)</f>
        <v>11.303699999999999</v>
      </c>
      <c r="O24" s="61">
        <f t="shared" si="5"/>
        <v>3</v>
      </c>
      <c r="P24" s="60">
        <f>VLOOKUP($A24,'Return Data'!$B$7:$R$2292,15,0)</f>
        <v>8.4666999999999994</v>
      </c>
      <c r="Q24" s="61">
        <f t="shared" si="6"/>
        <v>4</v>
      </c>
      <c r="R24" s="60">
        <f>VLOOKUP($A24,'Return Data'!$B$7:$R$2292,16,0)</f>
        <v>9.8176000000000005</v>
      </c>
      <c r="S24" s="62">
        <f t="shared" si="7"/>
        <v>4</v>
      </c>
    </row>
    <row r="25" spans="1:19" x14ac:dyDescent="0.3">
      <c r="A25" s="58" t="s">
        <v>1522</v>
      </c>
      <c r="B25" s="59">
        <f>VLOOKUP($A25,'Return Data'!$B$7:$R$2292,3,0)</f>
        <v>44859</v>
      </c>
      <c r="C25" s="60">
        <f>VLOOKUP($A25,'Return Data'!$B$7:$R$2292,4,0)</f>
        <v>25.8445</v>
      </c>
      <c r="D25" s="60">
        <f>VLOOKUP($A25,'Return Data'!$B$7:$R$2292,10,0)</f>
        <v>10.497400000000001</v>
      </c>
      <c r="E25" s="61">
        <f t="shared" si="0"/>
        <v>7</v>
      </c>
      <c r="F25" s="60">
        <f>VLOOKUP($A25,'Return Data'!$B$7:$R$2292,11,0)</f>
        <v>5.7508999999999997</v>
      </c>
      <c r="G25" s="61">
        <f t="shared" si="1"/>
        <v>7</v>
      </c>
      <c r="H25" s="60">
        <f>VLOOKUP($A25,'Return Data'!$B$7:$R$2292,12,0)</f>
        <v>3.4428000000000001</v>
      </c>
      <c r="I25" s="61">
        <f t="shared" si="2"/>
        <v>12</v>
      </c>
      <c r="J25" s="60">
        <f>VLOOKUP($A25,'Return Data'!$B$7:$R$2292,13,0)</f>
        <v>1.9511000000000001</v>
      </c>
      <c r="K25" s="61">
        <f t="shared" si="3"/>
        <v>15</v>
      </c>
      <c r="L25" s="60">
        <f>VLOOKUP($A25,'Return Data'!$B$7:$R$2292,17,0)</f>
        <v>10.556699999999999</v>
      </c>
      <c r="M25" s="61">
        <f t="shared" si="4"/>
        <v>7</v>
      </c>
      <c r="N25" s="60">
        <f>VLOOKUP($A25,'Return Data'!$B$7:$R$2292,14,0)</f>
        <v>9.1988000000000003</v>
      </c>
      <c r="O25" s="61">
        <f t="shared" si="5"/>
        <v>10</v>
      </c>
      <c r="P25" s="60">
        <f>VLOOKUP($A25,'Return Data'!$B$7:$R$2292,15,0)</f>
        <v>5.9947999999999997</v>
      </c>
      <c r="Q25" s="61">
        <f t="shared" si="6"/>
        <v>16</v>
      </c>
      <c r="R25" s="60">
        <f>VLOOKUP($A25,'Return Data'!$B$7:$R$2292,16,0)</f>
        <v>8.1547000000000001</v>
      </c>
      <c r="S25" s="62">
        <f t="shared" si="7"/>
        <v>16</v>
      </c>
    </row>
    <row r="26" spans="1:19" x14ac:dyDescent="0.3">
      <c r="A26" s="58" t="s">
        <v>1523</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19</v>
      </c>
      <c r="L26" s="60"/>
      <c r="M26" s="61"/>
      <c r="N26" s="60"/>
      <c r="O26" s="61"/>
      <c r="P26" s="60"/>
      <c r="Q26" s="61"/>
      <c r="R26" s="60">
        <f>VLOOKUP($A26,'Return Data'!$B$7:$R$2292,16,0)</f>
        <v>0</v>
      </c>
      <c r="S26" s="62">
        <f t="shared" si="7"/>
        <v>20</v>
      </c>
    </row>
    <row r="27" spans="1:19" x14ac:dyDescent="0.3">
      <c r="A27" s="58" t="s">
        <v>1524</v>
      </c>
      <c r="B27" s="59">
        <f>VLOOKUP($A27,'Return Data'!$B$7:$R$2292,3,0)</f>
        <v>44859</v>
      </c>
      <c r="C27" s="60">
        <f>VLOOKUP($A27,'Return Data'!$B$7:$R$2292,4,0)</f>
        <v>56.192399999999999</v>
      </c>
      <c r="D27" s="60">
        <f>VLOOKUP($A27,'Return Data'!$B$7:$R$2292,10,0)</f>
        <v>10.0747</v>
      </c>
      <c r="E27" s="61">
        <f t="shared" si="0"/>
        <v>10</v>
      </c>
      <c r="F27" s="60">
        <f>VLOOKUP($A27,'Return Data'!$B$7:$R$2292,11,0)</f>
        <v>6.0105000000000004</v>
      </c>
      <c r="G27" s="61">
        <f t="shared" si="1"/>
        <v>6</v>
      </c>
      <c r="H27" s="60">
        <f>VLOOKUP($A27,'Return Data'!$B$7:$R$2292,12,0)</f>
        <v>3.1701000000000001</v>
      </c>
      <c r="I27" s="61">
        <f t="shared" si="2"/>
        <v>13</v>
      </c>
      <c r="J27" s="60">
        <f>VLOOKUP($A27,'Return Data'!$B$7:$R$2292,13,0)</f>
        <v>2.3828</v>
      </c>
      <c r="K27" s="61">
        <f t="shared" si="3"/>
        <v>13</v>
      </c>
      <c r="L27" s="60">
        <f>VLOOKUP($A27,'Return Data'!$B$7:$R$2292,17,0)</f>
        <v>11.757899999999999</v>
      </c>
      <c r="M27" s="61">
        <f>RANK(L27,L$8:L$27,0)</f>
        <v>6</v>
      </c>
      <c r="N27" s="60">
        <f>VLOOKUP($A27,'Return Data'!$B$7:$R$2292,14,0)</f>
        <v>9.4515999999999991</v>
      </c>
      <c r="O27" s="61">
        <f>RANK(N27,N$8:N$27,0)</f>
        <v>9</v>
      </c>
      <c r="P27" s="60">
        <f>VLOOKUP($A27,'Return Data'!$B$7:$R$2292,15,0)</f>
        <v>7.1999000000000004</v>
      </c>
      <c r="Q27" s="61">
        <f>RANK(P27,P$8:P$27,0)</f>
        <v>8</v>
      </c>
      <c r="R27" s="60">
        <f>VLOOKUP($A27,'Return Data'!$B$7:$R$2292,16,0)</f>
        <v>9.4597999999999995</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9.6656500000000012</v>
      </c>
      <c r="E29" s="69"/>
      <c r="F29" s="70">
        <f>AVERAGE(F8:F27)</f>
        <v>5.035615</v>
      </c>
      <c r="G29" s="69"/>
      <c r="H29" s="70">
        <f>AVERAGE(H8:H27)</f>
        <v>4.6904900000000005</v>
      </c>
      <c r="I29" s="69"/>
      <c r="J29" s="70">
        <f>AVERAGE(J8:J27)</f>
        <v>3.7152499999999997</v>
      </c>
      <c r="K29" s="69"/>
      <c r="L29" s="70">
        <f>AVERAGE(L8:L27)</f>
        <v>9.9234578947368419</v>
      </c>
      <c r="M29" s="69"/>
      <c r="N29" s="70">
        <f>AVERAGE(N8:N27)</f>
        <v>8.8379210526315788</v>
      </c>
      <c r="O29" s="69"/>
      <c r="P29" s="70">
        <f>AVERAGE(P8:P27)</f>
        <v>7.0050368421052642</v>
      </c>
      <c r="Q29" s="69"/>
      <c r="R29" s="70">
        <f>AVERAGE(R8:R27)</f>
        <v>8.52135</v>
      </c>
      <c r="S29" s="71"/>
    </row>
    <row r="30" spans="1:19" x14ac:dyDescent="0.3">
      <c r="A30" s="68" t="s">
        <v>28</v>
      </c>
      <c r="B30" s="69"/>
      <c r="C30" s="69"/>
      <c r="D30" s="70">
        <f>MIN(D8:D27)</f>
        <v>0</v>
      </c>
      <c r="E30" s="69"/>
      <c r="F30" s="70">
        <f>MIN(F8:F27)</f>
        <v>0</v>
      </c>
      <c r="G30" s="69"/>
      <c r="H30" s="70">
        <f>MIN(H8:H27)</f>
        <v>0</v>
      </c>
      <c r="I30" s="69"/>
      <c r="J30" s="70">
        <f>MIN(J8:J27)</f>
        <v>-9.1999999999999998E-3</v>
      </c>
      <c r="K30" s="69"/>
      <c r="L30" s="70">
        <f>MIN(L8:L27)</f>
        <v>5.5392999999999999</v>
      </c>
      <c r="M30" s="69"/>
      <c r="N30" s="70">
        <f>MIN(N8:N27)</f>
        <v>2.2332000000000001</v>
      </c>
      <c r="O30" s="69"/>
      <c r="P30" s="70">
        <f>MIN(P8:P27)</f>
        <v>2.9072</v>
      </c>
      <c r="Q30" s="69"/>
      <c r="R30" s="70">
        <f>MIN(R8:R27)</f>
        <v>0</v>
      </c>
      <c r="S30" s="71"/>
    </row>
    <row r="31" spans="1:19" ht="15" thickBot="1" x14ac:dyDescent="0.35">
      <c r="A31" s="72" t="s">
        <v>29</v>
      </c>
      <c r="B31" s="73"/>
      <c r="C31" s="73"/>
      <c r="D31" s="74">
        <f>MAX(D8:D27)</f>
        <v>15.205500000000001</v>
      </c>
      <c r="E31" s="73"/>
      <c r="F31" s="74">
        <f>MAX(F8:F27)</f>
        <v>8.0229999999999997</v>
      </c>
      <c r="G31" s="73"/>
      <c r="H31" s="74">
        <f>MAX(H8:H27)</f>
        <v>28.417200000000001</v>
      </c>
      <c r="I31" s="73"/>
      <c r="J31" s="74">
        <f>MAX(J8:J27)</f>
        <v>21.519200000000001</v>
      </c>
      <c r="K31" s="73"/>
      <c r="L31" s="74">
        <f>MAX(L8:L27)</f>
        <v>16.571200000000001</v>
      </c>
      <c r="M31" s="73"/>
      <c r="N31" s="74">
        <f>MAX(N8:N27)</f>
        <v>14.538600000000001</v>
      </c>
      <c r="O31" s="73"/>
      <c r="P31" s="74">
        <f>MAX(P8:P27)</f>
        <v>9.6615000000000002</v>
      </c>
      <c r="Q31" s="73"/>
      <c r="R31" s="74">
        <f>MAX(R8:R27)</f>
        <v>10.718999999999999</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1525</v>
      </c>
      <c r="B8" s="59">
        <f>VLOOKUP($A8,'Return Data'!$B$7:$R$2292,3,0)</f>
        <v>44859</v>
      </c>
      <c r="C8" s="60">
        <f>VLOOKUP($A8,'Return Data'!$B$7:$R$2292,4,0)</f>
        <v>52.214599999999997</v>
      </c>
      <c r="D8" s="60">
        <f>VLOOKUP($A8,'Return Data'!$B$7:$R$2292,10,0)</f>
        <v>8.9108999999999998</v>
      </c>
      <c r="E8" s="61">
        <f t="shared" ref="E8:E27" si="0">RANK(D8,D$8:D$27,0)</f>
        <v>9</v>
      </c>
      <c r="F8" s="60">
        <f>VLOOKUP($A8,'Return Data'!$B$7:$R$2292,11,0)</f>
        <v>4.4942000000000002</v>
      </c>
      <c r="G8" s="61">
        <f t="shared" ref="G8:G27" si="1">RANK(F8,F$8:F$27,0)</f>
        <v>10</v>
      </c>
      <c r="H8" s="60">
        <f>VLOOKUP($A8,'Return Data'!$B$7:$R$2292,12,0)</f>
        <v>6.3032000000000004</v>
      </c>
      <c r="I8" s="61">
        <f t="shared" ref="I8:I27" si="2">RANK(H8,H$8:H$27,0)</f>
        <v>2</v>
      </c>
      <c r="J8" s="60">
        <f>VLOOKUP($A8,'Return Data'!$B$7:$R$2292,13,0)</f>
        <v>4.3432000000000004</v>
      </c>
      <c r="K8" s="61">
        <f t="shared" ref="K8:K27" si="3">RANK(J8,J$8:J$27,0)</f>
        <v>3</v>
      </c>
      <c r="L8" s="60">
        <f>VLOOKUP($A8,'Return Data'!$B$7:$R$2292,17,0)</f>
        <v>12.954000000000001</v>
      </c>
      <c r="M8" s="61">
        <f t="shared" ref="M8:M25" si="4">RANK(L8,L$8:L$27,0)</f>
        <v>2</v>
      </c>
      <c r="N8" s="60">
        <f>VLOOKUP($A8,'Return Data'!$B$7:$R$2292,14,0)</f>
        <v>9.2181999999999995</v>
      </c>
      <c r="O8" s="61">
        <f t="shared" ref="O8:O25" si="5">RANK(N8,N$8:N$27,0)</f>
        <v>5</v>
      </c>
      <c r="P8" s="60">
        <f>VLOOKUP($A8,'Return Data'!$B$7:$R$2292,15,0)</f>
        <v>6.1284000000000001</v>
      </c>
      <c r="Q8" s="61">
        <f t="shared" ref="Q8:Q25" si="6">RANK(P8,P$8:P$27,0)</f>
        <v>8</v>
      </c>
      <c r="R8" s="60">
        <f>VLOOKUP($A8,'Return Data'!$B$7:$R$2292,16,0)</f>
        <v>9.3778000000000006</v>
      </c>
      <c r="S8" s="62">
        <f t="shared" ref="S8:S27" si="7">RANK(R8,R$8:R$27,0)</f>
        <v>3</v>
      </c>
    </row>
    <row r="9" spans="1:20" x14ac:dyDescent="0.3">
      <c r="A9" s="58" t="s">
        <v>1889</v>
      </c>
      <c r="B9" s="59">
        <f>VLOOKUP($A9,'Return Data'!$B$7:$R$2292,3,0)</f>
        <v>44859</v>
      </c>
      <c r="C9" s="60">
        <f>VLOOKUP($A9,'Return Data'!$B$7:$R$2292,4,0)</f>
        <v>24.465599999999998</v>
      </c>
      <c r="D9" s="60">
        <f>VLOOKUP($A9,'Return Data'!$B$7:$R$2292,10,0)</f>
        <v>8.7509999999999994</v>
      </c>
      <c r="E9" s="61">
        <f t="shared" si="0"/>
        <v>11</v>
      </c>
      <c r="F9" s="60">
        <f>VLOOKUP($A9,'Return Data'!$B$7:$R$2292,11,0)</f>
        <v>2.5964999999999998</v>
      </c>
      <c r="G9" s="61">
        <f t="shared" si="1"/>
        <v>16</v>
      </c>
      <c r="H9" s="60">
        <f>VLOOKUP($A9,'Return Data'!$B$7:$R$2292,12,0)</f>
        <v>0.45569999999999999</v>
      </c>
      <c r="I9" s="61">
        <f t="shared" si="2"/>
        <v>16</v>
      </c>
      <c r="J9" s="60">
        <f>VLOOKUP($A9,'Return Data'!$B$7:$R$2292,13,0)</f>
        <v>0.56269999999999998</v>
      </c>
      <c r="K9" s="61">
        <f t="shared" si="3"/>
        <v>16</v>
      </c>
      <c r="L9" s="60">
        <f>VLOOKUP($A9,'Return Data'!$B$7:$R$2292,17,0)</f>
        <v>8.0325000000000006</v>
      </c>
      <c r="M9" s="61">
        <f t="shared" si="4"/>
        <v>10</v>
      </c>
      <c r="N9" s="60">
        <f>VLOOKUP($A9,'Return Data'!$B$7:$R$2292,14,0)</f>
        <v>8.3869000000000007</v>
      </c>
      <c r="O9" s="61">
        <f t="shared" si="5"/>
        <v>9</v>
      </c>
      <c r="P9" s="60">
        <f>VLOOKUP($A9,'Return Data'!$B$7:$R$2292,15,0)</f>
        <v>6.0853000000000002</v>
      </c>
      <c r="Q9" s="61">
        <f t="shared" si="6"/>
        <v>9</v>
      </c>
      <c r="R9" s="60">
        <f>VLOOKUP($A9,'Return Data'!$B$7:$R$2292,16,0)</f>
        <v>7.5545</v>
      </c>
      <c r="S9" s="62">
        <f t="shared" si="7"/>
        <v>15</v>
      </c>
    </row>
    <row r="10" spans="1:20" x14ac:dyDescent="0.3">
      <c r="A10" s="58" t="s">
        <v>1960</v>
      </c>
      <c r="B10" s="59">
        <f>VLOOKUP($A10,'Return Data'!$B$7:$R$2292,3,0)</f>
        <v>44859</v>
      </c>
      <c r="C10" s="60">
        <f>VLOOKUP($A10,'Return Data'!$B$7:$R$2292,4,0)</f>
        <v>35.3431</v>
      </c>
      <c r="D10" s="60">
        <f>VLOOKUP($A10,'Return Data'!$B$7:$R$2292,10,0)</f>
        <v>8.8618000000000006</v>
      </c>
      <c r="E10" s="61">
        <f t="shared" si="0"/>
        <v>10</v>
      </c>
      <c r="F10" s="60">
        <f>VLOOKUP($A10,'Return Data'!$B$7:$R$2292,11,0)</f>
        <v>4.1771000000000003</v>
      </c>
      <c r="G10" s="61">
        <f t="shared" si="1"/>
        <v>11</v>
      </c>
      <c r="H10" s="60">
        <f>VLOOKUP($A10,'Return Data'!$B$7:$R$2292,12,0)</f>
        <v>2.2784</v>
      </c>
      <c r="I10" s="61">
        <f t="shared" si="2"/>
        <v>13</v>
      </c>
      <c r="J10" s="60">
        <f>VLOOKUP($A10,'Return Data'!$B$7:$R$2292,13,0)</f>
        <v>0.9365</v>
      </c>
      <c r="K10" s="61">
        <f t="shared" si="3"/>
        <v>14</v>
      </c>
      <c r="L10" s="60">
        <f>VLOOKUP($A10,'Return Data'!$B$7:$R$2292,17,0)</f>
        <v>6.1711999999999998</v>
      </c>
      <c r="M10" s="61">
        <f t="shared" si="4"/>
        <v>16</v>
      </c>
      <c r="N10" s="60">
        <f>VLOOKUP($A10,'Return Data'!$B$7:$R$2292,14,0)</f>
        <v>6.1257999999999999</v>
      </c>
      <c r="O10" s="61">
        <f t="shared" si="5"/>
        <v>16</v>
      </c>
      <c r="P10" s="60">
        <f>VLOOKUP($A10,'Return Data'!$B$7:$R$2292,15,0)</f>
        <v>5.6843000000000004</v>
      </c>
      <c r="Q10" s="61">
        <f t="shared" si="6"/>
        <v>13</v>
      </c>
      <c r="R10" s="60">
        <f>VLOOKUP($A10,'Return Data'!$B$7:$R$2292,16,0)</f>
        <v>7.2248000000000001</v>
      </c>
      <c r="S10" s="62">
        <f t="shared" si="7"/>
        <v>16</v>
      </c>
    </row>
    <row r="11" spans="1:20" x14ac:dyDescent="0.3">
      <c r="A11" s="58" t="s">
        <v>2014</v>
      </c>
      <c r="B11" s="59">
        <f>VLOOKUP($A11,'Return Data'!$B$7:$R$2292,3,0)</f>
        <v>44859</v>
      </c>
      <c r="C11" s="60">
        <f>VLOOKUP($A11,'Return Data'!$B$7:$R$2292,4,0)</f>
        <v>27.684000000000001</v>
      </c>
      <c r="D11" s="60">
        <f>VLOOKUP($A11,'Return Data'!$B$7:$R$2292,10,0)</f>
        <v>7.7839</v>
      </c>
      <c r="E11" s="61">
        <f t="shared" si="0"/>
        <v>14</v>
      </c>
      <c r="F11" s="60">
        <f>VLOOKUP($A11,'Return Data'!$B$7:$R$2292,11,0)</f>
        <v>3.2317</v>
      </c>
      <c r="G11" s="61">
        <f t="shared" si="1"/>
        <v>14</v>
      </c>
      <c r="H11" s="60">
        <f>VLOOKUP($A11,'Return Data'!$B$7:$R$2292,12,0)</f>
        <v>27.709599999999998</v>
      </c>
      <c r="I11" s="61">
        <f t="shared" si="2"/>
        <v>1</v>
      </c>
      <c r="J11" s="60">
        <f>VLOOKUP($A11,'Return Data'!$B$7:$R$2292,13,0)</f>
        <v>20.841200000000001</v>
      </c>
      <c r="K11" s="61">
        <f t="shared" si="3"/>
        <v>1</v>
      </c>
      <c r="L11" s="60">
        <f>VLOOKUP($A11,'Return Data'!$B$7:$R$2292,17,0)</f>
        <v>15.9336</v>
      </c>
      <c r="M11" s="61">
        <f t="shared" si="4"/>
        <v>1</v>
      </c>
      <c r="N11" s="60">
        <f>VLOOKUP($A11,'Return Data'!$B$7:$R$2292,14,0)</f>
        <v>13.891500000000001</v>
      </c>
      <c r="O11" s="61">
        <f t="shared" si="5"/>
        <v>1</v>
      </c>
      <c r="P11" s="60">
        <f>VLOOKUP($A11,'Return Data'!$B$7:$R$2292,15,0)</f>
        <v>6.1517999999999997</v>
      </c>
      <c r="Q11" s="61">
        <f t="shared" si="6"/>
        <v>7</v>
      </c>
      <c r="R11" s="60">
        <f>VLOOKUP($A11,'Return Data'!$B$7:$R$2292,16,0)</f>
        <v>7.7666000000000004</v>
      </c>
      <c r="S11" s="62">
        <f t="shared" si="7"/>
        <v>14</v>
      </c>
    </row>
    <row r="12" spans="1:20" x14ac:dyDescent="0.3">
      <c r="A12" s="58" t="s">
        <v>1527</v>
      </c>
      <c r="B12" s="59">
        <f>VLOOKUP($A12,'Return Data'!$B$7:$R$2292,3,0)</f>
        <v>44859</v>
      </c>
      <c r="C12" s="60">
        <f>VLOOKUP($A12,'Return Data'!$B$7:$R$2292,4,0)</f>
        <v>88.288433829619706</v>
      </c>
      <c r="D12" s="60">
        <f>VLOOKUP($A12,'Return Data'!$B$7:$R$2292,10,0)</f>
        <v>8.6270000000000007</v>
      </c>
      <c r="E12" s="61">
        <f t="shared" si="0"/>
        <v>12</v>
      </c>
      <c r="F12" s="60">
        <f>VLOOKUP($A12,'Return Data'!$B$7:$R$2292,11,0)</f>
        <v>4.0724999999999998</v>
      </c>
      <c r="G12" s="61">
        <f t="shared" si="1"/>
        <v>12</v>
      </c>
      <c r="H12" s="60">
        <f>VLOOKUP($A12,'Return Data'!$B$7:$R$2292,12,0)</f>
        <v>2.4062000000000001</v>
      </c>
      <c r="I12" s="61">
        <f t="shared" si="2"/>
        <v>12</v>
      </c>
      <c r="J12" s="60">
        <f>VLOOKUP($A12,'Return Data'!$B$7:$R$2292,13,0)</f>
        <v>1.8579000000000001</v>
      </c>
      <c r="K12" s="61">
        <f t="shared" si="3"/>
        <v>10</v>
      </c>
      <c r="L12" s="60">
        <f>VLOOKUP($A12,'Return Data'!$B$7:$R$2292,17,0)</f>
        <v>7.9748000000000001</v>
      </c>
      <c r="M12" s="61">
        <f t="shared" si="4"/>
        <v>11</v>
      </c>
      <c r="N12" s="60">
        <f>VLOOKUP($A12,'Return Data'!$B$7:$R$2292,14,0)</f>
        <v>8.9077000000000002</v>
      </c>
      <c r="O12" s="61">
        <f t="shared" si="5"/>
        <v>7</v>
      </c>
      <c r="P12" s="60">
        <f>VLOOKUP($A12,'Return Data'!$B$7:$R$2292,15,0)</f>
        <v>7.7382999999999997</v>
      </c>
      <c r="Q12" s="61">
        <f t="shared" si="6"/>
        <v>4</v>
      </c>
      <c r="R12" s="60">
        <f>VLOOKUP($A12,'Return Data'!$B$7:$R$2292,16,0)</f>
        <v>8.3581000000000003</v>
      </c>
      <c r="S12" s="62">
        <f t="shared" si="7"/>
        <v>9</v>
      </c>
    </row>
    <row r="13" spans="1:20" x14ac:dyDescent="0.3">
      <c r="A13" s="58" t="s">
        <v>1528</v>
      </c>
      <c r="B13" s="59">
        <f>VLOOKUP($A13,'Return Data'!$B$7:$R$2292,3,0)</f>
        <v>44859</v>
      </c>
      <c r="C13" s="60">
        <f>VLOOKUP($A13,'Return Data'!$B$7:$R$2292,4,0)</f>
        <v>44.518799999999999</v>
      </c>
      <c r="D13" s="60">
        <f>VLOOKUP($A13,'Return Data'!$B$7:$R$2292,10,0)</f>
        <v>7.6196000000000002</v>
      </c>
      <c r="E13" s="61">
        <f t="shared" si="0"/>
        <v>15</v>
      </c>
      <c r="F13" s="60">
        <f>VLOOKUP($A13,'Return Data'!$B$7:$R$2292,11,0)</f>
        <v>2.7847</v>
      </c>
      <c r="G13" s="61">
        <f t="shared" si="1"/>
        <v>15</v>
      </c>
      <c r="H13" s="60">
        <f>VLOOKUP($A13,'Return Data'!$B$7:$R$2292,12,0)</f>
        <v>1.8113999999999999</v>
      </c>
      <c r="I13" s="61">
        <f t="shared" si="2"/>
        <v>14</v>
      </c>
      <c r="J13" s="60">
        <f>VLOOKUP($A13,'Return Data'!$B$7:$R$2292,13,0)</f>
        <v>1.9530000000000001</v>
      </c>
      <c r="K13" s="61">
        <f t="shared" si="3"/>
        <v>8</v>
      </c>
      <c r="L13" s="60">
        <f>VLOOKUP($A13,'Return Data'!$B$7:$R$2292,17,0)</f>
        <v>7.1628999999999996</v>
      </c>
      <c r="M13" s="61">
        <f t="shared" si="4"/>
        <v>13</v>
      </c>
      <c r="N13" s="60">
        <f>VLOOKUP($A13,'Return Data'!$B$7:$R$2292,14,0)</f>
        <v>6.7759999999999998</v>
      </c>
      <c r="O13" s="61">
        <f t="shared" si="5"/>
        <v>11</v>
      </c>
      <c r="P13" s="60">
        <f>VLOOKUP($A13,'Return Data'!$B$7:$R$2292,15,0)</f>
        <v>4.3882000000000003</v>
      </c>
      <c r="Q13" s="61">
        <f t="shared" si="6"/>
        <v>18</v>
      </c>
      <c r="R13" s="60">
        <f>VLOOKUP($A13,'Return Data'!$B$7:$R$2292,16,0)</f>
        <v>8.4621999999999993</v>
      </c>
      <c r="S13" s="62">
        <f t="shared" si="7"/>
        <v>7</v>
      </c>
    </row>
    <row r="14" spans="1:20" x14ac:dyDescent="0.3">
      <c r="A14" s="58" t="s">
        <v>1529</v>
      </c>
      <c r="B14" s="59">
        <f>VLOOKUP($A14,'Return Data'!$B$7:$R$2292,3,0)</f>
        <v>44859</v>
      </c>
      <c r="C14" s="60">
        <f>VLOOKUP($A14,'Return Data'!$B$7:$R$2292,4,0)</f>
        <v>69.746300000000005</v>
      </c>
      <c r="D14" s="60">
        <f>VLOOKUP($A14,'Return Data'!$B$7:$R$2292,10,0)</f>
        <v>11.354699999999999</v>
      </c>
      <c r="E14" s="61">
        <f t="shared" si="0"/>
        <v>5</v>
      </c>
      <c r="F14" s="60">
        <f>VLOOKUP($A14,'Return Data'!$B$7:$R$2292,11,0)</f>
        <v>6.0271999999999997</v>
      </c>
      <c r="G14" s="61">
        <f t="shared" si="1"/>
        <v>5</v>
      </c>
      <c r="H14" s="60">
        <f>VLOOKUP($A14,'Return Data'!$B$7:$R$2292,12,0)</f>
        <v>3.3452999999999999</v>
      </c>
      <c r="I14" s="61">
        <f t="shared" si="2"/>
        <v>8</v>
      </c>
      <c r="J14" s="60">
        <f>VLOOKUP($A14,'Return Data'!$B$7:$R$2292,13,0)</f>
        <v>1.9141999999999999</v>
      </c>
      <c r="K14" s="61">
        <f t="shared" si="3"/>
        <v>9</v>
      </c>
      <c r="L14" s="60">
        <f>VLOOKUP($A14,'Return Data'!$B$7:$R$2292,17,0)</f>
        <v>7.5772000000000004</v>
      </c>
      <c r="M14" s="61">
        <f t="shared" si="4"/>
        <v>12</v>
      </c>
      <c r="N14" s="60">
        <f>VLOOKUP($A14,'Return Data'!$B$7:$R$2292,14,0)</f>
        <v>6.5975999999999999</v>
      </c>
      <c r="O14" s="61">
        <f t="shared" si="5"/>
        <v>13</v>
      </c>
      <c r="P14" s="60">
        <f>VLOOKUP($A14,'Return Data'!$B$7:$R$2292,15,0)</f>
        <v>5.8592000000000004</v>
      </c>
      <c r="Q14" s="61">
        <f t="shared" si="6"/>
        <v>10</v>
      </c>
      <c r="R14" s="60">
        <f>VLOOKUP($A14,'Return Data'!$B$7:$R$2292,16,0)</f>
        <v>9.1917000000000009</v>
      </c>
      <c r="S14" s="62">
        <f t="shared" si="7"/>
        <v>5</v>
      </c>
    </row>
    <row r="15" spans="1:20" x14ac:dyDescent="0.3">
      <c r="A15" s="58" t="s">
        <v>1531</v>
      </c>
      <c r="B15" s="59">
        <f>VLOOKUP($A15,'Return Data'!$B$7:$R$2292,3,0)</f>
        <v>44859</v>
      </c>
      <c r="C15" s="60">
        <f>VLOOKUP($A15,'Return Data'!$B$7:$R$2292,4,0)</f>
        <v>61.719200000000001</v>
      </c>
      <c r="D15" s="60">
        <f>VLOOKUP($A15,'Return Data'!$B$7:$R$2292,10,0)</f>
        <v>13.189299999999999</v>
      </c>
      <c r="E15" s="61">
        <f t="shared" si="0"/>
        <v>3</v>
      </c>
      <c r="F15" s="60">
        <f>VLOOKUP($A15,'Return Data'!$B$7:$R$2292,11,0)</f>
        <v>6.3792</v>
      </c>
      <c r="G15" s="61">
        <f t="shared" si="1"/>
        <v>4</v>
      </c>
      <c r="H15" s="60">
        <f>VLOOKUP($A15,'Return Data'!$B$7:$R$2292,12,0)</f>
        <v>4.8159999999999998</v>
      </c>
      <c r="I15" s="61">
        <f t="shared" si="2"/>
        <v>4</v>
      </c>
      <c r="J15" s="60">
        <f>VLOOKUP($A15,'Return Data'!$B$7:$R$2292,13,0)</f>
        <v>3.1511</v>
      </c>
      <c r="K15" s="61">
        <f t="shared" si="3"/>
        <v>6</v>
      </c>
      <c r="L15" s="60">
        <f>VLOOKUP($A15,'Return Data'!$B$7:$R$2292,17,0)</f>
        <v>12.1602</v>
      </c>
      <c r="M15" s="61">
        <f t="shared" si="4"/>
        <v>4</v>
      </c>
      <c r="N15" s="60">
        <f>VLOOKUP($A15,'Return Data'!$B$7:$R$2292,14,0)</f>
        <v>9.8536000000000001</v>
      </c>
      <c r="O15" s="61">
        <f t="shared" si="5"/>
        <v>4</v>
      </c>
      <c r="P15" s="60">
        <f>VLOOKUP($A15,'Return Data'!$B$7:$R$2292,15,0)</f>
        <v>6.9119000000000002</v>
      </c>
      <c r="Q15" s="61">
        <f t="shared" si="6"/>
        <v>5</v>
      </c>
      <c r="R15" s="60">
        <f>VLOOKUP($A15,'Return Data'!$B$7:$R$2292,16,0)</f>
        <v>10.1402</v>
      </c>
      <c r="S15" s="62">
        <f t="shared" si="7"/>
        <v>1</v>
      </c>
    </row>
    <row r="16" spans="1:20" x14ac:dyDescent="0.3">
      <c r="A16" s="58" t="s">
        <v>1532</v>
      </c>
      <c r="B16" s="59">
        <f>VLOOKUP($A16,'Return Data'!$B$7:$R$2292,3,0)</f>
        <v>44859</v>
      </c>
      <c r="C16" s="60">
        <f>VLOOKUP($A16,'Return Data'!$B$7:$R$2292,4,0)</f>
        <v>46.082500000000003</v>
      </c>
      <c r="D16" s="60">
        <f>VLOOKUP($A16,'Return Data'!$B$7:$R$2292,10,0)</f>
        <v>6.4170999999999996</v>
      </c>
      <c r="E16" s="61">
        <f t="shared" si="0"/>
        <v>17</v>
      </c>
      <c r="F16" s="60">
        <f>VLOOKUP($A16,'Return Data'!$B$7:$R$2292,11,0)</f>
        <v>2.2736999999999998</v>
      </c>
      <c r="G16" s="61">
        <f t="shared" si="1"/>
        <v>17</v>
      </c>
      <c r="H16" s="60">
        <f>VLOOKUP($A16,'Return Data'!$B$7:$R$2292,12,0)</f>
        <v>-0.1857</v>
      </c>
      <c r="I16" s="61">
        <f t="shared" si="2"/>
        <v>19</v>
      </c>
      <c r="J16" s="60">
        <f>VLOOKUP($A16,'Return Data'!$B$7:$R$2292,13,0)</f>
        <v>-0.58640000000000003</v>
      </c>
      <c r="K16" s="61">
        <f t="shared" si="3"/>
        <v>19</v>
      </c>
      <c r="L16" s="60">
        <f>VLOOKUP($A16,'Return Data'!$B$7:$R$2292,17,0)</f>
        <v>6.3045999999999998</v>
      </c>
      <c r="M16" s="61">
        <f t="shared" si="4"/>
        <v>15</v>
      </c>
      <c r="N16" s="60">
        <f>VLOOKUP($A16,'Return Data'!$B$7:$R$2292,14,0)</f>
        <v>6.6767000000000003</v>
      </c>
      <c r="O16" s="61">
        <f t="shared" si="5"/>
        <v>12</v>
      </c>
      <c r="P16" s="60">
        <f>VLOOKUP($A16,'Return Data'!$B$7:$R$2292,15,0)</f>
        <v>5.6601999999999997</v>
      </c>
      <c r="Q16" s="61">
        <f t="shared" si="6"/>
        <v>14</v>
      </c>
      <c r="R16" s="60">
        <f>VLOOKUP($A16,'Return Data'!$B$7:$R$2292,16,0)</f>
        <v>8.5230999999999995</v>
      </c>
      <c r="S16" s="62">
        <f t="shared" si="7"/>
        <v>6</v>
      </c>
    </row>
    <row r="17" spans="1:19" x14ac:dyDescent="0.3">
      <c r="A17" s="58" t="s">
        <v>1533</v>
      </c>
      <c r="B17" s="59">
        <f>VLOOKUP($A17,'Return Data'!$B$7:$R$2292,3,0)</f>
        <v>44859</v>
      </c>
      <c r="C17" s="60">
        <f>VLOOKUP($A17,'Return Data'!$B$7:$R$2292,4,0)</f>
        <v>57.563699999999997</v>
      </c>
      <c r="D17" s="60">
        <f>VLOOKUP($A17,'Return Data'!$B$7:$R$2292,10,0)</f>
        <v>11.496700000000001</v>
      </c>
      <c r="E17" s="61">
        <f t="shared" si="0"/>
        <v>4</v>
      </c>
      <c r="F17" s="60">
        <f>VLOOKUP($A17,'Return Data'!$B$7:$R$2292,11,0)</f>
        <v>6.6624999999999996</v>
      </c>
      <c r="G17" s="61">
        <f t="shared" si="1"/>
        <v>2</v>
      </c>
      <c r="H17" s="60">
        <f>VLOOKUP($A17,'Return Data'!$B$7:$R$2292,12,0)</f>
        <v>4.6017000000000001</v>
      </c>
      <c r="I17" s="61">
        <f t="shared" si="2"/>
        <v>5</v>
      </c>
      <c r="J17" s="60">
        <f>VLOOKUP($A17,'Return Data'!$B$7:$R$2292,13,0)</f>
        <v>3.9224999999999999</v>
      </c>
      <c r="K17" s="61">
        <f t="shared" si="3"/>
        <v>5</v>
      </c>
      <c r="L17" s="60">
        <f>VLOOKUP($A17,'Return Data'!$B$7:$R$2292,17,0)</f>
        <v>9.1111000000000004</v>
      </c>
      <c r="M17" s="61">
        <f t="shared" si="4"/>
        <v>8</v>
      </c>
      <c r="N17" s="60">
        <f>VLOOKUP($A17,'Return Data'!$B$7:$R$2292,14,0)</f>
        <v>9.0762</v>
      </c>
      <c r="O17" s="61">
        <f t="shared" si="5"/>
        <v>6</v>
      </c>
      <c r="P17" s="60">
        <f>VLOOKUP($A17,'Return Data'!$B$7:$R$2292,15,0)</f>
        <v>8.0704999999999991</v>
      </c>
      <c r="Q17" s="61">
        <f t="shared" si="6"/>
        <v>2</v>
      </c>
      <c r="R17" s="60">
        <f>VLOOKUP($A17,'Return Data'!$B$7:$R$2292,16,0)</f>
        <v>9.8764000000000003</v>
      </c>
      <c r="S17" s="62">
        <f t="shared" si="7"/>
        <v>2</v>
      </c>
    </row>
    <row r="18" spans="1:19" x14ac:dyDescent="0.3">
      <c r="A18" s="58" t="s">
        <v>1534</v>
      </c>
      <c r="B18" s="59">
        <f>VLOOKUP($A18,'Return Data'!$B$7:$R$2292,3,0)</f>
        <v>44859</v>
      </c>
      <c r="C18" s="60">
        <f>VLOOKUP($A18,'Return Data'!$B$7:$R$2292,4,0)</f>
        <v>25.9254</v>
      </c>
      <c r="D18" s="60">
        <f>VLOOKUP($A18,'Return Data'!$B$7:$R$2292,10,0)</f>
        <v>4.7073</v>
      </c>
      <c r="E18" s="61">
        <f t="shared" si="0"/>
        <v>19</v>
      </c>
      <c r="F18" s="60">
        <f>VLOOKUP($A18,'Return Data'!$B$7:$R$2292,11,0)</f>
        <v>1.5624</v>
      </c>
      <c r="G18" s="61">
        <f t="shared" si="1"/>
        <v>18</v>
      </c>
      <c r="H18" s="60">
        <f>VLOOKUP($A18,'Return Data'!$B$7:$R$2292,12,0)</f>
        <v>-0.33489999999999998</v>
      </c>
      <c r="I18" s="61">
        <f t="shared" si="2"/>
        <v>20</v>
      </c>
      <c r="J18" s="60">
        <f>VLOOKUP($A18,'Return Data'!$B$7:$R$2292,13,0)</f>
        <v>-0.95589999999999997</v>
      </c>
      <c r="K18" s="61">
        <f t="shared" si="3"/>
        <v>20</v>
      </c>
      <c r="L18" s="60">
        <f>VLOOKUP($A18,'Return Data'!$B$7:$R$2292,17,0)</f>
        <v>4.5522</v>
      </c>
      <c r="M18" s="61">
        <f t="shared" si="4"/>
        <v>19</v>
      </c>
      <c r="N18" s="60">
        <f>VLOOKUP($A18,'Return Data'!$B$7:$R$2292,14,0)</f>
        <v>5.0445000000000002</v>
      </c>
      <c r="O18" s="61">
        <f t="shared" si="5"/>
        <v>17</v>
      </c>
      <c r="P18" s="60">
        <f>VLOOKUP($A18,'Return Data'!$B$7:$R$2292,15,0)</f>
        <v>4.8681000000000001</v>
      </c>
      <c r="Q18" s="61">
        <f t="shared" si="6"/>
        <v>16</v>
      </c>
      <c r="R18" s="60">
        <f>VLOOKUP($A18,'Return Data'!$B$7:$R$2292,16,0)</f>
        <v>7.8079000000000001</v>
      </c>
      <c r="S18" s="62">
        <f t="shared" si="7"/>
        <v>13</v>
      </c>
    </row>
    <row r="19" spans="1:19" x14ac:dyDescent="0.3">
      <c r="A19" s="58" t="s">
        <v>1536</v>
      </c>
      <c r="B19" s="59">
        <f>VLOOKUP($A19,'Return Data'!$B$7:$R$2292,3,0)</f>
        <v>44859</v>
      </c>
      <c r="C19" s="60">
        <f>VLOOKUP($A19,'Return Data'!$B$7:$R$2292,4,0)</f>
        <v>44.153799999999997</v>
      </c>
      <c r="D19" s="60">
        <f>VLOOKUP($A19,'Return Data'!$B$7:$R$2292,10,0)</f>
        <v>13.773099999999999</v>
      </c>
      <c r="E19" s="61">
        <f t="shared" si="0"/>
        <v>1</v>
      </c>
      <c r="F19" s="60">
        <f>VLOOKUP($A19,'Return Data'!$B$7:$R$2292,11,0)</f>
        <v>6.5827999999999998</v>
      </c>
      <c r="G19" s="61">
        <f t="shared" si="1"/>
        <v>3</v>
      </c>
      <c r="H19" s="60">
        <f>VLOOKUP($A19,'Return Data'!$B$7:$R$2292,12,0)</f>
        <v>4.0925000000000002</v>
      </c>
      <c r="I19" s="61">
        <f t="shared" si="2"/>
        <v>6</v>
      </c>
      <c r="J19" s="60">
        <f>VLOOKUP($A19,'Return Data'!$B$7:$R$2292,13,0)</f>
        <v>2.8711000000000002</v>
      </c>
      <c r="K19" s="61">
        <f t="shared" si="3"/>
        <v>7</v>
      </c>
      <c r="L19" s="60">
        <f>VLOOKUP($A19,'Return Data'!$B$7:$R$2292,17,0)</f>
        <v>11.3926</v>
      </c>
      <c r="M19" s="61">
        <f t="shared" si="4"/>
        <v>5</v>
      </c>
      <c r="N19" s="60">
        <f>VLOOKUP($A19,'Return Data'!$B$7:$R$2292,14,0)</f>
        <v>10.7881</v>
      </c>
      <c r="O19" s="61">
        <f t="shared" si="5"/>
        <v>2</v>
      </c>
      <c r="P19" s="60">
        <f>VLOOKUP($A19,'Return Data'!$B$7:$R$2292,15,0)</f>
        <v>8.2756000000000007</v>
      </c>
      <c r="Q19" s="61">
        <f t="shared" si="6"/>
        <v>1</v>
      </c>
      <c r="R19" s="60">
        <f>VLOOKUP($A19,'Return Data'!$B$7:$R$2292,16,0)</f>
        <v>8.1702999999999992</v>
      </c>
      <c r="S19" s="62">
        <f t="shared" si="7"/>
        <v>11</v>
      </c>
    </row>
    <row r="20" spans="1:19" x14ac:dyDescent="0.3">
      <c r="A20" s="58" t="s">
        <v>1537</v>
      </c>
      <c r="B20" s="59">
        <f>VLOOKUP($A20,'Return Data'!$B$7:$R$2292,3,0)</f>
        <v>44859</v>
      </c>
      <c r="C20" s="60">
        <f>VLOOKUP($A20,'Return Data'!$B$7:$R$2292,4,0)</f>
        <v>43.407800000000002</v>
      </c>
      <c r="D20" s="60">
        <f>VLOOKUP($A20,'Return Data'!$B$7:$R$2292,10,0)</f>
        <v>5.9360999999999997</v>
      </c>
      <c r="E20" s="61">
        <f t="shared" si="0"/>
        <v>18</v>
      </c>
      <c r="F20" s="60">
        <f>VLOOKUP($A20,'Return Data'!$B$7:$R$2292,11,0)</f>
        <v>0.43930000000000002</v>
      </c>
      <c r="G20" s="61">
        <f t="shared" si="1"/>
        <v>19</v>
      </c>
      <c r="H20" s="60">
        <f>VLOOKUP($A20,'Return Data'!$B$7:$R$2292,12,0)</f>
        <v>-9.1399999999999995E-2</v>
      </c>
      <c r="I20" s="61">
        <f t="shared" si="2"/>
        <v>18</v>
      </c>
      <c r="J20" s="60">
        <f>VLOOKUP($A20,'Return Data'!$B$7:$R$2292,13,0)</f>
        <v>0.91579999999999995</v>
      </c>
      <c r="K20" s="61">
        <f t="shared" si="3"/>
        <v>15</v>
      </c>
      <c r="L20" s="60">
        <f>VLOOKUP($A20,'Return Data'!$B$7:$R$2292,17,0)</f>
        <v>6.3174999999999999</v>
      </c>
      <c r="M20" s="61">
        <f t="shared" si="4"/>
        <v>14</v>
      </c>
      <c r="N20" s="60">
        <f>VLOOKUP($A20,'Return Data'!$B$7:$R$2292,14,0)</f>
        <v>6.1632999999999996</v>
      </c>
      <c r="O20" s="61">
        <f t="shared" si="5"/>
        <v>15</v>
      </c>
      <c r="P20" s="60">
        <f>VLOOKUP($A20,'Return Data'!$B$7:$R$2292,15,0)</f>
        <v>5.7134999999999998</v>
      </c>
      <c r="Q20" s="61">
        <f t="shared" si="6"/>
        <v>12</v>
      </c>
      <c r="R20" s="60">
        <f>VLOOKUP($A20,'Return Data'!$B$7:$R$2292,16,0)</f>
        <v>5.8635999999999999</v>
      </c>
      <c r="S20" s="62">
        <f t="shared" si="7"/>
        <v>19</v>
      </c>
    </row>
    <row r="21" spans="1:19" x14ac:dyDescent="0.3">
      <c r="A21" s="58" t="s">
        <v>1538</v>
      </c>
      <c r="B21" s="59">
        <f>VLOOKUP($A21,'Return Data'!$B$7:$R$2292,3,0)</f>
        <v>44859</v>
      </c>
      <c r="C21" s="60">
        <f>VLOOKUP($A21,'Return Data'!$B$7:$R$2292,4,0)</f>
        <v>68.088999999999999</v>
      </c>
      <c r="D21" s="60">
        <f>VLOOKUP($A21,'Return Data'!$B$7:$R$2292,10,0)</f>
        <v>6.5694999999999997</v>
      </c>
      <c r="E21" s="61">
        <f t="shared" si="0"/>
        <v>16</v>
      </c>
      <c r="F21" s="60">
        <f>VLOOKUP($A21,'Return Data'!$B$7:$R$2292,11,0)</f>
        <v>4.7729999999999997</v>
      </c>
      <c r="G21" s="61">
        <f t="shared" si="1"/>
        <v>9</v>
      </c>
      <c r="H21" s="60">
        <f>VLOOKUP($A21,'Return Data'!$B$7:$R$2292,12,0)</f>
        <v>1.3087</v>
      </c>
      <c r="I21" s="61">
        <f t="shared" si="2"/>
        <v>15</v>
      </c>
      <c r="J21" s="60">
        <f>VLOOKUP($A21,'Return Data'!$B$7:$R$2292,13,0)</f>
        <v>0.40570000000000001</v>
      </c>
      <c r="K21" s="61">
        <f t="shared" si="3"/>
        <v>17</v>
      </c>
      <c r="L21" s="60">
        <f>VLOOKUP($A21,'Return Data'!$B$7:$R$2292,17,0)</f>
        <v>5.5174000000000003</v>
      </c>
      <c r="M21" s="61">
        <f t="shared" si="4"/>
        <v>18</v>
      </c>
      <c r="N21" s="60">
        <f>VLOOKUP($A21,'Return Data'!$B$7:$R$2292,14,0)</f>
        <v>6.3605</v>
      </c>
      <c r="O21" s="61">
        <f t="shared" si="5"/>
        <v>14</v>
      </c>
      <c r="P21" s="60">
        <f>VLOOKUP($A21,'Return Data'!$B$7:$R$2292,15,0)</f>
        <v>5.8353999999999999</v>
      </c>
      <c r="Q21" s="61">
        <f t="shared" si="6"/>
        <v>11</v>
      </c>
      <c r="R21" s="60">
        <f>VLOOKUP($A21,'Return Data'!$B$7:$R$2292,16,0)</f>
        <v>8.1153999999999993</v>
      </c>
      <c r="S21" s="62">
        <f t="shared" si="7"/>
        <v>12</v>
      </c>
    </row>
    <row r="22" spans="1:19" x14ac:dyDescent="0.3">
      <c r="A22" s="58" t="s">
        <v>1866</v>
      </c>
      <c r="B22" s="59">
        <f>VLOOKUP($A22,'Return Data'!$B$7:$R$2292,3,0)</f>
        <v>44859</v>
      </c>
      <c r="C22" s="60">
        <f>VLOOKUP($A22,'Return Data'!$B$7:$R$2292,4,0)</f>
        <v>22.596800000000002</v>
      </c>
      <c r="D22" s="60">
        <f>VLOOKUP($A22,'Return Data'!$B$7:$R$2292,10,0)</f>
        <v>10.290699999999999</v>
      </c>
      <c r="E22" s="61">
        <f t="shared" si="0"/>
        <v>6</v>
      </c>
      <c r="F22" s="60">
        <f>VLOOKUP($A22,'Return Data'!$B$7:$R$2292,11,0)</f>
        <v>3.8580999999999999</v>
      </c>
      <c r="G22" s="61">
        <f t="shared" si="1"/>
        <v>13</v>
      </c>
      <c r="H22" s="60">
        <f>VLOOKUP($A22,'Return Data'!$B$7:$R$2292,12,0)</f>
        <v>2.4847999999999999</v>
      </c>
      <c r="I22" s="61">
        <f t="shared" si="2"/>
        <v>10</v>
      </c>
      <c r="J22" s="60">
        <f>VLOOKUP($A22,'Return Data'!$B$7:$R$2292,13,0)</f>
        <v>1.1083000000000001</v>
      </c>
      <c r="K22" s="61">
        <f t="shared" si="3"/>
        <v>12</v>
      </c>
      <c r="L22" s="60">
        <f>VLOOKUP($A22,'Return Data'!$B$7:$R$2292,17,0)</f>
        <v>5.7629999999999999</v>
      </c>
      <c r="M22" s="61">
        <f t="shared" si="4"/>
        <v>17</v>
      </c>
      <c r="N22" s="60">
        <f>VLOOKUP($A22,'Return Data'!$B$7:$R$2292,14,0)</f>
        <v>4.9813000000000001</v>
      </c>
      <c r="O22" s="61">
        <f t="shared" si="5"/>
        <v>18</v>
      </c>
      <c r="P22" s="60">
        <f>VLOOKUP($A22,'Return Data'!$B$7:$R$2292,15,0)</f>
        <v>4.7531999999999996</v>
      </c>
      <c r="Q22" s="61">
        <f t="shared" si="6"/>
        <v>17</v>
      </c>
      <c r="R22" s="60">
        <f>VLOOKUP($A22,'Return Data'!$B$7:$R$2292,16,0)</f>
        <v>6.8817000000000004</v>
      </c>
      <c r="S22" s="62">
        <f t="shared" si="7"/>
        <v>18</v>
      </c>
    </row>
    <row r="23" spans="1:19" x14ac:dyDescent="0.3">
      <c r="A23" s="58" t="s">
        <v>1539</v>
      </c>
      <c r="B23" s="59">
        <f>VLOOKUP($A23,'Return Data'!$B$7:$R$2292,3,0)</f>
        <v>44859</v>
      </c>
      <c r="C23" s="60">
        <f>VLOOKUP($A23,'Return Data'!$B$7:$R$2292,4,0)</f>
        <v>45.573</v>
      </c>
      <c r="D23" s="60">
        <f>VLOOKUP($A23,'Return Data'!$B$7:$R$2292,10,0)</f>
        <v>7.9358000000000004</v>
      </c>
      <c r="E23" s="61">
        <f t="shared" si="0"/>
        <v>13</v>
      </c>
      <c r="F23" s="60">
        <f>VLOOKUP($A23,'Return Data'!$B$7:$R$2292,11,0)</f>
        <v>4.9466000000000001</v>
      </c>
      <c r="G23" s="61">
        <f t="shared" si="1"/>
        <v>7</v>
      </c>
      <c r="H23" s="60">
        <f>VLOOKUP($A23,'Return Data'!$B$7:$R$2292,12,0)</f>
        <v>3.9554</v>
      </c>
      <c r="I23" s="61">
        <f t="shared" si="2"/>
        <v>7</v>
      </c>
      <c r="J23" s="60">
        <f>VLOOKUP($A23,'Return Data'!$B$7:$R$2292,13,0)</f>
        <v>4.1094999999999997</v>
      </c>
      <c r="K23" s="61">
        <f t="shared" si="3"/>
        <v>4</v>
      </c>
      <c r="L23" s="60">
        <f>VLOOKUP($A23,'Return Data'!$B$7:$R$2292,17,0)</f>
        <v>8.4619</v>
      </c>
      <c r="M23" s="61">
        <f t="shared" si="4"/>
        <v>9</v>
      </c>
      <c r="N23" s="60">
        <f>VLOOKUP($A23,'Return Data'!$B$7:$R$2292,14,0)</f>
        <v>1.5848</v>
      </c>
      <c r="O23" s="61">
        <f t="shared" si="5"/>
        <v>19</v>
      </c>
      <c r="P23" s="60">
        <f>VLOOKUP($A23,'Return Data'!$B$7:$R$2292,15,0)</f>
        <v>2.1585999999999999</v>
      </c>
      <c r="Q23" s="61">
        <f t="shared" si="6"/>
        <v>19</v>
      </c>
      <c r="R23" s="60">
        <f>VLOOKUP($A23,'Return Data'!$B$7:$R$2292,16,0)</f>
        <v>8.4033999999999995</v>
      </c>
      <c r="S23" s="62">
        <f t="shared" si="7"/>
        <v>8</v>
      </c>
    </row>
    <row r="24" spans="1:19" x14ac:dyDescent="0.3">
      <c r="A24" s="58" t="s">
        <v>1903</v>
      </c>
      <c r="B24" s="59">
        <f>VLOOKUP($A24,'Return Data'!$B$7:$R$2292,3,0)</f>
        <v>44859</v>
      </c>
      <c r="C24" s="60">
        <f>VLOOKUP($A24,'Return Data'!$B$7:$R$2292,4,0)</f>
        <v>55.423499999999997</v>
      </c>
      <c r="D24" s="60">
        <f>VLOOKUP($A24,'Return Data'!$B$7:$R$2292,10,0)</f>
        <v>13.6427</v>
      </c>
      <c r="E24" s="61">
        <f t="shared" si="0"/>
        <v>2</v>
      </c>
      <c r="F24" s="60">
        <f>VLOOKUP($A24,'Return Data'!$B$7:$R$2292,11,0)</f>
        <v>7.4092000000000002</v>
      </c>
      <c r="G24" s="61">
        <f t="shared" si="1"/>
        <v>1</v>
      </c>
      <c r="H24" s="60">
        <f>VLOOKUP($A24,'Return Data'!$B$7:$R$2292,12,0)</f>
        <v>5.3887999999999998</v>
      </c>
      <c r="I24" s="61">
        <f t="shared" si="2"/>
        <v>3</v>
      </c>
      <c r="J24" s="60">
        <f>VLOOKUP($A24,'Return Data'!$B$7:$R$2292,13,0)</f>
        <v>5.4885999999999999</v>
      </c>
      <c r="K24" s="61">
        <f t="shared" si="3"/>
        <v>2</v>
      </c>
      <c r="L24" s="60">
        <f>VLOOKUP($A24,'Return Data'!$B$7:$R$2292,17,0)</f>
        <v>12.3445</v>
      </c>
      <c r="M24" s="61">
        <f t="shared" si="4"/>
        <v>3</v>
      </c>
      <c r="N24" s="60">
        <f>VLOOKUP($A24,'Return Data'!$B$7:$R$2292,14,0)</f>
        <v>10.6599</v>
      </c>
      <c r="O24" s="61">
        <f t="shared" si="5"/>
        <v>3</v>
      </c>
      <c r="P24" s="60">
        <f>VLOOKUP($A24,'Return Data'!$B$7:$R$2292,15,0)</f>
        <v>7.7388000000000003</v>
      </c>
      <c r="Q24" s="61">
        <f t="shared" si="6"/>
        <v>3</v>
      </c>
      <c r="R24" s="60">
        <f>VLOOKUP($A24,'Return Data'!$B$7:$R$2292,16,0)</f>
        <v>8.2484000000000002</v>
      </c>
      <c r="S24" s="62">
        <f t="shared" si="7"/>
        <v>10</v>
      </c>
    </row>
    <row r="25" spans="1:19" x14ac:dyDescent="0.3">
      <c r="A25" s="58" t="s">
        <v>1541</v>
      </c>
      <c r="B25" s="59">
        <f>VLOOKUP($A25,'Return Data'!$B$7:$R$2292,3,0)</f>
        <v>44859</v>
      </c>
      <c r="C25" s="60">
        <f>VLOOKUP($A25,'Return Data'!$B$7:$R$2292,4,0)</f>
        <v>24.045100000000001</v>
      </c>
      <c r="D25" s="60">
        <f>VLOOKUP($A25,'Return Data'!$B$7:$R$2292,10,0)</f>
        <v>9.5121000000000002</v>
      </c>
      <c r="E25" s="61">
        <f t="shared" si="0"/>
        <v>7</v>
      </c>
      <c r="F25" s="60">
        <f>VLOOKUP($A25,'Return Data'!$B$7:$R$2292,11,0)</f>
        <v>4.7889999999999997</v>
      </c>
      <c r="G25" s="61">
        <f t="shared" si="1"/>
        <v>8</v>
      </c>
      <c r="H25" s="60">
        <f>VLOOKUP($A25,'Return Data'!$B$7:$R$2292,12,0)</f>
        <v>2.4771999999999998</v>
      </c>
      <c r="I25" s="61">
        <f t="shared" si="2"/>
        <v>11</v>
      </c>
      <c r="J25" s="60">
        <f>VLOOKUP($A25,'Return Data'!$B$7:$R$2292,13,0)</f>
        <v>0.98870000000000002</v>
      </c>
      <c r="K25" s="61">
        <f t="shared" si="3"/>
        <v>13</v>
      </c>
      <c r="L25" s="60">
        <f>VLOOKUP($A25,'Return Data'!$B$7:$R$2292,17,0)</f>
        <v>9.6334999999999997</v>
      </c>
      <c r="M25" s="61">
        <f t="shared" si="4"/>
        <v>7</v>
      </c>
      <c r="N25" s="60">
        <f>VLOOKUP($A25,'Return Data'!$B$7:$R$2292,14,0)</f>
        <v>8.2384000000000004</v>
      </c>
      <c r="O25" s="61">
        <f t="shared" si="5"/>
        <v>10</v>
      </c>
      <c r="P25" s="60">
        <f>VLOOKUP($A25,'Return Data'!$B$7:$R$2292,15,0)</f>
        <v>4.9261999999999997</v>
      </c>
      <c r="Q25" s="61">
        <f t="shared" si="6"/>
        <v>15</v>
      </c>
      <c r="R25" s="60">
        <f>VLOOKUP($A25,'Return Data'!$B$7:$R$2292,16,0)</f>
        <v>7.1868999999999996</v>
      </c>
      <c r="S25" s="62">
        <f t="shared" si="7"/>
        <v>17</v>
      </c>
    </row>
    <row r="26" spans="1:19" x14ac:dyDescent="0.3">
      <c r="A26" s="58" t="s">
        <v>1542</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17</v>
      </c>
      <c r="J26" s="60">
        <f>VLOOKUP($A26,'Return Data'!$B$7:$R$2292,13,0)</f>
        <v>0</v>
      </c>
      <c r="K26" s="61">
        <f t="shared" si="3"/>
        <v>18</v>
      </c>
      <c r="L26" s="60"/>
      <c r="M26" s="61"/>
      <c r="N26" s="60"/>
      <c r="O26" s="61"/>
      <c r="P26" s="60"/>
      <c r="Q26" s="61"/>
      <c r="R26" s="60">
        <f>VLOOKUP($A26,'Return Data'!$B$7:$R$2292,16,0)</f>
        <v>0</v>
      </c>
      <c r="S26" s="62">
        <f t="shared" si="7"/>
        <v>20</v>
      </c>
    </row>
    <row r="27" spans="1:19" x14ac:dyDescent="0.3">
      <c r="A27" s="58" t="s">
        <v>1543</v>
      </c>
      <c r="B27" s="59">
        <f>VLOOKUP($A27,'Return Data'!$B$7:$R$2292,3,0)</f>
        <v>44859</v>
      </c>
      <c r="C27" s="60">
        <f>VLOOKUP($A27,'Return Data'!$B$7:$R$2292,4,0)</f>
        <v>52.787999999999997</v>
      </c>
      <c r="D27" s="60">
        <f>VLOOKUP($A27,'Return Data'!$B$7:$R$2292,10,0)</f>
        <v>9.4601000000000006</v>
      </c>
      <c r="E27" s="61">
        <f t="shared" si="0"/>
        <v>8</v>
      </c>
      <c r="F27" s="60">
        <f>VLOOKUP($A27,'Return Data'!$B$7:$R$2292,11,0)</f>
        <v>5.4078999999999997</v>
      </c>
      <c r="G27" s="61">
        <f t="shared" si="1"/>
        <v>6</v>
      </c>
      <c r="H27" s="60">
        <f>VLOOKUP($A27,'Return Data'!$B$7:$R$2292,12,0)</f>
        <v>2.5838000000000001</v>
      </c>
      <c r="I27" s="61">
        <f t="shared" si="2"/>
        <v>9</v>
      </c>
      <c r="J27" s="60">
        <f>VLOOKUP($A27,'Return Data'!$B$7:$R$2292,13,0)</f>
        <v>1.8029999999999999</v>
      </c>
      <c r="K27" s="61">
        <f t="shared" si="3"/>
        <v>11</v>
      </c>
      <c r="L27" s="60">
        <f>VLOOKUP($A27,'Return Data'!$B$7:$R$2292,17,0)</f>
        <v>11.1068</v>
      </c>
      <c r="M27" s="61">
        <f>RANK(L27,L$8:L$27,0)</f>
        <v>6</v>
      </c>
      <c r="N27" s="60">
        <f>VLOOKUP($A27,'Return Data'!$B$7:$R$2292,14,0)</f>
        <v>8.7853999999999992</v>
      </c>
      <c r="O27" s="61">
        <f>RANK(N27,N$8:N$27,0)</f>
        <v>8</v>
      </c>
      <c r="P27" s="60">
        <f>VLOOKUP($A27,'Return Data'!$B$7:$R$2292,15,0)</f>
        <v>6.5225</v>
      </c>
      <c r="Q27" s="61">
        <f>RANK(P27,P$8:P$27,0)</f>
        <v>6</v>
      </c>
      <c r="R27" s="60">
        <f>VLOOKUP($A27,'Return Data'!$B$7:$R$2292,16,0)</f>
        <v>9.2163000000000004</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8.7419700000000002</v>
      </c>
      <c r="E29" s="69"/>
      <c r="F29" s="70">
        <f>AVERAGE(F8:F27)</f>
        <v>4.1233799999999992</v>
      </c>
      <c r="G29" s="69"/>
      <c r="H29" s="70">
        <f>AVERAGE(H8:H27)</f>
        <v>3.7703350000000002</v>
      </c>
      <c r="I29" s="69"/>
      <c r="J29" s="70">
        <f>AVERAGE(J8:J27)</f>
        <v>2.7815349999999999</v>
      </c>
      <c r="K29" s="69"/>
      <c r="L29" s="70">
        <f>AVERAGE(L8:L27)</f>
        <v>8.8669210526315805</v>
      </c>
      <c r="M29" s="69"/>
      <c r="N29" s="70">
        <f>AVERAGE(N8:N27)</f>
        <v>7.7956000000000012</v>
      </c>
      <c r="O29" s="69"/>
      <c r="P29" s="70">
        <f>AVERAGE(P8:P27)</f>
        <v>5.9721052631578937</v>
      </c>
      <c r="Q29" s="69"/>
      <c r="R29" s="70">
        <f>AVERAGE(R8:R27)</f>
        <v>7.8184649999999989</v>
      </c>
      <c r="S29" s="71"/>
    </row>
    <row r="30" spans="1:19" x14ac:dyDescent="0.3">
      <c r="A30" s="68" t="s">
        <v>28</v>
      </c>
      <c r="B30" s="69"/>
      <c r="C30" s="69"/>
      <c r="D30" s="70">
        <f>MIN(D8:D27)</f>
        <v>0</v>
      </c>
      <c r="E30" s="69"/>
      <c r="F30" s="70">
        <f>MIN(F8:F27)</f>
        <v>0</v>
      </c>
      <c r="G30" s="69"/>
      <c r="H30" s="70">
        <f>MIN(H8:H27)</f>
        <v>-0.33489999999999998</v>
      </c>
      <c r="I30" s="69"/>
      <c r="J30" s="70">
        <f>MIN(J8:J27)</f>
        <v>-0.95589999999999997</v>
      </c>
      <c r="K30" s="69"/>
      <c r="L30" s="70">
        <f>MIN(L8:L27)</f>
        <v>4.5522</v>
      </c>
      <c r="M30" s="69"/>
      <c r="N30" s="70">
        <f>MIN(N8:N27)</f>
        <v>1.5848</v>
      </c>
      <c r="O30" s="69"/>
      <c r="P30" s="70">
        <f>MIN(P8:P27)</f>
        <v>2.1585999999999999</v>
      </c>
      <c r="Q30" s="69"/>
      <c r="R30" s="70">
        <f>MIN(R8:R27)</f>
        <v>0</v>
      </c>
      <c r="S30" s="71"/>
    </row>
    <row r="31" spans="1:19" ht="15" thickBot="1" x14ac:dyDescent="0.35">
      <c r="A31" s="72" t="s">
        <v>29</v>
      </c>
      <c r="B31" s="73"/>
      <c r="C31" s="73"/>
      <c r="D31" s="74">
        <f>MAX(D8:D27)</f>
        <v>13.773099999999999</v>
      </c>
      <c r="E31" s="73"/>
      <c r="F31" s="74">
        <f>MAX(F8:F27)</f>
        <v>7.4092000000000002</v>
      </c>
      <c r="G31" s="73"/>
      <c r="H31" s="74">
        <f>MAX(H8:H27)</f>
        <v>27.709599999999998</v>
      </c>
      <c r="I31" s="73"/>
      <c r="J31" s="74">
        <f>MAX(J8:J27)</f>
        <v>20.841200000000001</v>
      </c>
      <c r="K31" s="73"/>
      <c r="L31" s="74">
        <f>MAX(L8:L27)</f>
        <v>15.9336</v>
      </c>
      <c r="M31" s="73"/>
      <c r="N31" s="74">
        <f>MAX(N8:N27)</f>
        <v>13.891500000000001</v>
      </c>
      <c r="O31" s="73"/>
      <c r="P31" s="74">
        <f>MAX(P8:P27)</f>
        <v>8.2756000000000007</v>
      </c>
      <c r="Q31" s="73"/>
      <c r="R31" s="74">
        <f>MAX(R8:R27)</f>
        <v>10.1402</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1548</v>
      </c>
      <c r="B8" s="59">
        <f>VLOOKUP($A8,'Return Data'!$B$7:$R$2292,3,0)</f>
        <v>44859</v>
      </c>
      <c r="C8" s="60">
        <f>VLOOKUP($A8,'Return Data'!$B$7:$R$2292,4,0)</f>
        <v>18.829999999999998</v>
      </c>
      <c r="D8" s="60">
        <f>VLOOKUP($A8,'Return Data'!$B$7:$R$2292,10,0)</f>
        <v>3.1781000000000001</v>
      </c>
      <c r="E8" s="61">
        <f t="shared" ref="E8:E23" si="0">RANK(D8,D$8:D$30,0)</f>
        <v>13</v>
      </c>
      <c r="F8" s="60">
        <f>VLOOKUP($A8,'Return Data'!$B$7:$R$2292,11,0)</f>
        <v>2.0043000000000002</v>
      </c>
      <c r="G8" s="61">
        <f t="shared" ref="G8:G23" si="1">RANK(F8,F$8:F$30,0)</f>
        <v>21</v>
      </c>
      <c r="H8" s="60">
        <f>VLOOKUP($A8,'Return Data'!$B$7:$R$2292,12,0)</f>
        <v>0.15959999999999999</v>
      </c>
      <c r="I8" s="61">
        <f t="shared" ref="I8:I23" si="2">RANK(H8,H$8:H$30,0)</f>
        <v>21</v>
      </c>
      <c r="J8" s="60">
        <f>VLOOKUP($A8,'Return Data'!$B$7:$R$2292,13,0)</f>
        <v>-0.73799999999999999</v>
      </c>
      <c r="K8" s="61">
        <f t="shared" ref="K8:K23" si="3">RANK(J8,J$8:J$30,0)</f>
        <v>21</v>
      </c>
      <c r="L8" s="60">
        <f>VLOOKUP($A8,'Return Data'!$B$7:$R$2292,17,0)</f>
        <v>10.942500000000001</v>
      </c>
      <c r="M8" s="61">
        <f t="shared" ref="M8:M23" si="4">RANK(L8,L$8:L$30,0)</f>
        <v>17</v>
      </c>
      <c r="N8" s="60">
        <f>VLOOKUP($A8,'Return Data'!$B$7:$R$2292,14,0)</f>
        <v>9.0168999999999997</v>
      </c>
      <c r="O8" s="61">
        <f>RANK(N8,N$8:N$30,0)</f>
        <v>14</v>
      </c>
      <c r="P8" s="60">
        <f>VLOOKUP($A8,'Return Data'!$B$7:$R$2292,15,0)</f>
        <v>6.8777999999999997</v>
      </c>
      <c r="Q8" s="61">
        <f>RANK(P8,P$8:P$30,0)</f>
        <v>15</v>
      </c>
      <c r="R8" s="60">
        <f>VLOOKUP($A8,'Return Data'!$B$7:$R$2292,16,0)</f>
        <v>8.3270999999999997</v>
      </c>
      <c r="S8" s="62">
        <f t="shared" ref="S8:S23" si="5">RANK(R8,R$8:R$30,0)</f>
        <v>16</v>
      </c>
    </row>
    <row r="9" spans="1:20" x14ac:dyDescent="0.3">
      <c r="A9" s="58" t="s">
        <v>1549</v>
      </c>
      <c r="B9" s="59">
        <f>VLOOKUP($A9,'Return Data'!$B$7:$R$2292,3,0)</f>
        <v>44859</v>
      </c>
      <c r="C9" s="60">
        <f>VLOOKUP($A9,'Return Data'!$B$7:$R$2292,4,0)</f>
        <v>18.440000000000001</v>
      </c>
      <c r="D9" s="60">
        <f>VLOOKUP($A9,'Return Data'!$B$7:$R$2292,10,0)</f>
        <v>3.2475000000000001</v>
      </c>
      <c r="E9" s="61">
        <f t="shared" si="0"/>
        <v>12</v>
      </c>
      <c r="F9" s="60">
        <f>VLOOKUP($A9,'Return Data'!$B$7:$R$2292,11,0)</f>
        <v>3.5954999999999999</v>
      </c>
      <c r="G9" s="61">
        <f t="shared" si="1"/>
        <v>8</v>
      </c>
      <c r="H9" s="60">
        <f>VLOOKUP($A9,'Return Data'!$B$7:$R$2292,12,0)</f>
        <v>1.5978000000000001</v>
      </c>
      <c r="I9" s="61">
        <f t="shared" si="2"/>
        <v>20</v>
      </c>
      <c r="J9" s="60">
        <f>VLOOKUP($A9,'Return Data'!$B$7:$R$2292,13,0)</f>
        <v>0.1086</v>
      </c>
      <c r="K9" s="61">
        <f t="shared" si="3"/>
        <v>20</v>
      </c>
      <c r="L9" s="60">
        <f>VLOOKUP($A9,'Return Data'!$B$7:$R$2292,17,0)</f>
        <v>12.118499999999999</v>
      </c>
      <c r="M9" s="61">
        <f t="shared" si="4"/>
        <v>11</v>
      </c>
      <c r="N9" s="60">
        <f>VLOOKUP($A9,'Return Data'!$B$7:$R$2292,14,0)</f>
        <v>9.6076999999999995</v>
      </c>
      <c r="O9" s="61">
        <f>RANK(N9,N$8:N$30,0)</f>
        <v>12</v>
      </c>
      <c r="P9" s="60">
        <f>VLOOKUP($A9,'Return Data'!$B$7:$R$2292,15,0)</f>
        <v>9.2782999999999998</v>
      </c>
      <c r="Q9" s="61">
        <f>RANK(P9,P$8:P$30,0)</f>
        <v>3</v>
      </c>
      <c r="R9" s="60">
        <f>VLOOKUP($A9,'Return Data'!$B$7:$R$2292,16,0)</f>
        <v>8.8672000000000004</v>
      </c>
      <c r="S9" s="62">
        <f t="shared" si="5"/>
        <v>10</v>
      </c>
    </row>
    <row r="10" spans="1:20" x14ac:dyDescent="0.3">
      <c r="A10" s="58" t="s">
        <v>1966</v>
      </c>
      <c r="B10" s="59">
        <f>VLOOKUP($A10,'Return Data'!$B$7:$R$2292,3,0)</f>
        <v>44859</v>
      </c>
      <c r="C10" s="60">
        <f>VLOOKUP($A10,'Return Data'!$B$7:$R$2292,4,0)</f>
        <v>13.098699999999999</v>
      </c>
      <c r="D10" s="60">
        <f>VLOOKUP($A10,'Return Data'!$B$7:$R$2292,10,0)</f>
        <v>3.4759000000000002</v>
      </c>
      <c r="E10" s="61">
        <f t="shared" si="0"/>
        <v>9</v>
      </c>
      <c r="F10" s="60">
        <f>VLOOKUP($A10,'Return Data'!$B$7:$R$2292,11,0)</f>
        <v>4.1654</v>
      </c>
      <c r="G10" s="61">
        <f t="shared" si="1"/>
        <v>3</v>
      </c>
      <c r="H10" s="60">
        <f>VLOOKUP($A10,'Return Data'!$B$7:$R$2292,12,0)</f>
        <v>3.629</v>
      </c>
      <c r="I10" s="61">
        <f t="shared" si="2"/>
        <v>7</v>
      </c>
      <c r="J10" s="60">
        <f>VLOOKUP($A10,'Return Data'!$B$7:$R$2292,13,0)</f>
        <v>3.7932000000000001</v>
      </c>
      <c r="K10" s="61">
        <f t="shared" si="3"/>
        <v>7</v>
      </c>
      <c r="L10" s="60">
        <f>VLOOKUP($A10,'Return Data'!$B$7:$R$2292,17,0)</f>
        <v>7.1246</v>
      </c>
      <c r="M10" s="61">
        <f t="shared" si="4"/>
        <v>22</v>
      </c>
      <c r="N10" s="60"/>
      <c r="O10" s="61"/>
      <c r="P10" s="60"/>
      <c r="Q10" s="61"/>
      <c r="R10" s="60">
        <f>VLOOKUP($A10,'Return Data'!$B$7:$R$2292,16,0)</f>
        <v>8.6468000000000007</v>
      </c>
      <c r="S10" s="62">
        <f t="shared" si="5"/>
        <v>13</v>
      </c>
    </row>
    <row r="11" spans="1:20" x14ac:dyDescent="0.3">
      <c r="A11" s="58" t="s">
        <v>1550</v>
      </c>
      <c r="B11" s="59">
        <f>VLOOKUP($A11,'Return Data'!$B$7:$R$2292,3,0)</f>
        <v>44859</v>
      </c>
      <c r="C11" s="60">
        <f>VLOOKUP($A11,'Return Data'!$B$7:$R$2292,4,0)</f>
        <v>18.158000000000001</v>
      </c>
      <c r="D11" s="60">
        <f>VLOOKUP($A11,'Return Data'!$B$7:$R$2292,10,0)</f>
        <v>3.2702</v>
      </c>
      <c r="E11" s="61">
        <f t="shared" si="0"/>
        <v>11</v>
      </c>
      <c r="F11" s="60">
        <f>VLOOKUP($A11,'Return Data'!$B$7:$R$2292,11,0)</f>
        <v>3.6770999999999998</v>
      </c>
      <c r="G11" s="61">
        <f t="shared" si="1"/>
        <v>7</v>
      </c>
      <c r="H11" s="60">
        <f>VLOOKUP($A11,'Return Data'!$B$7:$R$2292,12,0)</f>
        <v>3.5352000000000001</v>
      </c>
      <c r="I11" s="61">
        <f t="shared" si="2"/>
        <v>8</v>
      </c>
      <c r="J11" s="60">
        <f>VLOOKUP($A11,'Return Data'!$B$7:$R$2292,13,0)</f>
        <v>4.0214999999999996</v>
      </c>
      <c r="K11" s="61">
        <f t="shared" si="3"/>
        <v>6</v>
      </c>
      <c r="L11" s="60">
        <f>VLOOKUP($A11,'Return Data'!$B$7:$R$2292,17,0)</f>
        <v>13.023199999999999</v>
      </c>
      <c r="M11" s="61">
        <f t="shared" si="4"/>
        <v>8</v>
      </c>
      <c r="N11" s="60">
        <f>VLOOKUP($A11,'Return Data'!$B$7:$R$2292,14,0)</f>
        <v>10.153</v>
      </c>
      <c r="O11" s="61">
        <f t="shared" ref="O11:O17" si="6">RANK(N11,N$8:N$30,0)</f>
        <v>11</v>
      </c>
      <c r="P11" s="60">
        <f>VLOOKUP($A11,'Return Data'!$B$7:$R$2292,15,0)</f>
        <v>7.9938000000000002</v>
      </c>
      <c r="Q11" s="61">
        <f>RANK(P11,P$8:P$30,0)</f>
        <v>9</v>
      </c>
      <c r="R11" s="60">
        <f>VLOOKUP($A11,'Return Data'!$B$7:$R$2292,16,0)</f>
        <v>9.4882000000000009</v>
      </c>
      <c r="S11" s="62">
        <f t="shared" si="5"/>
        <v>4</v>
      </c>
    </row>
    <row r="12" spans="1:20" x14ac:dyDescent="0.3">
      <c r="A12" s="58" t="s">
        <v>1551</v>
      </c>
      <c r="B12" s="59">
        <f>VLOOKUP($A12,'Return Data'!$B$7:$R$2292,3,0)</f>
        <v>44859</v>
      </c>
      <c r="C12" s="60">
        <f>VLOOKUP($A12,'Return Data'!$B$7:$R$2292,4,0)</f>
        <v>20.0792</v>
      </c>
      <c r="D12" s="60">
        <f>VLOOKUP($A12,'Return Data'!$B$7:$R$2292,10,0)</f>
        <v>3.6800999999999999</v>
      </c>
      <c r="E12" s="61">
        <f t="shared" si="0"/>
        <v>6</v>
      </c>
      <c r="F12" s="60">
        <f>VLOOKUP($A12,'Return Data'!$B$7:$R$2292,11,0)</f>
        <v>3.4487999999999999</v>
      </c>
      <c r="G12" s="61">
        <f t="shared" si="1"/>
        <v>10</v>
      </c>
      <c r="H12" s="60">
        <f>VLOOKUP($A12,'Return Data'!$B$7:$R$2292,12,0)</f>
        <v>3.746</v>
      </c>
      <c r="I12" s="61">
        <f t="shared" si="2"/>
        <v>6</v>
      </c>
      <c r="J12" s="60">
        <f>VLOOKUP($A12,'Return Data'!$B$7:$R$2292,13,0)</f>
        <v>3.2450000000000001</v>
      </c>
      <c r="K12" s="61">
        <f t="shared" si="3"/>
        <v>12</v>
      </c>
      <c r="L12" s="60">
        <f>VLOOKUP($A12,'Return Data'!$B$7:$R$2292,17,0)</f>
        <v>11.5212</v>
      </c>
      <c r="M12" s="61">
        <f t="shared" si="4"/>
        <v>13</v>
      </c>
      <c r="N12" s="60">
        <f>VLOOKUP($A12,'Return Data'!$B$7:$R$2292,14,0)</f>
        <v>10.7217</v>
      </c>
      <c r="O12" s="61">
        <f t="shared" si="6"/>
        <v>7</v>
      </c>
      <c r="P12" s="60">
        <f>VLOOKUP($A12,'Return Data'!$B$7:$R$2292,15,0)</f>
        <v>9.1654</v>
      </c>
      <c r="Q12" s="61">
        <f>RANK(P12,P$8:P$30,0)</f>
        <v>4</v>
      </c>
      <c r="R12" s="60">
        <f>VLOOKUP($A12,'Return Data'!$B$7:$R$2292,16,0)</f>
        <v>9.0593000000000004</v>
      </c>
      <c r="S12" s="62">
        <f t="shared" si="5"/>
        <v>9</v>
      </c>
    </row>
    <row r="13" spans="1:20" x14ac:dyDescent="0.3">
      <c r="A13" s="58" t="s">
        <v>1552</v>
      </c>
      <c r="B13" s="59">
        <f>VLOOKUP($A13,'Return Data'!$B$7:$R$2292,3,0)</f>
        <v>44859</v>
      </c>
      <c r="C13" s="60">
        <f>VLOOKUP($A13,'Return Data'!$B$7:$R$2292,4,0)</f>
        <v>13.985900000000001</v>
      </c>
      <c r="D13" s="60">
        <f>VLOOKUP($A13,'Return Data'!$B$7:$R$2292,10,0)</f>
        <v>3.9843999999999999</v>
      </c>
      <c r="E13" s="61">
        <f t="shared" si="0"/>
        <v>3</v>
      </c>
      <c r="F13" s="60">
        <f>VLOOKUP($A13,'Return Data'!$B$7:$R$2292,11,0)</f>
        <v>4.1555</v>
      </c>
      <c r="G13" s="61">
        <f t="shared" si="1"/>
        <v>4</v>
      </c>
      <c r="H13" s="60">
        <f>VLOOKUP($A13,'Return Data'!$B$7:$R$2292,12,0)</f>
        <v>3.3207</v>
      </c>
      <c r="I13" s="61">
        <f t="shared" si="2"/>
        <v>9</v>
      </c>
      <c r="J13" s="60">
        <f>VLOOKUP($A13,'Return Data'!$B$7:$R$2292,13,0)</f>
        <v>2.7566999999999999</v>
      </c>
      <c r="K13" s="61">
        <f t="shared" si="3"/>
        <v>14</v>
      </c>
      <c r="L13" s="60">
        <f>VLOOKUP($A13,'Return Data'!$B$7:$R$2292,17,0)</f>
        <v>13.4848</v>
      </c>
      <c r="M13" s="61">
        <f t="shared" si="4"/>
        <v>7</v>
      </c>
      <c r="N13" s="60">
        <f>VLOOKUP($A13,'Return Data'!$B$7:$R$2292,14,0)</f>
        <v>10.313800000000001</v>
      </c>
      <c r="O13" s="61">
        <f t="shared" si="6"/>
        <v>10</v>
      </c>
      <c r="P13" s="60"/>
      <c r="Q13" s="61"/>
      <c r="R13" s="60">
        <f>VLOOKUP($A13,'Return Data'!$B$7:$R$2292,16,0)</f>
        <v>8.3888999999999996</v>
      </c>
      <c r="S13" s="62">
        <f t="shared" si="5"/>
        <v>14</v>
      </c>
    </row>
    <row r="14" spans="1:20" x14ac:dyDescent="0.3">
      <c r="A14" s="58" t="s">
        <v>1553</v>
      </c>
      <c r="B14" s="59">
        <f>VLOOKUP($A14,'Return Data'!$B$7:$R$2292,3,0)</f>
        <v>44859</v>
      </c>
      <c r="C14" s="60">
        <f>VLOOKUP($A14,'Return Data'!$B$7:$R$2292,4,0)</f>
        <v>54.463999999999999</v>
      </c>
      <c r="D14" s="60">
        <f>VLOOKUP($A14,'Return Data'!$B$7:$R$2292,10,0)</f>
        <v>3.9112</v>
      </c>
      <c r="E14" s="61">
        <f t="shared" si="0"/>
        <v>4</v>
      </c>
      <c r="F14" s="60">
        <f>VLOOKUP($A14,'Return Data'!$B$7:$R$2292,11,0)</f>
        <v>3.9746000000000001</v>
      </c>
      <c r="G14" s="61">
        <f t="shared" si="1"/>
        <v>6</v>
      </c>
      <c r="H14" s="60">
        <f>VLOOKUP($A14,'Return Data'!$B$7:$R$2292,12,0)</f>
        <v>4.2173999999999996</v>
      </c>
      <c r="I14" s="61">
        <f t="shared" si="2"/>
        <v>5</v>
      </c>
      <c r="J14" s="60">
        <f>VLOOKUP($A14,'Return Data'!$B$7:$R$2292,13,0)</f>
        <v>4.1456</v>
      </c>
      <c r="K14" s="61">
        <f t="shared" si="3"/>
        <v>5</v>
      </c>
      <c r="L14" s="60">
        <f>VLOOKUP($A14,'Return Data'!$B$7:$R$2292,17,0)</f>
        <v>16.489000000000001</v>
      </c>
      <c r="M14" s="61">
        <f t="shared" si="4"/>
        <v>2</v>
      </c>
      <c r="N14" s="60">
        <f>VLOOKUP($A14,'Return Data'!$B$7:$R$2292,14,0)</f>
        <v>11.635999999999999</v>
      </c>
      <c r="O14" s="61">
        <f t="shared" si="6"/>
        <v>4</v>
      </c>
      <c r="P14" s="60">
        <f>VLOOKUP($A14,'Return Data'!$B$7:$R$2292,15,0)</f>
        <v>8.7284000000000006</v>
      </c>
      <c r="Q14" s="61">
        <f>RANK(P14,P$8:P$30,0)</f>
        <v>6</v>
      </c>
      <c r="R14" s="60">
        <f>VLOOKUP($A14,'Return Data'!$B$7:$R$2292,16,0)</f>
        <v>10.1647</v>
      </c>
      <c r="S14" s="62">
        <f t="shared" si="5"/>
        <v>3</v>
      </c>
    </row>
    <row r="15" spans="1:20" x14ac:dyDescent="0.3">
      <c r="A15" s="58" t="s">
        <v>1554</v>
      </c>
      <c r="B15" s="59">
        <f>VLOOKUP($A15,'Return Data'!$B$7:$R$2292,3,0)</f>
        <v>44859</v>
      </c>
      <c r="C15" s="60">
        <f>VLOOKUP($A15,'Return Data'!$B$7:$R$2292,4,0)</f>
        <v>18.829999999999998</v>
      </c>
      <c r="D15" s="60">
        <f>VLOOKUP($A15,'Return Data'!$B$7:$R$2292,10,0)</f>
        <v>2.3370000000000002</v>
      </c>
      <c r="E15" s="61">
        <f t="shared" si="0"/>
        <v>20</v>
      </c>
      <c r="F15" s="60">
        <f>VLOOKUP($A15,'Return Data'!$B$7:$R$2292,11,0)</f>
        <v>2.6158000000000001</v>
      </c>
      <c r="G15" s="61">
        <f t="shared" si="1"/>
        <v>15</v>
      </c>
      <c r="H15" s="60">
        <f>VLOOKUP($A15,'Return Data'!$B$7:$R$2292,12,0)</f>
        <v>5.0194999999999999</v>
      </c>
      <c r="I15" s="61">
        <f t="shared" si="2"/>
        <v>3</v>
      </c>
      <c r="J15" s="60">
        <f>VLOOKUP($A15,'Return Data'!$B$7:$R$2292,13,0)</f>
        <v>5.9650999999999996</v>
      </c>
      <c r="K15" s="61">
        <f t="shared" si="3"/>
        <v>2</v>
      </c>
      <c r="L15" s="60">
        <f>VLOOKUP($A15,'Return Data'!$B$7:$R$2292,17,0)</f>
        <v>11.452500000000001</v>
      </c>
      <c r="M15" s="61">
        <f t="shared" si="4"/>
        <v>14</v>
      </c>
      <c r="N15" s="60">
        <f>VLOOKUP($A15,'Return Data'!$B$7:$R$2292,14,0)</f>
        <v>8.2045999999999992</v>
      </c>
      <c r="O15" s="61">
        <f t="shared" si="6"/>
        <v>18</v>
      </c>
      <c r="P15" s="60">
        <f>VLOOKUP($A15,'Return Data'!$B$7:$R$2292,15,0)</f>
        <v>7.5880000000000001</v>
      </c>
      <c r="Q15" s="61">
        <f>RANK(P15,P$8:P$30,0)</f>
        <v>11</v>
      </c>
      <c r="R15" s="60">
        <f>VLOOKUP($A15,'Return Data'!$B$7:$R$2292,16,0)</f>
        <v>8.3481000000000005</v>
      </c>
      <c r="S15" s="62">
        <f t="shared" si="5"/>
        <v>15</v>
      </c>
    </row>
    <row r="16" spans="1:20" x14ac:dyDescent="0.3">
      <c r="A16" s="58" t="s">
        <v>1555</v>
      </c>
      <c r="B16" s="59">
        <f>VLOOKUP($A16,'Return Data'!$B$7:$R$2292,3,0)</f>
        <v>44859</v>
      </c>
      <c r="C16" s="60">
        <f>VLOOKUP($A16,'Return Data'!$B$7:$R$2292,4,0)</f>
        <v>23.392299999999999</v>
      </c>
      <c r="D16" s="60">
        <f>VLOOKUP($A16,'Return Data'!$B$7:$R$2292,10,0)</f>
        <v>2.7555000000000001</v>
      </c>
      <c r="E16" s="61">
        <f t="shared" si="0"/>
        <v>14</v>
      </c>
      <c r="F16" s="60">
        <f>VLOOKUP($A16,'Return Data'!$B$7:$R$2292,11,0)</f>
        <v>2.8672</v>
      </c>
      <c r="G16" s="61">
        <f t="shared" si="1"/>
        <v>12</v>
      </c>
      <c r="H16" s="60">
        <f>VLOOKUP($A16,'Return Data'!$B$7:$R$2292,12,0)</f>
        <v>2.5587</v>
      </c>
      <c r="I16" s="61">
        <f t="shared" si="2"/>
        <v>16</v>
      </c>
      <c r="J16" s="60">
        <f>VLOOKUP($A16,'Return Data'!$B$7:$R$2292,13,0)</f>
        <v>2.0869</v>
      </c>
      <c r="K16" s="61">
        <f t="shared" si="3"/>
        <v>17</v>
      </c>
      <c r="L16" s="60">
        <f>VLOOKUP($A16,'Return Data'!$B$7:$R$2292,17,0)</f>
        <v>11.222200000000001</v>
      </c>
      <c r="M16" s="61">
        <f t="shared" si="4"/>
        <v>15</v>
      </c>
      <c r="N16" s="60">
        <f>VLOOKUP($A16,'Return Data'!$B$7:$R$2292,14,0)</f>
        <v>8.8363999999999994</v>
      </c>
      <c r="O16" s="61">
        <f t="shared" si="6"/>
        <v>16</v>
      </c>
      <c r="P16" s="60">
        <f>VLOOKUP($A16,'Return Data'!$B$7:$R$2292,15,0)</f>
        <v>7.3061999999999996</v>
      </c>
      <c r="Q16" s="61">
        <f>RANK(P16,P$8:P$30,0)</f>
        <v>13</v>
      </c>
      <c r="R16" s="60">
        <f>VLOOKUP($A16,'Return Data'!$B$7:$R$2292,16,0)</f>
        <v>7.4348999999999998</v>
      </c>
      <c r="S16" s="62">
        <f t="shared" si="5"/>
        <v>21</v>
      </c>
    </row>
    <row r="17" spans="1:19" x14ac:dyDescent="0.3">
      <c r="A17" s="58" t="s">
        <v>1556</v>
      </c>
      <c r="B17" s="59">
        <f>VLOOKUP($A17,'Return Data'!$B$7:$R$2292,3,0)</f>
        <v>44859</v>
      </c>
      <c r="C17" s="60">
        <f>VLOOKUP($A17,'Return Data'!$B$7:$R$2292,4,0)</f>
        <v>27.312000000000001</v>
      </c>
      <c r="D17" s="60">
        <f>VLOOKUP($A17,'Return Data'!$B$7:$R$2292,10,0)</f>
        <v>2.3687999999999998</v>
      </c>
      <c r="E17" s="61">
        <f t="shared" si="0"/>
        <v>18</v>
      </c>
      <c r="F17" s="60">
        <f>VLOOKUP($A17,'Return Data'!$B$7:$R$2292,11,0)</f>
        <v>2.8313000000000001</v>
      </c>
      <c r="G17" s="61">
        <f t="shared" si="1"/>
        <v>13</v>
      </c>
      <c r="H17" s="60">
        <f>VLOOKUP($A17,'Return Data'!$B$7:$R$2292,12,0)</f>
        <v>2.4456000000000002</v>
      </c>
      <c r="I17" s="61">
        <f t="shared" si="2"/>
        <v>18</v>
      </c>
      <c r="J17" s="60">
        <f>VLOOKUP($A17,'Return Data'!$B$7:$R$2292,13,0)</f>
        <v>3.5329999999999999</v>
      </c>
      <c r="K17" s="61">
        <f t="shared" si="3"/>
        <v>9</v>
      </c>
      <c r="L17" s="60">
        <f>VLOOKUP($A17,'Return Data'!$B$7:$R$2292,17,0)</f>
        <v>9.4931999999999999</v>
      </c>
      <c r="M17" s="61">
        <f t="shared" si="4"/>
        <v>19</v>
      </c>
      <c r="N17" s="60">
        <f>VLOOKUP($A17,'Return Data'!$B$7:$R$2292,14,0)</f>
        <v>8.9740000000000002</v>
      </c>
      <c r="O17" s="61">
        <f t="shared" si="6"/>
        <v>15</v>
      </c>
      <c r="P17" s="60">
        <f>VLOOKUP($A17,'Return Data'!$B$7:$R$2292,15,0)</f>
        <v>7.1715</v>
      </c>
      <c r="Q17" s="61">
        <f>RANK(P17,P$8:P$30,0)</f>
        <v>14</v>
      </c>
      <c r="R17" s="60">
        <f>VLOOKUP($A17,'Return Data'!$B$7:$R$2292,16,0)</f>
        <v>7.4889000000000001</v>
      </c>
      <c r="S17" s="62">
        <f t="shared" si="5"/>
        <v>20</v>
      </c>
    </row>
    <row r="18" spans="1:19" x14ac:dyDescent="0.3">
      <c r="A18" s="58" t="s">
        <v>1557</v>
      </c>
      <c r="B18" s="59">
        <f>VLOOKUP($A18,'Return Data'!$B$7:$R$2292,3,0)</f>
        <v>44859</v>
      </c>
      <c r="C18" s="60">
        <f>VLOOKUP($A18,'Return Data'!$B$7:$R$2292,4,0)</f>
        <v>13.136100000000001</v>
      </c>
      <c r="D18" s="60">
        <f>VLOOKUP($A18,'Return Data'!$B$7:$R$2292,10,0)</f>
        <v>1.6678999999999999</v>
      </c>
      <c r="E18" s="61">
        <f t="shared" si="0"/>
        <v>22</v>
      </c>
      <c r="F18" s="60">
        <f>VLOOKUP($A18,'Return Data'!$B$7:$R$2292,11,0)</f>
        <v>0.59419999999999995</v>
      </c>
      <c r="G18" s="61">
        <f t="shared" si="1"/>
        <v>22</v>
      </c>
      <c r="H18" s="60">
        <f>VLOOKUP($A18,'Return Data'!$B$7:$R$2292,12,0)</f>
        <v>-0.52629999999999999</v>
      </c>
      <c r="I18" s="61">
        <f t="shared" si="2"/>
        <v>22</v>
      </c>
      <c r="J18" s="60">
        <f>VLOOKUP($A18,'Return Data'!$B$7:$R$2292,13,0)</f>
        <v>-1.1833</v>
      </c>
      <c r="K18" s="61">
        <f t="shared" si="3"/>
        <v>22</v>
      </c>
      <c r="L18" s="60">
        <f>VLOOKUP($A18,'Return Data'!$B$7:$R$2292,17,0)</f>
        <v>7.6768000000000001</v>
      </c>
      <c r="M18" s="61">
        <f t="shared" si="4"/>
        <v>21</v>
      </c>
      <c r="N18" s="60"/>
      <c r="O18" s="61"/>
      <c r="P18" s="60"/>
      <c r="Q18" s="61"/>
      <c r="R18" s="60">
        <f>VLOOKUP($A18,'Return Data'!$B$7:$R$2292,16,0)</f>
        <v>7.7854999999999999</v>
      </c>
      <c r="S18" s="62">
        <f t="shared" si="5"/>
        <v>19</v>
      </c>
    </row>
    <row r="19" spans="1:19" x14ac:dyDescent="0.3">
      <c r="A19" s="58" t="s">
        <v>1558</v>
      </c>
      <c r="B19" s="59">
        <f>VLOOKUP($A19,'Return Data'!$B$7:$R$2292,3,0)</f>
        <v>44859</v>
      </c>
      <c r="C19" s="60">
        <f>VLOOKUP($A19,'Return Data'!$B$7:$R$2292,4,0)</f>
        <v>20.5318</v>
      </c>
      <c r="D19" s="60">
        <f>VLOOKUP($A19,'Return Data'!$B$7:$R$2292,10,0)</f>
        <v>3.7562000000000002</v>
      </c>
      <c r="E19" s="61">
        <f t="shared" si="0"/>
        <v>5</v>
      </c>
      <c r="F19" s="60">
        <f>VLOOKUP($A19,'Return Data'!$B$7:$R$2292,11,0)</f>
        <v>4.0185000000000004</v>
      </c>
      <c r="G19" s="61">
        <f t="shared" si="1"/>
        <v>5</v>
      </c>
      <c r="H19" s="60">
        <f>VLOOKUP($A19,'Return Data'!$B$7:$R$2292,12,0)</f>
        <v>5.3388</v>
      </c>
      <c r="I19" s="61">
        <f t="shared" si="2"/>
        <v>1</v>
      </c>
      <c r="J19" s="60">
        <f>VLOOKUP($A19,'Return Data'!$B$7:$R$2292,13,0)</f>
        <v>6.8673999999999999</v>
      </c>
      <c r="K19" s="61">
        <f t="shared" si="3"/>
        <v>1</v>
      </c>
      <c r="L19" s="60">
        <f>VLOOKUP($A19,'Return Data'!$B$7:$R$2292,17,0)</f>
        <v>12.1401</v>
      </c>
      <c r="M19" s="61">
        <f t="shared" si="4"/>
        <v>10</v>
      </c>
      <c r="N19" s="60">
        <f>VLOOKUP($A19,'Return Data'!$B$7:$R$2292,14,0)</f>
        <v>10.645300000000001</v>
      </c>
      <c r="O19" s="61">
        <f>RANK(N19,N$8:N$30,0)</f>
        <v>9</v>
      </c>
      <c r="P19" s="60">
        <f>VLOOKUP($A19,'Return Data'!$B$7:$R$2292,15,0)</f>
        <v>9.0388000000000002</v>
      </c>
      <c r="Q19" s="61">
        <f>RANK(P19,P$8:P$30,0)</f>
        <v>5</v>
      </c>
      <c r="R19" s="60">
        <f>VLOOKUP($A19,'Return Data'!$B$7:$R$2292,16,0)</f>
        <v>9.3620999999999999</v>
      </c>
      <c r="S19" s="62">
        <f t="shared" si="5"/>
        <v>5</v>
      </c>
    </row>
    <row r="20" spans="1:19" x14ac:dyDescent="0.3">
      <c r="A20" s="58" t="s">
        <v>1559</v>
      </c>
      <c r="B20" s="59">
        <f>VLOOKUP($A20,'Return Data'!$B$7:$R$2292,3,0)</f>
        <v>44859</v>
      </c>
      <c r="C20" s="60">
        <f>VLOOKUP($A20,'Return Data'!$B$7:$R$2292,4,0)</f>
        <v>25.384</v>
      </c>
      <c r="D20" s="60">
        <f>VLOOKUP($A20,'Return Data'!$B$7:$R$2292,10,0)</f>
        <v>2.5739999999999998</v>
      </c>
      <c r="E20" s="61">
        <f t="shared" si="0"/>
        <v>16</v>
      </c>
      <c r="F20" s="60">
        <f>VLOOKUP($A20,'Return Data'!$B$7:$R$2292,11,0)</f>
        <v>2.1818</v>
      </c>
      <c r="G20" s="61">
        <f t="shared" si="1"/>
        <v>20</v>
      </c>
      <c r="H20" s="60">
        <f>VLOOKUP($A20,'Return Data'!$B$7:$R$2292,12,0)</f>
        <v>2.8233000000000001</v>
      </c>
      <c r="I20" s="61">
        <f t="shared" si="2"/>
        <v>14</v>
      </c>
      <c r="J20" s="60">
        <f>VLOOKUP($A20,'Return Data'!$B$7:$R$2292,13,0)</f>
        <v>3.6251000000000002</v>
      </c>
      <c r="K20" s="61">
        <f t="shared" si="3"/>
        <v>8</v>
      </c>
      <c r="L20" s="60">
        <f>VLOOKUP($A20,'Return Data'!$B$7:$R$2292,17,0)</f>
        <v>13.985900000000001</v>
      </c>
      <c r="M20" s="61">
        <f t="shared" si="4"/>
        <v>4</v>
      </c>
      <c r="N20" s="60">
        <f>VLOOKUP($A20,'Return Data'!$B$7:$R$2292,14,0)</f>
        <v>11.319100000000001</v>
      </c>
      <c r="O20" s="61">
        <f>RANK(N20,N$8:N$30,0)</f>
        <v>5</v>
      </c>
      <c r="P20" s="60">
        <f>VLOOKUP($A20,'Return Data'!$B$7:$R$2292,15,0)</f>
        <v>7.8064</v>
      </c>
      <c r="Q20" s="61">
        <f>RANK(P20,P$8:P$30,0)</f>
        <v>10</v>
      </c>
      <c r="R20" s="60">
        <f>VLOOKUP($A20,'Return Data'!$B$7:$R$2292,16,0)</f>
        <v>8.8107000000000006</v>
      </c>
      <c r="S20" s="62">
        <f t="shared" si="5"/>
        <v>11</v>
      </c>
    </row>
    <row r="21" spans="1:19" x14ac:dyDescent="0.3">
      <c r="A21" s="58" t="s">
        <v>1560</v>
      </c>
      <c r="B21" s="59">
        <f>VLOOKUP($A21,'Return Data'!$B$7:$R$2292,3,0)</f>
        <v>44859</v>
      </c>
      <c r="C21" s="60">
        <f>VLOOKUP($A21,'Return Data'!$B$7:$R$2292,4,0)</f>
        <v>17.684899999999999</v>
      </c>
      <c r="D21" s="60">
        <f>VLOOKUP($A21,'Return Data'!$B$7:$R$2292,10,0)</f>
        <v>4.3708</v>
      </c>
      <c r="E21" s="61">
        <f t="shared" si="0"/>
        <v>2</v>
      </c>
      <c r="F21" s="60">
        <f>VLOOKUP($A21,'Return Data'!$B$7:$R$2292,11,0)</f>
        <v>2.9268999999999998</v>
      </c>
      <c r="G21" s="61">
        <f t="shared" si="1"/>
        <v>11</v>
      </c>
      <c r="H21" s="60">
        <f>VLOOKUP($A21,'Return Data'!$B$7:$R$2292,12,0)</f>
        <v>3.2284999999999999</v>
      </c>
      <c r="I21" s="61">
        <f t="shared" si="2"/>
        <v>10</v>
      </c>
      <c r="J21" s="60">
        <f>VLOOKUP($A21,'Return Data'!$B$7:$R$2292,13,0)</f>
        <v>2.1103999999999998</v>
      </c>
      <c r="K21" s="61">
        <f t="shared" si="3"/>
        <v>16</v>
      </c>
      <c r="L21" s="60">
        <f>VLOOKUP($A21,'Return Data'!$B$7:$R$2292,17,0)</f>
        <v>15.7011</v>
      </c>
      <c r="M21" s="61">
        <f t="shared" si="4"/>
        <v>3</v>
      </c>
      <c r="N21" s="60">
        <f>VLOOKUP($A21,'Return Data'!$B$7:$R$2292,14,0)</f>
        <v>13.287800000000001</v>
      </c>
      <c r="O21" s="61">
        <f>RANK(N21,N$8:N$30,0)</f>
        <v>2</v>
      </c>
      <c r="P21" s="60">
        <f>VLOOKUP($A21,'Return Data'!$B$7:$R$2292,15,0)</f>
        <v>9.5264000000000006</v>
      </c>
      <c r="Q21" s="61">
        <f>RANK(P21,P$8:P$30,0)</f>
        <v>2</v>
      </c>
      <c r="R21" s="60">
        <f>VLOOKUP($A21,'Return Data'!$B$7:$R$2292,16,0)</f>
        <v>10.4588</v>
      </c>
      <c r="S21" s="62">
        <f t="shared" si="5"/>
        <v>2</v>
      </c>
    </row>
    <row r="22" spans="1:19" x14ac:dyDescent="0.3">
      <c r="A22" s="58" t="s">
        <v>1561</v>
      </c>
      <c r="B22" s="59">
        <f>VLOOKUP($A22,'Return Data'!$B$7:$R$2292,3,0)</f>
        <v>44859</v>
      </c>
      <c r="C22" s="60">
        <f>VLOOKUP($A22,'Return Data'!$B$7:$R$2292,4,0)</f>
        <v>15.574999999999999</v>
      </c>
      <c r="D22" s="60">
        <f>VLOOKUP($A22,'Return Data'!$B$7:$R$2292,10,0)</f>
        <v>3.4058999999999999</v>
      </c>
      <c r="E22" s="61">
        <f t="shared" si="0"/>
        <v>10</v>
      </c>
      <c r="F22" s="60">
        <f>VLOOKUP($A22,'Return Data'!$B$7:$R$2292,11,0)</f>
        <v>3.4676999999999998</v>
      </c>
      <c r="G22" s="61">
        <f t="shared" si="1"/>
        <v>9</v>
      </c>
      <c r="H22" s="60">
        <f>VLOOKUP($A22,'Return Data'!$B$7:$R$2292,12,0)</f>
        <v>3.0638000000000001</v>
      </c>
      <c r="I22" s="61">
        <f t="shared" si="2"/>
        <v>11</v>
      </c>
      <c r="J22" s="60">
        <f>VLOOKUP($A22,'Return Data'!$B$7:$R$2292,13,0)</f>
        <v>2.9003999999999999</v>
      </c>
      <c r="K22" s="61">
        <f t="shared" si="3"/>
        <v>13</v>
      </c>
      <c r="L22" s="60">
        <f>VLOOKUP($A22,'Return Data'!$B$7:$R$2292,17,0)</f>
        <v>13.5511</v>
      </c>
      <c r="M22" s="61">
        <f t="shared" si="4"/>
        <v>6</v>
      </c>
      <c r="N22" s="60">
        <f>VLOOKUP($A22,'Return Data'!$B$7:$R$2292,14,0)</f>
        <v>12.800700000000001</v>
      </c>
      <c r="O22" s="61">
        <f>RANK(N22,N$8:N$30,0)</f>
        <v>3</v>
      </c>
      <c r="P22" s="60"/>
      <c r="Q22" s="61"/>
      <c r="R22" s="60">
        <f>VLOOKUP($A22,'Return Data'!$B$7:$R$2292,16,0)</f>
        <v>12.171799999999999</v>
      </c>
      <c r="S22" s="62">
        <f t="shared" si="5"/>
        <v>1</v>
      </c>
    </row>
    <row r="23" spans="1:19" x14ac:dyDescent="0.3">
      <c r="A23" s="58" t="s">
        <v>1562</v>
      </c>
      <c r="B23" s="59">
        <f>VLOOKUP($A23,'Return Data'!$B$7:$R$2292,3,0)</f>
        <v>44859</v>
      </c>
      <c r="C23" s="60">
        <f>VLOOKUP($A23,'Return Data'!$B$7:$R$2292,4,0)</f>
        <v>13.470800000000001</v>
      </c>
      <c r="D23" s="60">
        <f>VLOOKUP($A23,'Return Data'!$B$7:$R$2292,10,0)</f>
        <v>2.3664000000000001</v>
      </c>
      <c r="E23" s="61">
        <f t="shared" si="0"/>
        <v>19</v>
      </c>
      <c r="F23" s="60">
        <f>VLOOKUP($A23,'Return Data'!$B$7:$R$2292,11,0)</f>
        <v>2.6284000000000001</v>
      </c>
      <c r="G23" s="61">
        <f t="shared" si="1"/>
        <v>14</v>
      </c>
      <c r="H23" s="60">
        <f>VLOOKUP($A23,'Return Data'!$B$7:$R$2292,12,0)</f>
        <v>2.4807999999999999</v>
      </c>
      <c r="I23" s="61">
        <f t="shared" si="2"/>
        <v>17</v>
      </c>
      <c r="J23" s="60">
        <f>VLOOKUP($A23,'Return Data'!$B$7:$R$2292,13,0)</f>
        <v>1.0358000000000001</v>
      </c>
      <c r="K23" s="61">
        <f t="shared" si="3"/>
        <v>18</v>
      </c>
      <c r="L23" s="60">
        <f>VLOOKUP($A23,'Return Data'!$B$7:$R$2292,17,0)</f>
        <v>11.003299999999999</v>
      </c>
      <c r="M23" s="61">
        <f t="shared" si="4"/>
        <v>16</v>
      </c>
      <c r="N23" s="60">
        <f>VLOOKUP($A23,'Return Data'!$B$7:$R$2292,14,0)</f>
        <v>3.5706000000000002</v>
      </c>
      <c r="O23" s="61">
        <f>RANK(N23,N$8:N$30,0)</f>
        <v>20</v>
      </c>
      <c r="P23" s="60">
        <f>VLOOKUP($A23,'Return Data'!$B$7:$R$2292,15,0)</f>
        <v>1.131</v>
      </c>
      <c r="Q23" s="61">
        <f>RANK(P23,P$8:P$30,0)</f>
        <v>16</v>
      </c>
      <c r="R23" s="60">
        <f>VLOOKUP($A23,'Return Data'!$B$7:$R$2292,16,0)</f>
        <v>4.1021999999999998</v>
      </c>
      <c r="S23" s="62">
        <f t="shared" si="5"/>
        <v>22</v>
      </c>
    </row>
    <row r="24" spans="1:19" x14ac:dyDescent="0.3">
      <c r="A24" s="58" t="s">
        <v>1563</v>
      </c>
      <c r="B24" s="59">
        <f>VLOOKUP($A24,'Return Data'!$B$7:$R$2292,3,0)</f>
        <v>44859</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1565</v>
      </c>
      <c r="B25" s="59">
        <f>VLOOKUP($A25,'Return Data'!$B$7:$R$2292,3,0)</f>
        <v>44859</v>
      </c>
      <c r="C25" s="60">
        <f>VLOOKUP($A25,'Return Data'!$B$7:$R$2292,4,0)</f>
        <v>44.964500000000001</v>
      </c>
      <c r="D25" s="60">
        <f>VLOOKUP($A25,'Return Data'!$B$7:$R$2292,10,0)</f>
        <v>2.2273999999999998</v>
      </c>
      <c r="E25" s="61">
        <f t="shared" ref="E25:E30" si="7">RANK(D25,D$8:D$30,0)</f>
        <v>21</v>
      </c>
      <c r="F25" s="60">
        <f>VLOOKUP($A25,'Return Data'!$B$7:$R$2292,11,0)</f>
        <v>2.1997</v>
      </c>
      <c r="G25" s="61">
        <f t="shared" ref="G25:G30" si="8">RANK(F25,F$8:F$30,0)</f>
        <v>19</v>
      </c>
      <c r="H25" s="60">
        <f>VLOOKUP($A25,'Return Data'!$B$7:$R$2292,12,0)</f>
        <v>3.0335999999999999</v>
      </c>
      <c r="I25" s="61">
        <f t="shared" ref="I25:I30" si="9">RANK(H25,H$8:H$30,0)</f>
        <v>12</v>
      </c>
      <c r="J25" s="60">
        <f>VLOOKUP($A25,'Return Data'!$B$7:$R$2292,13,0)</f>
        <v>3.2696000000000001</v>
      </c>
      <c r="K25" s="61">
        <f t="shared" ref="K25:K30" si="10">RANK(J25,J$8:J$30,0)</f>
        <v>11</v>
      </c>
      <c r="L25" s="60">
        <f>VLOOKUP($A25,'Return Data'!$B$7:$R$2292,17,0)</f>
        <v>11.698600000000001</v>
      </c>
      <c r="M25" s="61">
        <f t="shared" ref="M25:M30" si="11">RANK(L25,L$8:L$30,0)</f>
        <v>12</v>
      </c>
      <c r="N25" s="60">
        <f>VLOOKUP($A25,'Return Data'!$B$7:$R$2292,14,0)</f>
        <v>8.5061999999999998</v>
      </c>
      <c r="O25" s="61">
        <f t="shared" ref="O25:O30" si="12">RANK(N25,N$8:N$30,0)</f>
        <v>17</v>
      </c>
      <c r="P25" s="60">
        <f>VLOOKUP($A25,'Return Data'!$B$7:$R$2292,15,0)</f>
        <v>8.0231999999999992</v>
      </c>
      <c r="Q25" s="61">
        <f>RANK(P25,P$8:P$30,0)</f>
        <v>8</v>
      </c>
      <c r="R25" s="60">
        <f>VLOOKUP($A25,'Return Data'!$B$7:$R$2292,16,0)</f>
        <v>9.2263000000000002</v>
      </c>
      <c r="S25" s="62">
        <f t="shared" ref="S25:S30" si="13">RANK(R25,R$8:R$30,0)</f>
        <v>8</v>
      </c>
    </row>
    <row r="26" spans="1:19" x14ac:dyDescent="0.3">
      <c r="A26" s="58" t="s">
        <v>1566</v>
      </c>
      <c r="B26" s="59">
        <f>VLOOKUP($A26,'Return Data'!$B$7:$R$2292,3,0)</f>
        <v>44859</v>
      </c>
      <c r="C26" s="60">
        <f>VLOOKUP($A26,'Return Data'!$B$7:$R$2292,4,0)</f>
        <v>19.2835</v>
      </c>
      <c r="D26" s="60">
        <f>VLOOKUP($A26,'Return Data'!$B$7:$R$2292,10,0)</f>
        <v>3.6629999999999998</v>
      </c>
      <c r="E26" s="61">
        <f t="shared" si="7"/>
        <v>7</v>
      </c>
      <c r="F26" s="60">
        <f>VLOOKUP($A26,'Return Data'!$B$7:$R$2292,11,0)</f>
        <v>2.4752999999999998</v>
      </c>
      <c r="G26" s="61">
        <f t="shared" si="8"/>
        <v>16</v>
      </c>
      <c r="H26" s="60">
        <f>VLOOKUP($A26,'Return Data'!$B$7:$R$2292,12,0)</f>
        <v>2.8349000000000002</v>
      </c>
      <c r="I26" s="61">
        <f t="shared" si="9"/>
        <v>13</v>
      </c>
      <c r="J26" s="60">
        <f>VLOOKUP($A26,'Return Data'!$B$7:$R$2292,13,0)</f>
        <v>3.4245000000000001</v>
      </c>
      <c r="K26" s="61">
        <f t="shared" si="10"/>
        <v>10</v>
      </c>
      <c r="L26" s="60">
        <f>VLOOKUP($A26,'Return Data'!$B$7:$R$2292,17,0)</f>
        <v>13.0205</v>
      </c>
      <c r="M26" s="61">
        <f t="shared" si="11"/>
        <v>9</v>
      </c>
      <c r="N26" s="60">
        <f>VLOOKUP($A26,'Return Data'!$B$7:$R$2292,14,0)</f>
        <v>10.656499999999999</v>
      </c>
      <c r="O26" s="61">
        <f t="shared" si="12"/>
        <v>8</v>
      </c>
      <c r="P26" s="60">
        <f>VLOOKUP($A26,'Return Data'!$B$7:$R$2292,15,0)</f>
        <v>8.5579999999999998</v>
      </c>
      <c r="Q26" s="61">
        <f>RANK(P26,P$8:P$30,0)</f>
        <v>7</v>
      </c>
      <c r="R26" s="60">
        <f>VLOOKUP($A26,'Return Data'!$B$7:$R$2292,16,0)</f>
        <v>9.2544000000000004</v>
      </c>
      <c r="S26" s="62">
        <f t="shared" si="13"/>
        <v>7</v>
      </c>
    </row>
    <row r="27" spans="1:19" x14ac:dyDescent="0.3">
      <c r="A27" s="58" t="s">
        <v>1567</v>
      </c>
      <c r="B27" s="59">
        <f>VLOOKUP($A27,'Return Data'!$B$7:$R$2292,3,0)</f>
        <v>44859</v>
      </c>
      <c r="C27" s="60">
        <f>VLOOKUP($A27,'Return Data'!$B$7:$R$2292,4,0)</f>
        <v>57.915999999999997</v>
      </c>
      <c r="D27" s="60">
        <f>VLOOKUP($A27,'Return Data'!$B$7:$R$2292,10,0)</f>
        <v>4.6885000000000003</v>
      </c>
      <c r="E27" s="61">
        <f t="shared" si="7"/>
        <v>1</v>
      </c>
      <c r="F27" s="60">
        <f>VLOOKUP($A27,'Return Data'!$B$7:$R$2292,11,0)</f>
        <v>5.0675999999999997</v>
      </c>
      <c r="G27" s="61">
        <f t="shared" si="8"/>
        <v>1</v>
      </c>
      <c r="H27" s="60">
        <f>VLOOKUP($A27,'Return Data'!$B$7:$R$2292,12,0)</f>
        <v>5.1294000000000004</v>
      </c>
      <c r="I27" s="61">
        <f t="shared" si="9"/>
        <v>2</v>
      </c>
      <c r="J27" s="60">
        <f>VLOOKUP($A27,'Return Data'!$B$7:$R$2292,13,0)</f>
        <v>5.5118999999999998</v>
      </c>
      <c r="K27" s="61">
        <f t="shared" si="10"/>
        <v>3</v>
      </c>
      <c r="L27" s="60">
        <f>VLOOKUP($A27,'Return Data'!$B$7:$R$2292,17,0)</f>
        <v>17.087499999999999</v>
      </c>
      <c r="M27" s="61">
        <f t="shared" si="11"/>
        <v>1</v>
      </c>
      <c r="N27" s="60">
        <f>VLOOKUP($A27,'Return Data'!$B$7:$R$2292,14,0)</f>
        <v>14.270799999999999</v>
      </c>
      <c r="O27" s="61">
        <f t="shared" si="12"/>
        <v>1</v>
      </c>
      <c r="P27" s="60">
        <f>VLOOKUP($A27,'Return Data'!$B$7:$R$2292,15,0)</f>
        <v>10.3409</v>
      </c>
      <c r="Q27" s="61">
        <f>RANK(P27,P$8:P$30,0)</f>
        <v>1</v>
      </c>
      <c r="R27" s="60">
        <f>VLOOKUP($A27,'Return Data'!$B$7:$R$2292,16,0)</f>
        <v>9.2936999999999994</v>
      </c>
      <c r="S27" s="62">
        <f t="shared" si="13"/>
        <v>6</v>
      </c>
    </row>
    <row r="28" spans="1:19" x14ac:dyDescent="0.3">
      <c r="A28" s="58" t="s">
        <v>1568</v>
      </c>
      <c r="B28" s="59">
        <f>VLOOKUP($A28,'Return Data'!$B$7:$R$2292,3,0)</f>
        <v>44859</v>
      </c>
      <c r="C28" s="60">
        <f>VLOOKUP($A28,'Return Data'!$B$7:$R$2292,4,0)</f>
        <v>46.376600000000003</v>
      </c>
      <c r="D28" s="60">
        <f>VLOOKUP($A28,'Return Data'!$B$7:$R$2292,10,0)</f>
        <v>2.3742999999999999</v>
      </c>
      <c r="E28" s="61">
        <f t="shared" si="7"/>
        <v>17</v>
      </c>
      <c r="F28" s="60">
        <f>VLOOKUP($A28,'Return Data'!$B$7:$R$2292,11,0)</f>
        <v>2.4152999999999998</v>
      </c>
      <c r="G28" s="61">
        <f t="shared" si="8"/>
        <v>17</v>
      </c>
      <c r="H28" s="60">
        <f>VLOOKUP($A28,'Return Data'!$B$7:$R$2292,12,0)</f>
        <v>2.6160000000000001</v>
      </c>
      <c r="I28" s="61">
        <f t="shared" si="9"/>
        <v>15</v>
      </c>
      <c r="J28" s="60">
        <f>VLOOKUP($A28,'Return Data'!$B$7:$R$2292,13,0)</f>
        <v>2.4201999999999999</v>
      </c>
      <c r="K28" s="61">
        <f t="shared" si="10"/>
        <v>15</v>
      </c>
      <c r="L28" s="60">
        <f>VLOOKUP($A28,'Return Data'!$B$7:$R$2292,17,0)</f>
        <v>10.523400000000001</v>
      </c>
      <c r="M28" s="61">
        <f t="shared" si="11"/>
        <v>18</v>
      </c>
      <c r="N28" s="60">
        <f>VLOOKUP($A28,'Return Data'!$B$7:$R$2292,14,0)</f>
        <v>9.0731000000000002</v>
      </c>
      <c r="O28" s="61">
        <f t="shared" si="12"/>
        <v>13</v>
      </c>
      <c r="P28" s="60">
        <f>VLOOKUP($A28,'Return Data'!$B$7:$R$2292,15,0)</f>
        <v>7.5029000000000003</v>
      </c>
      <c r="Q28" s="61">
        <f>RANK(P28,P$8:P$30,0)</f>
        <v>12</v>
      </c>
      <c r="R28" s="60">
        <f>VLOOKUP($A28,'Return Data'!$B$7:$R$2292,16,0)</f>
        <v>8.0954999999999995</v>
      </c>
      <c r="S28" s="62">
        <f t="shared" si="13"/>
        <v>17</v>
      </c>
    </row>
    <row r="29" spans="1:19" x14ac:dyDescent="0.3">
      <c r="A29" s="58" t="s">
        <v>1569</v>
      </c>
      <c r="B29" s="59">
        <f>VLOOKUP($A29,'Return Data'!$B$7:$R$2292,3,0)</f>
        <v>44859</v>
      </c>
      <c r="C29" s="60">
        <f>VLOOKUP($A29,'Return Data'!$B$7:$R$2292,4,0)</f>
        <v>13.72</v>
      </c>
      <c r="D29" s="60">
        <f>VLOOKUP($A29,'Return Data'!$B$7:$R$2292,10,0)</f>
        <v>2.6945999999999999</v>
      </c>
      <c r="E29" s="61">
        <f t="shared" si="7"/>
        <v>15</v>
      </c>
      <c r="F29" s="60">
        <f>VLOOKUP($A29,'Return Data'!$B$7:$R$2292,11,0)</f>
        <v>2.3117000000000001</v>
      </c>
      <c r="G29" s="61">
        <f t="shared" si="8"/>
        <v>18</v>
      </c>
      <c r="H29" s="60">
        <f>VLOOKUP($A29,'Return Data'!$B$7:$R$2292,12,0)</f>
        <v>1.7804</v>
      </c>
      <c r="I29" s="61">
        <f t="shared" si="9"/>
        <v>19</v>
      </c>
      <c r="J29" s="60">
        <f>VLOOKUP($A29,'Return Data'!$B$7:$R$2292,13,0)</f>
        <v>0.73419999999999996</v>
      </c>
      <c r="K29" s="61">
        <f t="shared" si="10"/>
        <v>19</v>
      </c>
      <c r="L29" s="60">
        <f>VLOOKUP($A29,'Return Data'!$B$7:$R$2292,17,0)</f>
        <v>8.1272000000000002</v>
      </c>
      <c r="M29" s="61">
        <f t="shared" si="11"/>
        <v>20</v>
      </c>
      <c r="N29" s="60">
        <f>VLOOKUP($A29,'Return Data'!$B$7:$R$2292,14,0)</f>
        <v>7.9969999999999999</v>
      </c>
      <c r="O29" s="61">
        <f t="shared" si="12"/>
        <v>19</v>
      </c>
      <c r="P29" s="60"/>
      <c r="Q29" s="61"/>
      <c r="R29" s="60">
        <f>VLOOKUP($A29,'Return Data'!$B$7:$R$2292,16,0)</f>
        <v>7.7946</v>
      </c>
      <c r="S29" s="62">
        <f t="shared" si="13"/>
        <v>18</v>
      </c>
    </row>
    <row r="30" spans="1:19" x14ac:dyDescent="0.3">
      <c r="A30" s="58" t="s">
        <v>1570</v>
      </c>
      <c r="B30" s="59">
        <f>VLOOKUP($A30,'Return Data'!$B$7:$R$2292,3,0)</f>
        <v>44859</v>
      </c>
      <c r="C30" s="60">
        <f>VLOOKUP($A30,'Return Data'!$B$7:$R$2292,4,0)</f>
        <v>14.1922</v>
      </c>
      <c r="D30" s="60">
        <f>VLOOKUP($A30,'Return Data'!$B$7:$R$2292,10,0)</f>
        <v>3.6562999999999999</v>
      </c>
      <c r="E30" s="61">
        <f t="shared" si="7"/>
        <v>8</v>
      </c>
      <c r="F30" s="60">
        <f>VLOOKUP($A30,'Return Data'!$B$7:$R$2292,11,0)</f>
        <v>4.6166999999999998</v>
      </c>
      <c r="G30" s="61">
        <f t="shared" si="8"/>
        <v>2</v>
      </c>
      <c r="H30" s="60">
        <f>VLOOKUP($A30,'Return Data'!$B$7:$R$2292,12,0)</f>
        <v>4.5682</v>
      </c>
      <c r="I30" s="61">
        <f t="shared" si="9"/>
        <v>4</v>
      </c>
      <c r="J30" s="60">
        <f>VLOOKUP($A30,'Return Data'!$B$7:$R$2292,13,0)</f>
        <v>4.1576000000000004</v>
      </c>
      <c r="K30" s="61">
        <f t="shared" si="10"/>
        <v>4</v>
      </c>
      <c r="L30" s="60">
        <f>VLOOKUP($A30,'Return Data'!$B$7:$R$2292,17,0)</f>
        <v>13.9505</v>
      </c>
      <c r="M30" s="61">
        <f t="shared" si="11"/>
        <v>5</v>
      </c>
      <c r="N30" s="60">
        <f>VLOOKUP($A30,'Return Data'!$B$7:$R$2292,14,0)</f>
        <v>11.132</v>
      </c>
      <c r="O30" s="61">
        <f t="shared" si="12"/>
        <v>6</v>
      </c>
      <c r="P30" s="60"/>
      <c r="Q30" s="61"/>
      <c r="R30" s="60">
        <f>VLOOKUP($A30,'Return Data'!$B$7:$R$2292,16,0)</f>
        <v>8.7888000000000002</v>
      </c>
      <c r="S30" s="62">
        <f t="shared" si="13"/>
        <v>12</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3.1660909090909088</v>
      </c>
      <c r="E32" s="69"/>
      <c r="F32" s="70">
        <f>AVERAGE(F8:F30)</f>
        <v>3.1017863636363638</v>
      </c>
      <c r="G32" s="69"/>
      <c r="H32" s="70">
        <f>AVERAGE(H8:H30)</f>
        <v>3.0273136363636368</v>
      </c>
      <c r="I32" s="69"/>
      <c r="J32" s="70">
        <f>AVERAGE(J8:J30)</f>
        <v>2.8996090909090912</v>
      </c>
      <c r="K32" s="69"/>
      <c r="L32" s="70">
        <f>AVERAGE(L8:L30)</f>
        <v>12.060804545454545</v>
      </c>
      <c r="M32" s="69"/>
      <c r="N32" s="70">
        <f>AVERAGE(N8:N30)</f>
        <v>10.036160000000004</v>
      </c>
      <c r="O32" s="69"/>
      <c r="P32" s="70">
        <f>AVERAGE(P8:P30)</f>
        <v>7.8773124999999995</v>
      </c>
      <c r="Q32" s="69"/>
      <c r="R32" s="70">
        <f>AVERAGE(R8:R30)</f>
        <v>8.6981136363636367</v>
      </c>
      <c r="S32" s="71"/>
    </row>
    <row r="33" spans="1:19" x14ac:dyDescent="0.3">
      <c r="A33" s="68" t="s">
        <v>28</v>
      </c>
      <c r="B33" s="69"/>
      <c r="C33" s="69"/>
      <c r="D33" s="70">
        <f>MIN(D8:D30)</f>
        <v>1.6678999999999999</v>
      </c>
      <c r="E33" s="69"/>
      <c r="F33" s="70">
        <f>MIN(F8:F30)</f>
        <v>0.59419999999999995</v>
      </c>
      <c r="G33" s="69"/>
      <c r="H33" s="70">
        <f>MIN(H8:H30)</f>
        <v>-0.52629999999999999</v>
      </c>
      <c r="I33" s="69"/>
      <c r="J33" s="70">
        <f>MIN(J8:J30)</f>
        <v>-1.1833</v>
      </c>
      <c r="K33" s="69"/>
      <c r="L33" s="70">
        <f>MIN(L8:L30)</f>
        <v>7.1246</v>
      </c>
      <c r="M33" s="69"/>
      <c r="N33" s="70">
        <f>MIN(N8:N30)</f>
        <v>3.5706000000000002</v>
      </c>
      <c r="O33" s="69"/>
      <c r="P33" s="70">
        <f>MIN(P8:P30)</f>
        <v>1.131</v>
      </c>
      <c r="Q33" s="69"/>
      <c r="R33" s="70">
        <f>MIN(R8:R30)</f>
        <v>4.1021999999999998</v>
      </c>
      <c r="S33" s="71"/>
    </row>
    <row r="34" spans="1:19" ht="15" thickBot="1" x14ac:dyDescent="0.35">
      <c r="A34" s="72" t="s">
        <v>29</v>
      </c>
      <c r="B34" s="73"/>
      <c r="C34" s="73"/>
      <c r="D34" s="74">
        <f>MAX(D8:D30)</f>
        <v>4.6885000000000003</v>
      </c>
      <c r="E34" s="73"/>
      <c r="F34" s="74">
        <f>MAX(F8:F30)</f>
        <v>5.0675999999999997</v>
      </c>
      <c r="G34" s="73"/>
      <c r="H34" s="74">
        <f>MAX(H8:H30)</f>
        <v>5.3388</v>
      </c>
      <c r="I34" s="73"/>
      <c r="J34" s="74">
        <f>MAX(J8:J30)</f>
        <v>6.8673999999999999</v>
      </c>
      <c r="K34" s="73"/>
      <c r="L34" s="74">
        <f>MAX(L8:L30)</f>
        <v>17.087499999999999</v>
      </c>
      <c r="M34" s="73"/>
      <c r="N34" s="74">
        <f>MAX(N8:N30)</f>
        <v>14.270799999999999</v>
      </c>
      <c r="O34" s="73"/>
      <c r="P34" s="74">
        <f>MAX(P8:P30)</f>
        <v>10.3409</v>
      </c>
      <c r="Q34" s="73"/>
      <c r="R34" s="74">
        <f>MAX(R8:R30)</f>
        <v>12.171799999999999</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1571</v>
      </c>
      <c r="B8" s="59">
        <f>VLOOKUP($A8,'Return Data'!$B$7:$R$2292,3,0)</f>
        <v>44859</v>
      </c>
      <c r="C8" s="60">
        <f>VLOOKUP($A8,'Return Data'!$B$7:$R$2292,4,0)</f>
        <v>17.309999999999999</v>
      </c>
      <c r="D8" s="60">
        <f>VLOOKUP($A8,'Return Data'!$B$7:$R$2292,10,0)</f>
        <v>2.9131999999999998</v>
      </c>
      <c r="E8" s="61">
        <f t="shared" ref="E8:E23" si="0">RANK(D8,D$8:D$30,0)</f>
        <v>13</v>
      </c>
      <c r="F8" s="60">
        <f>VLOOKUP($A8,'Return Data'!$B$7:$R$2292,11,0)</f>
        <v>1.4654</v>
      </c>
      <c r="G8" s="61">
        <f t="shared" ref="G8:G23" si="1">RANK(F8,F$8:F$30,0)</f>
        <v>21</v>
      </c>
      <c r="H8" s="60">
        <f>VLOOKUP($A8,'Return Data'!$B$7:$R$2292,12,0)</f>
        <v>-0.63149999999999995</v>
      </c>
      <c r="I8" s="61">
        <f t="shared" ref="I8:I23" si="2">RANK(H8,H$8:H$30,0)</f>
        <v>21</v>
      </c>
      <c r="J8" s="60">
        <f>VLOOKUP($A8,'Return Data'!$B$7:$R$2292,13,0)</f>
        <v>-1.7594000000000001</v>
      </c>
      <c r="K8" s="61">
        <f t="shared" ref="K8:K23" si="3">RANK(J8,J$8:J$30,0)</f>
        <v>21</v>
      </c>
      <c r="L8" s="60">
        <f>VLOOKUP($A8,'Return Data'!$B$7:$R$2292,17,0)</f>
        <v>9.8023000000000007</v>
      </c>
      <c r="M8" s="61">
        <f t="shared" ref="M8:M23" si="4">RANK(L8,L$8:L$30,0)</f>
        <v>17</v>
      </c>
      <c r="N8" s="60">
        <f>VLOOKUP($A8,'Return Data'!$B$7:$R$2292,14,0)</f>
        <v>7.9172000000000002</v>
      </c>
      <c r="O8" s="61">
        <f>RANK(N8,N$8:N$30,0)</f>
        <v>13</v>
      </c>
      <c r="P8" s="60">
        <f>VLOOKUP($A8,'Return Data'!$B$7:$R$2292,15,0)</f>
        <v>5.7769000000000004</v>
      </c>
      <c r="Q8" s="61">
        <f>RANK(P8,P$8:P$30,0)</f>
        <v>15</v>
      </c>
      <c r="R8" s="60">
        <f>VLOOKUP($A8,'Return Data'!$B$7:$R$2292,16,0)</f>
        <v>7.1807999999999996</v>
      </c>
      <c r="S8" s="62">
        <f t="shared" ref="S8:S23" si="5">RANK(R8,R$8:R$30,0)</f>
        <v>16</v>
      </c>
    </row>
    <row r="9" spans="1:20" x14ac:dyDescent="0.3">
      <c r="A9" s="58" t="s">
        <v>1572</v>
      </c>
      <c r="B9" s="59">
        <f>VLOOKUP($A9,'Return Data'!$B$7:$R$2292,3,0)</f>
        <v>44859</v>
      </c>
      <c r="C9" s="60">
        <f>VLOOKUP($A9,'Return Data'!$B$7:$R$2292,4,0)</f>
        <v>16.86</v>
      </c>
      <c r="D9" s="60">
        <f>VLOOKUP($A9,'Return Data'!$B$7:$R$2292,10,0)</f>
        <v>2.9304000000000001</v>
      </c>
      <c r="E9" s="61">
        <f t="shared" si="0"/>
        <v>12</v>
      </c>
      <c r="F9" s="60">
        <f>VLOOKUP($A9,'Return Data'!$B$7:$R$2292,11,0)</f>
        <v>2.9304000000000001</v>
      </c>
      <c r="G9" s="61">
        <f t="shared" si="1"/>
        <v>9</v>
      </c>
      <c r="H9" s="60">
        <f>VLOOKUP($A9,'Return Data'!$B$7:$R$2292,12,0)</f>
        <v>0.59670000000000001</v>
      </c>
      <c r="I9" s="61">
        <f t="shared" si="2"/>
        <v>20</v>
      </c>
      <c r="J9" s="60">
        <f>VLOOKUP($A9,'Return Data'!$B$7:$R$2292,13,0)</f>
        <v>-1.1722999999999999</v>
      </c>
      <c r="K9" s="61">
        <f t="shared" si="3"/>
        <v>20</v>
      </c>
      <c r="L9" s="60">
        <f>VLOOKUP($A9,'Return Data'!$B$7:$R$2292,17,0)</f>
        <v>10.582000000000001</v>
      </c>
      <c r="M9" s="61">
        <f t="shared" si="4"/>
        <v>12</v>
      </c>
      <c r="N9" s="60">
        <f>VLOOKUP($A9,'Return Data'!$B$7:$R$2292,14,0)</f>
        <v>8.1649999999999991</v>
      </c>
      <c r="O9" s="61">
        <f>RANK(N9,N$8:N$30,0)</f>
        <v>12</v>
      </c>
      <c r="P9" s="60">
        <f>VLOOKUP($A9,'Return Data'!$B$7:$R$2292,15,0)</f>
        <v>7.9103000000000003</v>
      </c>
      <c r="Q9" s="61">
        <f>RANK(P9,P$8:P$30,0)</f>
        <v>4</v>
      </c>
      <c r="R9" s="60">
        <f>VLOOKUP($A9,'Return Data'!$B$7:$R$2292,16,0)</f>
        <v>7.5217000000000001</v>
      </c>
      <c r="S9" s="62">
        <f t="shared" si="5"/>
        <v>14</v>
      </c>
    </row>
    <row r="10" spans="1:20" x14ac:dyDescent="0.3">
      <c r="A10" s="58" t="s">
        <v>1967</v>
      </c>
      <c r="B10" s="59">
        <f>VLOOKUP($A10,'Return Data'!$B$7:$R$2292,3,0)</f>
        <v>44859</v>
      </c>
      <c r="C10" s="60">
        <f>VLOOKUP($A10,'Return Data'!$B$7:$R$2292,4,0)</f>
        <v>12.644299999999999</v>
      </c>
      <c r="D10" s="60">
        <f>VLOOKUP($A10,'Return Data'!$B$7:$R$2292,10,0)</f>
        <v>3.18</v>
      </c>
      <c r="E10" s="61">
        <f t="shared" si="0"/>
        <v>9</v>
      </c>
      <c r="F10" s="60">
        <f>VLOOKUP($A10,'Return Data'!$B$7:$R$2292,11,0)</f>
        <v>3.5747</v>
      </c>
      <c r="G10" s="61">
        <f t="shared" si="1"/>
        <v>3</v>
      </c>
      <c r="H10" s="60">
        <f>VLOOKUP($A10,'Return Data'!$B$7:$R$2292,12,0)</f>
        <v>2.7991999999999999</v>
      </c>
      <c r="I10" s="61">
        <f t="shared" si="2"/>
        <v>7</v>
      </c>
      <c r="J10" s="60">
        <f>VLOOKUP($A10,'Return Data'!$B$7:$R$2292,13,0)</f>
        <v>2.6322999999999999</v>
      </c>
      <c r="K10" s="61">
        <f t="shared" si="3"/>
        <v>9</v>
      </c>
      <c r="L10" s="60">
        <f>VLOOKUP($A10,'Return Data'!$B$7:$R$2292,17,0)</f>
        <v>5.9520999999999997</v>
      </c>
      <c r="M10" s="61">
        <f t="shared" si="4"/>
        <v>21</v>
      </c>
      <c r="N10" s="60"/>
      <c r="O10" s="61"/>
      <c r="P10" s="60"/>
      <c r="Q10" s="61"/>
      <c r="R10" s="60">
        <f>VLOOKUP($A10,'Return Data'!$B$7:$R$2292,16,0)</f>
        <v>7.4747000000000003</v>
      </c>
      <c r="S10" s="62">
        <f t="shared" si="5"/>
        <v>15</v>
      </c>
    </row>
    <row r="11" spans="1:20" x14ac:dyDescent="0.3">
      <c r="A11" s="58" t="s">
        <v>1573</v>
      </c>
      <c r="B11" s="59">
        <f>VLOOKUP($A11,'Return Data'!$B$7:$R$2292,3,0)</f>
        <v>44859</v>
      </c>
      <c r="C11" s="60">
        <f>VLOOKUP($A11,'Return Data'!$B$7:$R$2292,4,0)</f>
        <v>16.582999999999998</v>
      </c>
      <c r="D11" s="60">
        <f>VLOOKUP($A11,'Return Data'!$B$7:$R$2292,10,0)</f>
        <v>3.0640000000000001</v>
      </c>
      <c r="E11" s="61">
        <f t="shared" si="0"/>
        <v>11</v>
      </c>
      <c r="F11" s="60">
        <f>VLOOKUP($A11,'Return Data'!$B$7:$R$2292,11,0)</f>
        <v>3.2694000000000001</v>
      </c>
      <c r="G11" s="61">
        <f t="shared" si="1"/>
        <v>7</v>
      </c>
      <c r="H11" s="60">
        <f>VLOOKUP($A11,'Return Data'!$B$7:$R$2292,12,0)</f>
        <v>2.8849999999999998</v>
      </c>
      <c r="I11" s="61">
        <f t="shared" si="2"/>
        <v>6</v>
      </c>
      <c r="J11" s="60">
        <f>VLOOKUP($A11,'Return Data'!$B$7:$R$2292,13,0)</f>
        <v>3.0960999999999999</v>
      </c>
      <c r="K11" s="61">
        <f t="shared" si="3"/>
        <v>6</v>
      </c>
      <c r="L11" s="60">
        <f>VLOOKUP($A11,'Return Data'!$B$7:$R$2292,17,0)</f>
        <v>11.636799999999999</v>
      </c>
      <c r="M11" s="61">
        <f t="shared" si="4"/>
        <v>9</v>
      </c>
      <c r="N11" s="60">
        <f>VLOOKUP($A11,'Return Data'!$B$7:$R$2292,14,0)</f>
        <v>8.6986000000000008</v>
      </c>
      <c r="O11" s="61">
        <f t="shared" ref="O11:O17" si="6">RANK(N11,N$8:N$30,0)</f>
        <v>11</v>
      </c>
      <c r="P11" s="60">
        <f>VLOOKUP($A11,'Return Data'!$B$7:$R$2292,15,0)</f>
        <v>6.4622999999999999</v>
      </c>
      <c r="Q11" s="61">
        <f>RANK(P11,P$8:P$30,0)</f>
        <v>11</v>
      </c>
      <c r="R11" s="60">
        <f>VLOOKUP($A11,'Return Data'!$B$7:$R$2292,16,0)</f>
        <v>7.9889000000000001</v>
      </c>
      <c r="S11" s="62">
        <f t="shared" si="5"/>
        <v>9</v>
      </c>
    </row>
    <row r="12" spans="1:20" x14ac:dyDescent="0.3">
      <c r="A12" s="58" t="s">
        <v>1574</v>
      </c>
      <c r="B12" s="59">
        <f>VLOOKUP($A12,'Return Data'!$B$7:$R$2292,3,0)</f>
        <v>44859</v>
      </c>
      <c r="C12" s="60">
        <f>VLOOKUP($A12,'Return Data'!$B$7:$R$2292,4,0)</f>
        <v>18.735399999999998</v>
      </c>
      <c r="D12" s="60">
        <f>VLOOKUP($A12,'Return Data'!$B$7:$R$2292,10,0)</f>
        <v>3.3250000000000002</v>
      </c>
      <c r="E12" s="61">
        <f t="shared" si="0"/>
        <v>8</v>
      </c>
      <c r="F12" s="60">
        <f>VLOOKUP($A12,'Return Data'!$B$7:$R$2292,11,0)</f>
        <v>2.7452999999999999</v>
      </c>
      <c r="G12" s="61">
        <f t="shared" si="1"/>
        <v>10</v>
      </c>
      <c r="H12" s="60">
        <f>VLOOKUP($A12,'Return Data'!$B$7:$R$2292,12,0)</f>
        <v>2.7008000000000001</v>
      </c>
      <c r="I12" s="61">
        <f t="shared" si="2"/>
        <v>8</v>
      </c>
      <c r="J12" s="60">
        <f>VLOOKUP($A12,'Return Data'!$B$7:$R$2292,13,0)</f>
        <v>1.8415999999999999</v>
      </c>
      <c r="K12" s="61">
        <f t="shared" si="3"/>
        <v>13</v>
      </c>
      <c r="L12" s="60">
        <f>VLOOKUP($A12,'Return Data'!$B$7:$R$2292,17,0)</f>
        <v>10.1172</v>
      </c>
      <c r="M12" s="61">
        <f t="shared" si="4"/>
        <v>15</v>
      </c>
      <c r="N12" s="60">
        <f>VLOOKUP($A12,'Return Data'!$B$7:$R$2292,14,0)</f>
        <v>9.4296000000000006</v>
      </c>
      <c r="O12" s="61">
        <f t="shared" si="6"/>
        <v>9</v>
      </c>
      <c r="P12" s="60">
        <f>VLOOKUP($A12,'Return Data'!$B$7:$R$2292,15,0)</f>
        <v>7.9508000000000001</v>
      </c>
      <c r="Q12" s="61">
        <f>RANK(P12,P$8:P$30,0)</f>
        <v>3</v>
      </c>
      <c r="R12" s="60">
        <f>VLOOKUP($A12,'Return Data'!$B$7:$R$2292,16,0)</f>
        <v>8.1234999999999999</v>
      </c>
      <c r="S12" s="62">
        <f t="shared" si="5"/>
        <v>6</v>
      </c>
    </row>
    <row r="13" spans="1:20" x14ac:dyDescent="0.3">
      <c r="A13" s="58" t="s">
        <v>1575</v>
      </c>
      <c r="B13" s="59">
        <f>VLOOKUP($A13,'Return Data'!$B$7:$R$2292,3,0)</f>
        <v>44859</v>
      </c>
      <c r="C13" s="60">
        <f>VLOOKUP($A13,'Return Data'!$B$7:$R$2292,4,0)</f>
        <v>13.127800000000001</v>
      </c>
      <c r="D13" s="60">
        <f>VLOOKUP($A13,'Return Data'!$B$7:$R$2292,10,0)</f>
        <v>3.6648000000000001</v>
      </c>
      <c r="E13" s="61">
        <f t="shared" si="0"/>
        <v>4</v>
      </c>
      <c r="F13" s="60">
        <f>VLOOKUP($A13,'Return Data'!$B$7:$R$2292,11,0)</f>
        <v>3.5217000000000001</v>
      </c>
      <c r="G13" s="61">
        <f t="shared" si="1"/>
        <v>4</v>
      </c>
      <c r="H13" s="60">
        <f>VLOOKUP($A13,'Return Data'!$B$7:$R$2292,12,0)</f>
        <v>2.3754</v>
      </c>
      <c r="I13" s="61">
        <f t="shared" si="2"/>
        <v>11</v>
      </c>
      <c r="J13" s="60">
        <f>VLOOKUP($A13,'Return Data'!$B$7:$R$2292,13,0)</f>
        <v>1.496</v>
      </c>
      <c r="K13" s="61">
        <f t="shared" si="3"/>
        <v>14</v>
      </c>
      <c r="L13" s="60">
        <f>VLOOKUP($A13,'Return Data'!$B$7:$R$2292,17,0)</f>
        <v>12.0444</v>
      </c>
      <c r="M13" s="61">
        <f t="shared" si="4"/>
        <v>8</v>
      </c>
      <c r="N13" s="60">
        <f>VLOOKUP($A13,'Return Data'!$B$7:$R$2292,14,0)</f>
        <v>8.7606000000000002</v>
      </c>
      <c r="O13" s="61">
        <f t="shared" si="6"/>
        <v>10</v>
      </c>
      <c r="P13" s="60"/>
      <c r="Q13" s="61"/>
      <c r="R13" s="60">
        <f>VLOOKUP($A13,'Return Data'!$B$7:$R$2292,16,0)</f>
        <v>6.7534000000000001</v>
      </c>
      <c r="S13" s="62">
        <f t="shared" si="5"/>
        <v>18</v>
      </c>
    </row>
    <row r="14" spans="1:20" x14ac:dyDescent="0.3">
      <c r="A14" s="58" t="s">
        <v>1576</v>
      </c>
      <c r="B14" s="59">
        <f>VLOOKUP($A14,'Return Data'!$B$7:$R$2292,3,0)</f>
        <v>44859</v>
      </c>
      <c r="C14" s="60">
        <f>VLOOKUP($A14,'Return Data'!$B$7:$R$2292,4,0)</f>
        <v>49.914999999999999</v>
      </c>
      <c r="D14" s="60">
        <f>VLOOKUP($A14,'Return Data'!$B$7:$R$2292,10,0)</f>
        <v>3.6764000000000001</v>
      </c>
      <c r="E14" s="61">
        <f t="shared" si="0"/>
        <v>3</v>
      </c>
      <c r="F14" s="60">
        <f>VLOOKUP($A14,'Return Data'!$B$7:$R$2292,11,0)</f>
        <v>3.5108000000000001</v>
      </c>
      <c r="G14" s="61">
        <f t="shared" si="1"/>
        <v>5</v>
      </c>
      <c r="H14" s="60">
        <f>VLOOKUP($A14,'Return Data'!$B$7:$R$2292,12,0)</f>
        <v>3.5366</v>
      </c>
      <c r="I14" s="61">
        <f t="shared" si="2"/>
        <v>5</v>
      </c>
      <c r="J14" s="60">
        <f>VLOOKUP($A14,'Return Data'!$B$7:$R$2292,13,0)</f>
        <v>3.2410999999999999</v>
      </c>
      <c r="K14" s="61">
        <f t="shared" si="3"/>
        <v>5</v>
      </c>
      <c r="L14" s="60">
        <f>VLOOKUP($A14,'Return Data'!$B$7:$R$2292,17,0)</f>
        <v>15.5159</v>
      </c>
      <c r="M14" s="61">
        <f t="shared" si="4"/>
        <v>1</v>
      </c>
      <c r="N14" s="60">
        <f>VLOOKUP($A14,'Return Data'!$B$7:$R$2292,14,0)</f>
        <v>10.748900000000001</v>
      </c>
      <c r="O14" s="61">
        <f t="shared" si="6"/>
        <v>4</v>
      </c>
      <c r="P14" s="60">
        <f>VLOOKUP($A14,'Return Data'!$B$7:$R$2292,15,0)</f>
        <v>7.6463999999999999</v>
      </c>
      <c r="Q14" s="61">
        <f>RANK(P14,P$8:P$30,0)</f>
        <v>5</v>
      </c>
      <c r="R14" s="60">
        <f>VLOOKUP($A14,'Return Data'!$B$7:$R$2292,16,0)</f>
        <v>9.2809000000000008</v>
      </c>
      <c r="S14" s="62">
        <f t="shared" si="5"/>
        <v>2</v>
      </c>
    </row>
    <row r="15" spans="1:20" x14ac:dyDescent="0.3">
      <c r="A15" s="58" t="s">
        <v>1577</v>
      </c>
      <c r="B15" s="59">
        <f>VLOOKUP($A15,'Return Data'!$B$7:$R$2292,3,0)</f>
        <v>44859</v>
      </c>
      <c r="C15" s="60">
        <f>VLOOKUP($A15,'Return Data'!$B$7:$R$2292,4,0)</f>
        <v>17.77</v>
      </c>
      <c r="D15" s="60">
        <f>VLOOKUP($A15,'Return Data'!$B$7:$R$2292,10,0)</f>
        <v>2.1852</v>
      </c>
      <c r="E15" s="61">
        <f t="shared" si="0"/>
        <v>17</v>
      </c>
      <c r="F15" s="60">
        <f>VLOOKUP($A15,'Return Data'!$B$7:$R$2292,11,0)</f>
        <v>2.3618000000000001</v>
      </c>
      <c r="G15" s="61">
        <f t="shared" si="1"/>
        <v>12</v>
      </c>
      <c r="H15" s="60">
        <f>VLOOKUP($A15,'Return Data'!$B$7:$R$2292,12,0)</f>
        <v>4.5909000000000004</v>
      </c>
      <c r="I15" s="61">
        <f t="shared" si="2"/>
        <v>1</v>
      </c>
      <c r="J15" s="60">
        <f>VLOOKUP($A15,'Return Data'!$B$7:$R$2292,13,0)</f>
        <v>5.3349000000000002</v>
      </c>
      <c r="K15" s="61">
        <f t="shared" si="3"/>
        <v>2</v>
      </c>
      <c r="L15" s="60">
        <f>VLOOKUP($A15,'Return Data'!$B$7:$R$2292,17,0)</f>
        <v>10.7867</v>
      </c>
      <c r="M15" s="61">
        <f t="shared" si="4"/>
        <v>11</v>
      </c>
      <c r="N15" s="60">
        <f>VLOOKUP($A15,'Return Data'!$B$7:$R$2292,14,0)</f>
        <v>7.5533999999999999</v>
      </c>
      <c r="O15" s="61">
        <f t="shared" si="6"/>
        <v>17</v>
      </c>
      <c r="P15" s="60">
        <f>VLOOKUP($A15,'Return Data'!$B$7:$R$2292,15,0)</f>
        <v>6.8945999999999996</v>
      </c>
      <c r="Q15" s="61">
        <f>RANK(P15,P$8:P$30,0)</f>
        <v>8</v>
      </c>
      <c r="R15" s="60">
        <f>VLOOKUP($A15,'Return Data'!$B$7:$R$2292,16,0)</f>
        <v>7.5556999999999999</v>
      </c>
      <c r="S15" s="62">
        <f t="shared" si="5"/>
        <v>13</v>
      </c>
    </row>
    <row r="16" spans="1:20" x14ac:dyDescent="0.3">
      <c r="A16" s="58" t="s">
        <v>1578</v>
      </c>
      <c r="B16" s="59">
        <f>VLOOKUP($A16,'Return Data'!$B$7:$R$2292,3,0)</f>
        <v>44859</v>
      </c>
      <c r="C16" s="60">
        <f>VLOOKUP($A16,'Return Data'!$B$7:$R$2292,4,0)</f>
        <v>21.303100000000001</v>
      </c>
      <c r="D16" s="60">
        <f>VLOOKUP($A16,'Return Data'!$B$7:$R$2292,10,0)</f>
        <v>2.5030000000000001</v>
      </c>
      <c r="E16" s="61">
        <f t="shared" si="0"/>
        <v>14</v>
      </c>
      <c r="F16" s="60">
        <f>VLOOKUP($A16,'Return Data'!$B$7:$R$2292,11,0)</f>
        <v>2.3622000000000001</v>
      </c>
      <c r="G16" s="61">
        <f t="shared" si="1"/>
        <v>11</v>
      </c>
      <c r="H16" s="60">
        <f>VLOOKUP($A16,'Return Data'!$B$7:$R$2292,12,0)</f>
        <v>1.8366</v>
      </c>
      <c r="I16" s="61">
        <f t="shared" si="2"/>
        <v>16</v>
      </c>
      <c r="J16" s="60">
        <f>VLOOKUP($A16,'Return Data'!$B$7:$R$2292,13,0)</f>
        <v>1.1158999999999999</v>
      </c>
      <c r="K16" s="61">
        <f t="shared" si="3"/>
        <v>16</v>
      </c>
      <c r="L16" s="60">
        <f>VLOOKUP($A16,'Return Data'!$B$7:$R$2292,17,0)</f>
        <v>10.165800000000001</v>
      </c>
      <c r="M16" s="61">
        <f t="shared" si="4"/>
        <v>14</v>
      </c>
      <c r="N16" s="60">
        <f>VLOOKUP($A16,'Return Data'!$B$7:$R$2292,14,0)</f>
        <v>7.8071999999999999</v>
      </c>
      <c r="O16" s="61">
        <f t="shared" si="6"/>
        <v>16</v>
      </c>
      <c r="P16" s="60">
        <f>VLOOKUP($A16,'Return Data'!$B$7:$R$2292,15,0)</f>
        <v>5.9710000000000001</v>
      </c>
      <c r="Q16" s="61">
        <f>RANK(P16,P$8:P$30,0)</f>
        <v>14</v>
      </c>
      <c r="R16" s="60">
        <f>VLOOKUP($A16,'Return Data'!$B$7:$R$2292,16,0)</f>
        <v>6.7106000000000003</v>
      </c>
      <c r="S16" s="62">
        <f t="shared" si="5"/>
        <v>19</v>
      </c>
    </row>
    <row r="17" spans="1:19" x14ac:dyDescent="0.3">
      <c r="A17" s="58" t="s">
        <v>1579</v>
      </c>
      <c r="B17" s="59">
        <f>VLOOKUP($A17,'Return Data'!$B$7:$R$2292,3,0)</f>
        <v>44859</v>
      </c>
      <c r="C17" s="60">
        <f>VLOOKUP($A17,'Return Data'!$B$7:$R$2292,4,0)</f>
        <v>25.263000000000002</v>
      </c>
      <c r="D17" s="60">
        <f>VLOOKUP($A17,'Return Data'!$B$7:$R$2292,10,0)</f>
        <v>2.1139999999999999</v>
      </c>
      <c r="E17" s="61">
        <f t="shared" si="0"/>
        <v>20</v>
      </c>
      <c r="F17" s="60">
        <f>VLOOKUP($A17,'Return Data'!$B$7:$R$2292,11,0)</f>
        <v>2.2793999999999999</v>
      </c>
      <c r="G17" s="61">
        <f t="shared" si="1"/>
        <v>13</v>
      </c>
      <c r="H17" s="60">
        <f>VLOOKUP($A17,'Return Data'!$B$7:$R$2292,12,0)</f>
        <v>1.6619999999999999</v>
      </c>
      <c r="I17" s="61">
        <f t="shared" si="2"/>
        <v>18</v>
      </c>
      <c r="J17" s="60">
        <f>VLOOKUP($A17,'Return Data'!$B$7:$R$2292,13,0)</f>
        <v>2.4453</v>
      </c>
      <c r="K17" s="61">
        <f t="shared" si="3"/>
        <v>10</v>
      </c>
      <c r="L17" s="60">
        <f>VLOOKUP($A17,'Return Data'!$B$7:$R$2292,17,0)</f>
        <v>8.3495000000000008</v>
      </c>
      <c r="M17" s="61">
        <f t="shared" si="4"/>
        <v>19</v>
      </c>
      <c r="N17" s="60">
        <f>VLOOKUP($A17,'Return Data'!$B$7:$R$2292,14,0)</f>
        <v>7.8396999999999997</v>
      </c>
      <c r="O17" s="61">
        <f t="shared" si="6"/>
        <v>15</v>
      </c>
      <c r="P17" s="60">
        <f>VLOOKUP($A17,'Return Data'!$B$7:$R$2292,15,0)</f>
        <v>6.0690999999999997</v>
      </c>
      <c r="Q17" s="61">
        <f>RANK(P17,P$8:P$30,0)</f>
        <v>13</v>
      </c>
      <c r="R17" s="60">
        <f>VLOOKUP($A17,'Return Data'!$B$7:$R$2292,16,0)</f>
        <v>6.6539999999999999</v>
      </c>
      <c r="S17" s="62">
        <f t="shared" si="5"/>
        <v>20</v>
      </c>
    </row>
    <row r="18" spans="1:19" x14ac:dyDescent="0.3">
      <c r="A18" s="58" t="s">
        <v>1580</v>
      </c>
      <c r="B18" s="59">
        <f>VLOOKUP($A18,'Return Data'!$B$7:$R$2292,3,0)</f>
        <v>44859</v>
      </c>
      <c r="C18" s="60">
        <f>VLOOKUP($A18,'Return Data'!$B$7:$R$2292,4,0)</f>
        <v>12.3239</v>
      </c>
      <c r="D18" s="60">
        <f>VLOOKUP($A18,'Return Data'!$B$7:$R$2292,10,0)</f>
        <v>1.2338</v>
      </c>
      <c r="E18" s="61">
        <f t="shared" si="0"/>
        <v>22</v>
      </c>
      <c r="F18" s="60">
        <f>VLOOKUP($A18,'Return Data'!$B$7:$R$2292,11,0)</f>
        <v>-0.25490000000000002</v>
      </c>
      <c r="G18" s="61">
        <f t="shared" si="1"/>
        <v>22</v>
      </c>
      <c r="H18" s="60">
        <f>VLOOKUP($A18,'Return Data'!$B$7:$R$2292,12,0)</f>
        <v>-1.7788999999999999</v>
      </c>
      <c r="I18" s="61">
        <f t="shared" si="2"/>
        <v>22</v>
      </c>
      <c r="J18" s="60">
        <f>VLOOKUP($A18,'Return Data'!$B$7:$R$2292,13,0)</f>
        <v>-2.8443999999999998</v>
      </c>
      <c r="K18" s="61">
        <f t="shared" si="3"/>
        <v>22</v>
      </c>
      <c r="L18" s="60">
        <f>VLOOKUP($A18,'Return Data'!$B$7:$R$2292,17,0)</f>
        <v>5.8596000000000004</v>
      </c>
      <c r="M18" s="61">
        <f t="shared" si="4"/>
        <v>22</v>
      </c>
      <c r="N18" s="60"/>
      <c r="O18" s="61"/>
      <c r="P18" s="60"/>
      <c r="Q18" s="61"/>
      <c r="R18" s="60">
        <f>VLOOKUP($A18,'Return Data'!$B$7:$R$2292,16,0)</f>
        <v>5.9112</v>
      </c>
      <c r="S18" s="62">
        <f t="shared" si="5"/>
        <v>21</v>
      </c>
    </row>
    <row r="19" spans="1:19" x14ac:dyDescent="0.3">
      <c r="A19" s="58" t="s">
        <v>1581</v>
      </c>
      <c r="B19" s="59">
        <f>VLOOKUP($A19,'Return Data'!$B$7:$R$2292,3,0)</f>
        <v>44859</v>
      </c>
      <c r="C19" s="60">
        <f>VLOOKUP($A19,'Return Data'!$B$7:$R$2292,4,0)</f>
        <v>19.255299999999998</v>
      </c>
      <c r="D19" s="60">
        <f>VLOOKUP($A19,'Return Data'!$B$7:$R$2292,10,0)</f>
        <v>3.4853000000000001</v>
      </c>
      <c r="E19" s="61">
        <f t="shared" si="0"/>
        <v>6</v>
      </c>
      <c r="F19" s="60">
        <f>VLOOKUP($A19,'Return Data'!$B$7:$R$2292,11,0)</f>
        <v>3.4857999999999998</v>
      </c>
      <c r="G19" s="61">
        <f t="shared" si="1"/>
        <v>6</v>
      </c>
      <c r="H19" s="60">
        <f>VLOOKUP($A19,'Return Data'!$B$7:$R$2292,12,0)</f>
        <v>4.5410000000000004</v>
      </c>
      <c r="I19" s="61">
        <f t="shared" si="2"/>
        <v>2</v>
      </c>
      <c r="J19" s="60">
        <f>VLOOKUP($A19,'Return Data'!$B$7:$R$2292,13,0)</f>
        <v>5.7873000000000001</v>
      </c>
      <c r="K19" s="61">
        <f t="shared" si="3"/>
        <v>1</v>
      </c>
      <c r="L19" s="60">
        <f>VLOOKUP($A19,'Return Data'!$B$7:$R$2292,17,0)</f>
        <v>11.036199999999999</v>
      </c>
      <c r="M19" s="61">
        <f t="shared" si="4"/>
        <v>10</v>
      </c>
      <c r="N19" s="60">
        <f>VLOOKUP($A19,'Return Data'!$B$7:$R$2292,14,0)</f>
        <v>9.5783000000000005</v>
      </c>
      <c r="O19" s="61">
        <f>RANK(N19,N$8:N$30,0)</f>
        <v>8</v>
      </c>
      <c r="P19" s="60">
        <f>VLOOKUP($A19,'Return Data'!$B$7:$R$2292,15,0)</f>
        <v>8.0953999999999997</v>
      </c>
      <c r="Q19" s="61">
        <f>RANK(P19,P$8:P$30,0)</f>
        <v>2</v>
      </c>
      <c r="R19" s="60">
        <f>VLOOKUP($A19,'Return Data'!$B$7:$R$2292,16,0)</f>
        <v>8.4923000000000002</v>
      </c>
      <c r="S19" s="62">
        <f t="shared" si="5"/>
        <v>3</v>
      </c>
    </row>
    <row r="20" spans="1:19" x14ac:dyDescent="0.3">
      <c r="A20" s="58" t="s">
        <v>1582</v>
      </c>
      <c r="B20" s="59">
        <f>VLOOKUP($A20,'Return Data'!$B$7:$R$2292,3,0)</f>
        <v>44859</v>
      </c>
      <c r="C20" s="60">
        <f>VLOOKUP($A20,'Return Data'!$B$7:$R$2292,4,0)</f>
        <v>23.446000000000002</v>
      </c>
      <c r="D20" s="60">
        <f>VLOOKUP($A20,'Return Data'!$B$7:$R$2292,10,0)</f>
        <v>2.3441000000000001</v>
      </c>
      <c r="E20" s="61">
        <f t="shared" si="0"/>
        <v>16</v>
      </c>
      <c r="F20" s="60">
        <f>VLOOKUP($A20,'Return Data'!$B$7:$R$2292,11,0)</f>
        <v>1.7312000000000001</v>
      </c>
      <c r="G20" s="61">
        <f t="shared" si="1"/>
        <v>20</v>
      </c>
      <c r="H20" s="60">
        <f>VLOOKUP($A20,'Return Data'!$B$7:$R$2292,12,0)</f>
        <v>2.1434000000000002</v>
      </c>
      <c r="I20" s="61">
        <f t="shared" si="2"/>
        <v>13</v>
      </c>
      <c r="J20" s="60">
        <f>VLOOKUP($A20,'Return Data'!$B$7:$R$2292,13,0)</f>
        <v>2.7117</v>
      </c>
      <c r="K20" s="61">
        <f t="shared" si="3"/>
        <v>8</v>
      </c>
      <c r="L20" s="60">
        <f>VLOOKUP($A20,'Return Data'!$B$7:$R$2292,17,0)</f>
        <v>13.004200000000001</v>
      </c>
      <c r="M20" s="61">
        <f t="shared" si="4"/>
        <v>5</v>
      </c>
      <c r="N20" s="60">
        <f>VLOOKUP($A20,'Return Data'!$B$7:$R$2292,14,0)</f>
        <v>10.334300000000001</v>
      </c>
      <c r="O20" s="61">
        <f>RANK(N20,N$8:N$30,0)</f>
        <v>5</v>
      </c>
      <c r="P20" s="60">
        <f>VLOOKUP($A20,'Return Data'!$B$7:$R$2292,15,0)</f>
        <v>6.8846999999999996</v>
      </c>
      <c r="Q20" s="61">
        <f>RANK(P20,P$8:P$30,0)</f>
        <v>9</v>
      </c>
      <c r="R20" s="60">
        <f>VLOOKUP($A20,'Return Data'!$B$7:$R$2292,16,0)</f>
        <v>8.0335999999999999</v>
      </c>
      <c r="S20" s="62">
        <f t="shared" si="5"/>
        <v>7</v>
      </c>
    </row>
    <row r="21" spans="1:19" x14ac:dyDescent="0.3">
      <c r="A21" s="58" t="s">
        <v>1583</v>
      </c>
      <c r="B21" s="59">
        <f>VLOOKUP($A21,'Return Data'!$B$7:$R$2292,3,0)</f>
        <v>44859</v>
      </c>
      <c r="C21" s="60">
        <f>VLOOKUP($A21,'Return Data'!$B$7:$R$2292,4,0)</f>
        <v>15.8667</v>
      </c>
      <c r="D21" s="60">
        <f>VLOOKUP($A21,'Return Data'!$B$7:$R$2292,10,0)</f>
        <v>3.8708999999999998</v>
      </c>
      <c r="E21" s="61">
        <f t="shared" si="0"/>
        <v>2</v>
      </c>
      <c r="F21" s="60">
        <f>VLOOKUP($A21,'Return Data'!$B$7:$R$2292,11,0)</f>
        <v>1.9441999999999999</v>
      </c>
      <c r="G21" s="61">
        <f t="shared" si="1"/>
        <v>17</v>
      </c>
      <c r="H21" s="60">
        <f>VLOOKUP($A21,'Return Data'!$B$7:$R$2292,12,0)</f>
        <v>1.7689999999999999</v>
      </c>
      <c r="I21" s="61">
        <f t="shared" si="2"/>
        <v>17</v>
      </c>
      <c r="J21" s="60">
        <f>VLOOKUP($A21,'Return Data'!$B$7:$R$2292,13,0)</f>
        <v>0.20269999999999999</v>
      </c>
      <c r="K21" s="61">
        <f t="shared" si="3"/>
        <v>18</v>
      </c>
      <c r="L21" s="60">
        <f>VLOOKUP($A21,'Return Data'!$B$7:$R$2292,17,0)</f>
        <v>13.6547</v>
      </c>
      <c r="M21" s="61">
        <f t="shared" si="4"/>
        <v>3</v>
      </c>
      <c r="N21" s="60">
        <f>VLOOKUP($A21,'Return Data'!$B$7:$R$2292,14,0)</f>
        <v>11.348599999999999</v>
      </c>
      <c r="O21" s="61">
        <f>RANK(N21,N$8:N$30,0)</f>
        <v>3</v>
      </c>
      <c r="P21" s="60">
        <f>VLOOKUP($A21,'Return Data'!$B$7:$R$2292,15,0)</f>
        <v>7.5368000000000004</v>
      </c>
      <c r="Q21" s="61">
        <f>RANK(P21,P$8:P$30,0)</f>
        <v>7</v>
      </c>
      <c r="R21" s="60">
        <f>VLOOKUP($A21,'Return Data'!$B$7:$R$2292,16,0)</f>
        <v>8.3876000000000008</v>
      </c>
      <c r="S21" s="62">
        <f t="shared" si="5"/>
        <v>5</v>
      </c>
    </row>
    <row r="22" spans="1:19" x14ac:dyDescent="0.3">
      <c r="A22" s="58" t="s">
        <v>1584</v>
      </c>
      <c r="B22" s="59">
        <f>VLOOKUP($A22,'Return Data'!$B$7:$R$2292,3,0)</f>
        <v>44859</v>
      </c>
      <c r="C22" s="60">
        <f>VLOOKUP($A22,'Return Data'!$B$7:$R$2292,4,0)</f>
        <v>14.944000000000001</v>
      </c>
      <c r="D22" s="60">
        <f>VLOOKUP($A22,'Return Data'!$B$7:$R$2292,10,0)</f>
        <v>3.1474000000000002</v>
      </c>
      <c r="E22" s="61">
        <f t="shared" si="0"/>
        <v>10</v>
      </c>
      <c r="F22" s="60">
        <f>VLOOKUP($A22,'Return Data'!$B$7:$R$2292,11,0)</f>
        <v>2.9556</v>
      </c>
      <c r="G22" s="61">
        <f t="shared" si="1"/>
        <v>8</v>
      </c>
      <c r="H22" s="60">
        <f>VLOOKUP($A22,'Return Data'!$B$7:$R$2292,12,0)</f>
        <v>2.3001</v>
      </c>
      <c r="I22" s="61">
        <f t="shared" si="2"/>
        <v>12</v>
      </c>
      <c r="J22" s="60">
        <f>VLOOKUP($A22,'Return Data'!$B$7:$R$2292,13,0)</f>
        <v>1.8677999999999999</v>
      </c>
      <c r="K22" s="61">
        <f t="shared" si="3"/>
        <v>12</v>
      </c>
      <c r="L22" s="60">
        <f>VLOOKUP($A22,'Return Data'!$B$7:$R$2292,17,0)</f>
        <v>12.4002</v>
      </c>
      <c r="M22" s="61">
        <f t="shared" si="4"/>
        <v>6</v>
      </c>
      <c r="N22" s="60">
        <f>VLOOKUP($A22,'Return Data'!$B$7:$R$2292,14,0)</f>
        <v>11.6602</v>
      </c>
      <c r="O22" s="61">
        <f>RANK(N22,N$8:N$30,0)</f>
        <v>2</v>
      </c>
      <c r="P22" s="60"/>
      <c r="Q22" s="61"/>
      <c r="R22" s="60">
        <f>VLOOKUP($A22,'Return Data'!$B$7:$R$2292,16,0)</f>
        <v>10.9756</v>
      </c>
      <c r="S22" s="62">
        <f t="shared" si="5"/>
        <v>1</v>
      </c>
    </row>
    <row r="23" spans="1:19" x14ac:dyDescent="0.3">
      <c r="A23" s="58" t="s">
        <v>1585</v>
      </c>
      <c r="B23" s="59">
        <f>VLOOKUP($A23,'Return Data'!$B$7:$R$2292,3,0)</f>
        <v>44859</v>
      </c>
      <c r="C23" s="60">
        <f>VLOOKUP($A23,'Return Data'!$B$7:$R$2292,4,0)</f>
        <v>12.5457</v>
      </c>
      <c r="D23" s="60">
        <f>VLOOKUP($A23,'Return Data'!$B$7:$R$2292,10,0)</f>
        <v>2.1263000000000001</v>
      </c>
      <c r="E23" s="61">
        <f t="shared" si="0"/>
        <v>19</v>
      </c>
      <c r="F23" s="60">
        <f>VLOOKUP($A23,'Return Data'!$B$7:$R$2292,11,0)</f>
        <v>2.2361</v>
      </c>
      <c r="G23" s="61">
        <f t="shared" si="1"/>
        <v>14</v>
      </c>
      <c r="H23" s="60">
        <f>VLOOKUP($A23,'Return Data'!$B$7:$R$2292,12,0)</f>
        <v>1.8808</v>
      </c>
      <c r="I23" s="61">
        <f t="shared" si="2"/>
        <v>14</v>
      </c>
      <c r="J23" s="60">
        <f>VLOOKUP($A23,'Return Data'!$B$7:$R$2292,13,0)</f>
        <v>0.23250000000000001</v>
      </c>
      <c r="K23" s="61">
        <f t="shared" si="3"/>
        <v>17</v>
      </c>
      <c r="L23" s="60">
        <f>VLOOKUP($A23,'Return Data'!$B$7:$R$2292,17,0)</f>
        <v>10.104100000000001</v>
      </c>
      <c r="M23" s="61">
        <f t="shared" si="4"/>
        <v>16</v>
      </c>
      <c r="N23" s="60">
        <f>VLOOKUP($A23,'Return Data'!$B$7:$R$2292,14,0)</f>
        <v>2.7296999999999998</v>
      </c>
      <c r="O23" s="61">
        <f>RANK(N23,N$8:N$30,0)</f>
        <v>20</v>
      </c>
      <c r="P23" s="60">
        <f>VLOOKUP($A23,'Return Data'!$B$7:$R$2292,15,0)</f>
        <v>0.247</v>
      </c>
      <c r="Q23" s="61">
        <f>RANK(P23,P$8:P$30,0)</f>
        <v>16</v>
      </c>
      <c r="R23" s="60">
        <f>VLOOKUP($A23,'Return Data'!$B$7:$R$2292,16,0)</f>
        <v>3.1074999999999999</v>
      </c>
      <c r="S23" s="62">
        <f t="shared" si="5"/>
        <v>22</v>
      </c>
    </row>
    <row r="24" spans="1:19" x14ac:dyDescent="0.3">
      <c r="A24" s="58" t="s">
        <v>1586</v>
      </c>
      <c r="B24" s="59">
        <f>VLOOKUP($A24,'Return Data'!$B$7:$R$2292,3,0)</f>
        <v>44859</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1588</v>
      </c>
      <c r="B25" s="59">
        <f>VLOOKUP($A25,'Return Data'!$B$7:$R$2292,3,0)</f>
        <v>44859</v>
      </c>
      <c r="C25" s="60">
        <f>VLOOKUP($A25,'Return Data'!$B$7:$R$2292,4,0)</f>
        <v>40.563699999999997</v>
      </c>
      <c r="D25" s="60">
        <f>VLOOKUP($A25,'Return Data'!$B$7:$R$2292,10,0)</f>
        <v>2.0129000000000001</v>
      </c>
      <c r="E25" s="61">
        <f t="shared" ref="E25:E30" si="7">RANK(D25,D$8:D$30,0)</f>
        <v>21</v>
      </c>
      <c r="F25" s="60">
        <f>VLOOKUP($A25,'Return Data'!$B$7:$R$2292,11,0)</f>
        <v>1.7721</v>
      </c>
      <c r="G25" s="61">
        <f t="shared" ref="G25:G30" si="8">RANK(F25,F$8:F$30,0)</f>
        <v>19</v>
      </c>
      <c r="H25" s="60">
        <f>VLOOKUP($A25,'Return Data'!$B$7:$R$2292,12,0)</f>
        <v>2.3891</v>
      </c>
      <c r="I25" s="61">
        <f t="shared" ref="I25:I30" si="9">RANK(H25,H$8:H$30,0)</f>
        <v>10</v>
      </c>
      <c r="J25" s="60">
        <f>VLOOKUP($A25,'Return Data'!$B$7:$R$2292,13,0)</f>
        <v>2.3681999999999999</v>
      </c>
      <c r="K25" s="61">
        <f t="shared" ref="K25:K30" si="10">RANK(J25,J$8:J$30,0)</f>
        <v>11</v>
      </c>
      <c r="L25" s="60">
        <f>VLOOKUP($A25,'Return Data'!$B$7:$R$2292,17,0)</f>
        <v>10.4765</v>
      </c>
      <c r="M25" s="61">
        <f t="shared" ref="M25:M30" si="11">RANK(L25,L$8:L$30,0)</f>
        <v>13</v>
      </c>
      <c r="N25" s="60">
        <f>VLOOKUP($A25,'Return Data'!$B$7:$R$2292,14,0)</f>
        <v>7.3103999999999996</v>
      </c>
      <c r="O25" s="61">
        <f t="shared" ref="O25:O30" si="12">RANK(N25,N$8:N$30,0)</f>
        <v>19</v>
      </c>
      <c r="P25" s="60">
        <f>VLOOKUP($A25,'Return Data'!$B$7:$R$2292,15,0)</f>
        <v>6.8411999999999997</v>
      </c>
      <c r="Q25" s="61">
        <f>RANK(P25,P$8:P$30,0)</f>
        <v>10</v>
      </c>
      <c r="R25" s="60">
        <f>VLOOKUP($A25,'Return Data'!$B$7:$R$2292,16,0)</f>
        <v>7.7621000000000002</v>
      </c>
      <c r="S25" s="62">
        <f t="shared" ref="S25:S30" si="13">RANK(R25,R$8:R$30,0)</f>
        <v>11</v>
      </c>
    </row>
    <row r="26" spans="1:19" x14ac:dyDescent="0.3">
      <c r="A26" s="58" t="s">
        <v>1589</v>
      </c>
      <c r="B26" s="59">
        <f>VLOOKUP($A26,'Return Data'!$B$7:$R$2292,3,0)</f>
        <v>44859</v>
      </c>
      <c r="C26" s="60">
        <f>VLOOKUP($A26,'Return Data'!$B$7:$R$2292,4,0)</f>
        <v>17.739699999999999</v>
      </c>
      <c r="D26" s="60">
        <f>VLOOKUP($A26,'Return Data'!$B$7:$R$2292,10,0)</f>
        <v>3.5247999999999999</v>
      </c>
      <c r="E26" s="61">
        <f t="shared" si="7"/>
        <v>5</v>
      </c>
      <c r="F26" s="60">
        <f>VLOOKUP($A26,'Return Data'!$B$7:$R$2292,11,0)</f>
        <v>2.2090000000000001</v>
      </c>
      <c r="G26" s="61">
        <f t="shared" si="8"/>
        <v>15</v>
      </c>
      <c r="H26" s="60">
        <f>VLOOKUP($A26,'Return Data'!$B$7:$R$2292,12,0)</f>
        <v>2.4285000000000001</v>
      </c>
      <c r="I26" s="61">
        <f t="shared" si="9"/>
        <v>9</v>
      </c>
      <c r="J26" s="60">
        <f>VLOOKUP($A26,'Return Data'!$B$7:$R$2292,13,0)</f>
        <v>2.8662999999999998</v>
      </c>
      <c r="K26" s="61">
        <f t="shared" si="10"/>
        <v>7</v>
      </c>
      <c r="L26" s="60">
        <f>VLOOKUP($A26,'Return Data'!$B$7:$R$2292,17,0)</f>
        <v>12.349399999999999</v>
      </c>
      <c r="M26" s="61">
        <f t="shared" si="11"/>
        <v>7</v>
      </c>
      <c r="N26" s="60">
        <f>VLOOKUP($A26,'Return Data'!$B$7:$R$2292,14,0)</f>
        <v>9.9832999999999998</v>
      </c>
      <c r="O26" s="61">
        <f t="shared" si="12"/>
        <v>7</v>
      </c>
      <c r="P26" s="60">
        <f>VLOOKUP($A26,'Return Data'!$B$7:$R$2292,15,0)</f>
        <v>7.5811999999999999</v>
      </c>
      <c r="Q26" s="61">
        <f>RANK(P26,P$8:P$30,0)</f>
        <v>6</v>
      </c>
      <c r="R26" s="60">
        <f>VLOOKUP($A26,'Return Data'!$B$7:$R$2292,16,0)</f>
        <v>8.0325000000000006</v>
      </c>
      <c r="S26" s="62">
        <f t="shared" si="13"/>
        <v>8</v>
      </c>
    </row>
    <row r="27" spans="1:19" x14ac:dyDescent="0.3">
      <c r="A27" s="58" t="s">
        <v>1908</v>
      </c>
      <c r="B27" s="59">
        <f>VLOOKUP($A27,'Return Data'!$B$7:$R$2292,3,0)</f>
        <v>44859</v>
      </c>
      <c r="C27" s="60">
        <f>VLOOKUP($A27,'Return Data'!$B$7:$R$2292,4,0)</f>
        <v>52.179000000000002</v>
      </c>
      <c r="D27" s="60">
        <f>VLOOKUP($A27,'Return Data'!$B$7:$R$2292,10,0)</f>
        <v>4.2381000000000002</v>
      </c>
      <c r="E27" s="61">
        <f t="shared" si="7"/>
        <v>1</v>
      </c>
      <c r="F27" s="60">
        <f>VLOOKUP($A27,'Return Data'!$B$7:$R$2292,11,0)</f>
        <v>4.1711</v>
      </c>
      <c r="G27" s="61">
        <f t="shared" si="8"/>
        <v>2</v>
      </c>
      <c r="H27" s="60">
        <f>VLOOKUP($A27,'Return Data'!$B$7:$R$2292,12,0)</f>
        <v>3.7848999999999999</v>
      </c>
      <c r="I27" s="61">
        <f t="shared" si="9"/>
        <v>4</v>
      </c>
      <c r="J27" s="60">
        <f>VLOOKUP($A27,'Return Data'!$B$7:$R$2292,13,0)</f>
        <v>3.7360000000000002</v>
      </c>
      <c r="K27" s="61">
        <f t="shared" si="10"/>
        <v>3</v>
      </c>
      <c r="L27" s="60">
        <f>VLOOKUP($A27,'Return Data'!$B$7:$R$2292,17,0)</f>
        <v>15.277799999999999</v>
      </c>
      <c r="M27" s="61">
        <f t="shared" si="11"/>
        <v>2</v>
      </c>
      <c r="N27" s="60">
        <f>VLOOKUP($A27,'Return Data'!$B$7:$R$2292,14,0)</f>
        <v>12.6463</v>
      </c>
      <c r="O27" s="61">
        <f t="shared" si="12"/>
        <v>1</v>
      </c>
      <c r="P27" s="60">
        <f>VLOOKUP($A27,'Return Data'!$B$7:$R$2292,15,0)</f>
        <v>8.8351000000000006</v>
      </c>
      <c r="Q27" s="61">
        <f>RANK(P27,P$8:P$30,0)</f>
        <v>1</v>
      </c>
      <c r="R27" s="60">
        <f>VLOOKUP($A27,'Return Data'!$B$7:$R$2292,16,0)</f>
        <v>8.4190000000000005</v>
      </c>
      <c r="S27" s="62">
        <f t="shared" si="13"/>
        <v>4</v>
      </c>
    </row>
    <row r="28" spans="1:19" x14ac:dyDescent="0.3">
      <c r="A28" s="58" t="s">
        <v>1590</v>
      </c>
      <c r="B28" s="59">
        <f>VLOOKUP($A28,'Return Data'!$B$7:$R$2292,3,0)</f>
        <v>44859</v>
      </c>
      <c r="C28" s="60">
        <f>VLOOKUP($A28,'Return Data'!$B$7:$R$2292,4,0)</f>
        <v>55.333396912521103</v>
      </c>
      <c r="D28" s="60">
        <f>VLOOKUP($A28,'Return Data'!$B$7:$R$2292,10,0)</f>
        <v>2.1324999999999998</v>
      </c>
      <c r="E28" s="61">
        <f t="shared" si="7"/>
        <v>18</v>
      </c>
      <c r="F28" s="60">
        <f>VLOOKUP($A28,'Return Data'!$B$7:$R$2292,11,0)</f>
        <v>1.9302999999999999</v>
      </c>
      <c r="G28" s="61">
        <f t="shared" si="8"/>
        <v>18</v>
      </c>
      <c r="H28" s="60">
        <f>VLOOKUP($A28,'Return Data'!$B$7:$R$2292,12,0)</f>
        <v>1.8737999999999999</v>
      </c>
      <c r="I28" s="61">
        <f t="shared" si="9"/>
        <v>15</v>
      </c>
      <c r="J28" s="60">
        <f>VLOOKUP($A28,'Return Data'!$B$7:$R$2292,13,0)</f>
        <v>1.3142</v>
      </c>
      <c r="K28" s="61">
        <f t="shared" si="10"/>
        <v>15</v>
      </c>
      <c r="L28" s="60">
        <f>VLOOKUP($A28,'Return Data'!$B$7:$R$2292,17,0)</f>
        <v>9.2927</v>
      </c>
      <c r="M28" s="61">
        <f t="shared" si="11"/>
        <v>18</v>
      </c>
      <c r="N28" s="60">
        <f>VLOOKUP($A28,'Return Data'!$B$7:$R$2292,14,0)</f>
        <v>7.8693999999999997</v>
      </c>
      <c r="O28" s="61">
        <f t="shared" si="12"/>
        <v>14</v>
      </c>
      <c r="P28" s="60">
        <f>VLOOKUP($A28,'Return Data'!$B$7:$R$2292,15,0)</f>
        <v>6.3480999999999996</v>
      </c>
      <c r="Q28" s="61">
        <f>RANK(P28,P$8:P$30,0)</f>
        <v>12</v>
      </c>
      <c r="R28" s="60">
        <f>VLOOKUP($A28,'Return Data'!$B$7:$R$2292,16,0)</f>
        <v>7.6702000000000004</v>
      </c>
      <c r="S28" s="62">
        <f t="shared" si="13"/>
        <v>12</v>
      </c>
    </row>
    <row r="29" spans="1:19" x14ac:dyDescent="0.3">
      <c r="A29" s="58" t="s">
        <v>1591</v>
      </c>
      <c r="B29" s="59">
        <f>VLOOKUP($A29,'Return Data'!$B$7:$R$2292,3,0)</f>
        <v>44859</v>
      </c>
      <c r="C29" s="60">
        <f>VLOOKUP($A29,'Return Data'!$B$7:$R$2292,4,0)</f>
        <v>13.37</v>
      </c>
      <c r="D29" s="60">
        <f>VLOOKUP($A29,'Return Data'!$B$7:$R$2292,10,0)</f>
        <v>2.4521000000000002</v>
      </c>
      <c r="E29" s="61">
        <f t="shared" si="7"/>
        <v>15</v>
      </c>
      <c r="F29" s="60">
        <f>VLOOKUP($A29,'Return Data'!$B$7:$R$2292,11,0)</f>
        <v>1.9832000000000001</v>
      </c>
      <c r="G29" s="61">
        <f t="shared" si="8"/>
        <v>16</v>
      </c>
      <c r="H29" s="60">
        <f>VLOOKUP($A29,'Return Data'!$B$7:$R$2292,12,0)</f>
        <v>1.2879</v>
      </c>
      <c r="I29" s="61">
        <f t="shared" si="9"/>
        <v>19</v>
      </c>
      <c r="J29" s="60">
        <f>VLOOKUP($A29,'Return Data'!$B$7:$R$2292,13,0)</f>
        <v>7.4899999999999994E-2</v>
      </c>
      <c r="K29" s="61">
        <f t="shared" si="10"/>
        <v>19</v>
      </c>
      <c r="L29" s="60">
        <f>VLOOKUP($A29,'Return Data'!$B$7:$R$2292,17,0)</f>
        <v>7.4763999999999999</v>
      </c>
      <c r="M29" s="61">
        <f t="shared" si="11"/>
        <v>20</v>
      </c>
      <c r="N29" s="60">
        <f>VLOOKUP($A29,'Return Data'!$B$7:$R$2292,14,0)</f>
        <v>7.4009999999999998</v>
      </c>
      <c r="O29" s="61">
        <f t="shared" si="12"/>
        <v>18</v>
      </c>
      <c r="P29" s="60"/>
      <c r="Q29" s="61"/>
      <c r="R29" s="60">
        <f>VLOOKUP($A29,'Return Data'!$B$7:$R$2292,16,0)</f>
        <v>7.1356000000000002</v>
      </c>
      <c r="S29" s="62">
        <f t="shared" si="13"/>
        <v>17</v>
      </c>
    </row>
    <row r="30" spans="1:19" x14ac:dyDescent="0.3">
      <c r="A30" s="58" t="s">
        <v>1592</v>
      </c>
      <c r="B30" s="59">
        <f>VLOOKUP($A30,'Return Data'!$B$7:$R$2292,3,0)</f>
        <v>44859</v>
      </c>
      <c r="C30" s="60">
        <f>VLOOKUP($A30,'Return Data'!$B$7:$R$2292,4,0)</f>
        <v>13.669</v>
      </c>
      <c r="D30" s="60">
        <f>VLOOKUP($A30,'Return Data'!$B$7:$R$2292,10,0)</f>
        <v>3.4449000000000001</v>
      </c>
      <c r="E30" s="61">
        <f t="shared" si="7"/>
        <v>7</v>
      </c>
      <c r="F30" s="60">
        <f>VLOOKUP($A30,'Return Data'!$B$7:$R$2292,11,0)</f>
        <v>4.1900000000000004</v>
      </c>
      <c r="G30" s="61">
        <f t="shared" si="8"/>
        <v>1</v>
      </c>
      <c r="H30" s="60">
        <f>VLOOKUP($A30,'Return Data'!$B$7:$R$2292,12,0)</f>
        <v>3.9278</v>
      </c>
      <c r="I30" s="61">
        <f t="shared" si="9"/>
        <v>3</v>
      </c>
      <c r="J30" s="60">
        <f>VLOOKUP($A30,'Return Data'!$B$7:$R$2292,13,0)</f>
        <v>3.3033999999999999</v>
      </c>
      <c r="K30" s="61">
        <f t="shared" si="10"/>
        <v>4</v>
      </c>
      <c r="L30" s="60">
        <f>VLOOKUP($A30,'Return Data'!$B$7:$R$2292,17,0)</f>
        <v>13.010899999999999</v>
      </c>
      <c r="M30" s="61">
        <f t="shared" si="11"/>
        <v>4</v>
      </c>
      <c r="N30" s="60">
        <f>VLOOKUP($A30,'Return Data'!$B$7:$R$2292,14,0)</f>
        <v>10.2356</v>
      </c>
      <c r="O30" s="61">
        <f t="shared" si="12"/>
        <v>6</v>
      </c>
      <c r="P30" s="60"/>
      <c r="Q30" s="61"/>
      <c r="R30" s="60">
        <f>VLOOKUP($A30,'Return Data'!$B$7:$R$2292,16,0)</f>
        <v>7.81</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2.8895045454545456</v>
      </c>
      <c r="E32" s="69"/>
      <c r="F32" s="70">
        <f>AVERAGE(F8:F30)</f>
        <v>2.5624909090909096</v>
      </c>
      <c r="G32" s="69"/>
      <c r="H32" s="70">
        <f>AVERAGE(H8:H30)</f>
        <v>2.2226863636363636</v>
      </c>
      <c r="I32" s="69"/>
      <c r="J32" s="70">
        <f>AVERAGE(J8:J30)</f>
        <v>1.8132772727272728</v>
      </c>
      <c r="K32" s="69"/>
      <c r="L32" s="70">
        <f>AVERAGE(L8:L30)</f>
        <v>10.858881818181816</v>
      </c>
      <c r="M32" s="69"/>
      <c r="N32" s="70">
        <f>AVERAGE(N8:N30)</f>
        <v>8.9008650000000014</v>
      </c>
      <c r="O32" s="69"/>
      <c r="P32" s="70">
        <f>AVERAGE(P8:P30)</f>
        <v>6.6906812499999999</v>
      </c>
      <c r="Q32" s="69"/>
      <c r="R32" s="70">
        <f>AVERAGE(R8:R30)</f>
        <v>7.590063636363638</v>
      </c>
      <c r="S32" s="71"/>
    </row>
    <row r="33" spans="1:19" x14ac:dyDescent="0.3">
      <c r="A33" s="68" t="s">
        <v>28</v>
      </c>
      <c r="B33" s="69"/>
      <c r="C33" s="69"/>
      <c r="D33" s="70">
        <f>MIN(D8:D30)</f>
        <v>1.2338</v>
      </c>
      <c r="E33" s="69"/>
      <c r="F33" s="70">
        <f>MIN(F8:F30)</f>
        <v>-0.25490000000000002</v>
      </c>
      <c r="G33" s="69"/>
      <c r="H33" s="70">
        <f>MIN(H8:H30)</f>
        <v>-1.7788999999999999</v>
      </c>
      <c r="I33" s="69"/>
      <c r="J33" s="70">
        <f>MIN(J8:J30)</f>
        <v>-2.8443999999999998</v>
      </c>
      <c r="K33" s="69"/>
      <c r="L33" s="70">
        <f>MIN(L8:L30)</f>
        <v>5.8596000000000004</v>
      </c>
      <c r="M33" s="69"/>
      <c r="N33" s="70">
        <f>MIN(N8:N30)</f>
        <v>2.7296999999999998</v>
      </c>
      <c r="O33" s="69"/>
      <c r="P33" s="70">
        <f>MIN(P8:P30)</f>
        <v>0.247</v>
      </c>
      <c r="Q33" s="69"/>
      <c r="R33" s="70">
        <f>MIN(R8:R30)</f>
        <v>3.1074999999999999</v>
      </c>
      <c r="S33" s="71"/>
    </row>
    <row r="34" spans="1:19" ht="15" thickBot="1" x14ac:dyDescent="0.35">
      <c r="A34" s="72" t="s">
        <v>29</v>
      </c>
      <c r="B34" s="73"/>
      <c r="C34" s="73"/>
      <c r="D34" s="74">
        <f>MAX(D8:D30)</f>
        <v>4.2381000000000002</v>
      </c>
      <c r="E34" s="73"/>
      <c r="F34" s="74">
        <f>MAX(F8:F30)</f>
        <v>4.1900000000000004</v>
      </c>
      <c r="G34" s="73"/>
      <c r="H34" s="74">
        <f>MAX(H8:H30)</f>
        <v>4.5909000000000004</v>
      </c>
      <c r="I34" s="73"/>
      <c r="J34" s="74">
        <f>MAX(J8:J30)</f>
        <v>5.7873000000000001</v>
      </c>
      <c r="K34" s="73"/>
      <c r="L34" s="74">
        <f>MAX(L8:L30)</f>
        <v>15.5159</v>
      </c>
      <c r="M34" s="73"/>
      <c r="N34" s="74">
        <f>MAX(N8:N30)</f>
        <v>12.6463</v>
      </c>
      <c r="O34" s="73"/>
      <c r="P34" s="74">
        <f>MAX(P8:P30)</f>
        <v>8.8351000000000006</v>
      </c>
      <c r="Q34" s="73"/>
      <c r="R34" s="74">
        <f>MAX(R8:R30)</f>
        <v>10.9756</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1593</v>
      </c>
      <c r="B8" s="59">
        <f>VLOOKUP($A8,'Return Data'!$B$7:$R$2292,3,0)</f>
        <v>44859</v>
      </c>
      <c r="C8" s="60">
        <f>VLOOKUP($A8,'Return Data'!$B$7:$R$2292,4,0)</f>
        <v>23.330200000000001</v>
      </c>
      <c r="D8" s="60">
        <f>VLOOKUP($A8,'Return Data'!$B$7:$R$2292,10,0)</f>
        <v>1.2604</v>
      </c>
      <c r="E8" s="61">
        <f t="shared" ref="E8:E32" si="0">RANK(D8,D$8:D$32,0)</f>
        <v>12</v>
      </c>
      <c r="F8" s="60">
        <f>VLOOKUP($A8,'Return Data'!$B$7:$R$2292,11,0)</f>
        <v>2.0956999999999999</v>
      </c>
      <c r="G8" s="61">
        <f t="shared" ref="G8:G32" si="1">RANK(F8,F$8:F$32,0)</f>
        <v>11</v>
      </c>
      <c r="H8" s="60">
        <f>VLOOKUP($A8,'Return Data'!$B$7:$R$2292,12,0)</f>
        <v>3.1858</v>
      </c>
      <c r="I8" s="61">
        <f t="shared" ref="I8:I32" si="2">RANK(H8,H$8:H$32,0)</f>
        <v>11</v>
      </c>
      <c r="J8" s="60">
        <f>VLOOKUP($A8,'Return Data'!$B$7:$R$2292,13,0)</f>
        <v>4.3235999999999999</v>
      </c>
      <c r="K8" s="61">
        <f t="shared" ref="K8:K32" si="3">RANK(J8,J$8:J$32,0)</f>
        <v>11</v>
      </c>
      <c r="L8" s="60">
        <f>VLOOKUP($A8,'Return Data'!$B$7:$R$2292,17,0)</f>
        <v>4.3971999999999998</v>
      </c>
      <c r="M8" s="61">
        <f t="shared" ref="M8:M23" si="4">RANK(L8,L$8:L$32,0)</f>
        <v>7</v>
      </c>
      <c r="N8" s="60">
        <f>VLOOKUP($A8,'Return Data'!$B$7:$R$2292,14,0)</f>
        <v>4.5955000000000004</v>
      </c>
      <c r="O8" s="61">
        <f t="shared" ref="O8:O18" si="5">RANK(N8,N$8:N$32,0)</f>
        <v>8</v>
      </c>
      <c r="P8" s="60">
        <f>VLOOKUP($A8,'Return Data'!$B$7:$R$2292,15,0)</f>
        <v>5.4851000000000001</v>
      </c>
      <c r="Q8" s="61">
        <f>RANK(P8,P$8:P$32,0)</f>
        <v>7</v>
      </c>
      <c r="R8" s="60">
        <f>VLOOKUP($A8,'Return Data'!$B$7:$R$2292,16,0)</f>
        <v>6.7676999999999996</v>
      </c>
      <c r="S8" s="62">
        <f t="shared" ref="S8:S32" si="6">RANK(R8,R$8:R$32,0)</f>
        <v>4</v>
      </c>
    </row>
    <row r="9" spans="1:20" x14ac:dyDescent="0.3">
      <c r="A9" s="58" t="s">
        <v>1594</v>
      </c>
      <c r="B9" s="59">
        <f>VLOOKUP($A9,'Return Data'!$B$7:$R$2292,3,0)</f>
        <v>44859</v>
      </c>
      <c r="C9" s="60">
        <f>VLOOKUP($A9,'Return Data'!$B$7:$R$2292,4,0)</f>
        <v>16.5944</v>
      </c>
      <c r="D9" s="60">
        <f>VLOOKUP($A9,'Return Data'!$B$7:$R$2292,10,0)</f>
        <v>1.202</v>
      </c>
      <c r="E9" s="61">
        <f t="shared" si="0"/>
        <v>19</v>
      </c>
      <c r="F9" s="60">
        <f>VLOOKUP($A9,'Return Data'!$B$7:$R$2292,11,0)</f>
        <v>2.0754000000000001</v>
      </c>
      <c r="G9" s="61">
        <f t="shared" si="1"/>
        <v>13</v>
      </c>
      <c r="H9" s="60">
        <f>VLOOKUP($A9,'Return Data'!$B$7:$R$2292,12,0)</f>
        <v>3.3024</v>
      </c>
      <c r="I9" s="61">
        <f t="shared" si="2"/>
        <v>6</v>
      </c>
      <c r="J9" s="60">
        <f>VLOOKUP($A9,'Return Data'!$B$7:$R$2292,13,0)</f>
        <v>4.7190000000000003</v>
      </c>
      <c r="K9" s="61">
        <f t="shared" si="3"/>
        <v>2</v>
      </c>
      <c r="L9" s="60">
        <f>VLOOKUP($A9,'Return Data'!$B$7:$R$2292,17,0)</f>
        <v>4.5103999999999997</v>
      </c>
      <c r="M9" s="61">
        <f t="shared" si="4"/>
        <v>4</v>
      </c>
      <c r="N9" s="60">
        <f>VLOOKUP($A9,'Return Data'!$B$7:$R$2292,14,0)</f>
        <v>4.6885000000000003</v>
      </c>
      <c r="O9" s="61">
        <f t="shared" si="5"/>
        <v>6</v>
      </c>
      <c r="P9" s="60">
        <f>VLOOKUP($A9,'Return Data'!$B$7:$R$2292,15,0)</f>
        <v>5.61</v>
      </c>
      <c r="Q9" s="61">
        <f>RANK(P9,P$8:P$32,0)</f>
        <v>3</v>
      </c>
      <c r="R9" s="60">
        <f>VLOOKUP($A9,'Return Data'!$B$7:$R$2292,16,0)</f>
        <v>6.3691000000000004</v>
      </c>
      <c r="S9" s="62">
        <f t="shared" si="6"/>
        <v>10</v>
      </c>
    </row>
    <row r="10" spans="1:20" x14ac:dyDescent="0.3">
      <c r="A10" s="58" t="s">
        <v>1955</v>
      </c>
      <c r="B10" s="59">
        <f>VLOOKUP($A10,'Return Data'!$B$7:$R$2292,3,0)</f>
        <v>44859</v>
      </c>
      <c r="C10" s="60">
        <f>VLOOKUP($A10,'Return Data'!$B$7:$R$2292,4,0)</f>
        <v>13.8506</v>
      </c>
      <c r="D10" s="60">
        <f>VLOOKUP($A10,'Return Data'!$B$7:$R$2292,10,0)</f>
        <v>1.1560999999999999</v>
      </c>
      <c r="E10" s="61">
        <f t="shared" si="0"/>
        <v>21</v>
      </c>
      <c r="F10" s="60">
        <f>VLOOKUP($A10,'Return Data'!$B$7:$R$2292,11,0)</f>
        <v>1.8105</v>
      </c>
      <c r="G10" s="61">
        <f t="shared" si="1"/>
        <v>22</v>
      </c>
      <c r="H10" s="60">
        <f>VLOOKUP($A10,'Return Data'!$B$7:$R$2292,12,0)</f>
        <v>2.8942999999999999</v>
      </c>
      <c r="I10" s="61">
        <f t="shared" si="2"/>
        <v>19</v>
      </c>
      <c r="J10" s="60">
        <f>VLOOKUP($A10,'Return Data'!$B$7:$R$2292,13,0)</f>
        <v>3.9445000000000001</v>
      </c>
      <c r="K10" s="61">
        <f t="shared" si="3"/>
        <v>19</v>
      </c>
      <c r="L10" s="60">
        <f>VLOOKUP($A10,'Return Data'!$B$7:$R$2292,17,0)</f>
        <v>4.1824000000000003</v>
      </c>
      <c r="M10" s="61">
        <f t="shared" si="4"/>
        <v>15</v>
      </c>
      <c r="N10" s="60">
        <f>VLOOKUP($A10,'Return Data'!$B$7:$R$2292,14,0)</f>
        <v>4.5769000000000002</v>
      </c>
      <c r="O10" s="61">
        <f t="shared" si="5"/>
        <v>9</v>
      </c>
      <c r="P10" s="60">
        <f>VLOOKUP($A10,'Return Data'!$B$7:$R$2292,15,0)</f>
        <v>5.4821</v>
      </c>
      <c r="Q10" s="61">
        <f>RANK(P10,P$8:P$32,0)</f>
        <v>8</v>
      </c>
      <c r="R10" s="60">
        <f>VLOOKUP($A10,'Return Data'!$B$7:$R$2292,16,0)</f>
        <v>5.7489999999999997</v>
      </c>
      <c r="S10" s="62">
        <f t="shared" si="6"/>
        <v>15</v>
      </c>
    </row>
    <row r="11" spans="1:20" x14ac:dyDescent="0.3">
      <c r="A11" s="58" t="s">
        <v>2011</v>
      </c>
      <c r="B11" s="59">
        <f>VLOOKUP($A11,'Return Data'!$B$7:$R$2292,3,0)</f>
        <v>44859</v>
      </c>
      <c r="C11" s="60">
        <f>VLOOKUP($A11,'Return Data'!$B$7:$R$2292,4,0)</f>
        <v>11.986800000000001</v>
      </c>
      <c r="D11" s="60">
        <f>VLOOKUP($A11,'Return Data'!$B$7:$R$2292,10,0)</f>
        <v>0.93300000000000005</v>
      </c>
      <c r="E11" s="61">
        <f t="shared" si="0"/>
        <v>24</v>
      </c>
      <c r="F11" s="60">
        <f>VLOOKUP($A11,'Return Data'!$B$7:$R$2292,11,0)</f>
        <v>1.5056</v>
      </c>
      <c r="G11" s="61">
        <f t="shared" si="1"/>
        <v>25</v>
      </c>
      <c r="H11" s="60">
        <f>VLOOKUP($A11,'Return Data'!$B$7:$R$2292,12,0)</f>
        <v>2.2214999999999998</v>
      </c>
      <c r="I11" s="61">
        <f t="shared" si="2"/>
        <v>24</v>
      </c>
      <c r="J11" s="60">
        <f>VLOOKUP($A11,'Return Data'!$B$7:$R$2292,13,0)</f>
        <v>2.9396</v>
      </c>
      <c r="K11" s="61">
        <f t="shared" si="3"/>
        <v>25</v>
      </c>
      <c r="L11" s="60">
        <f>VLOOKUP($A11,'Return Data'!$B$7:$R$2292,17,0)</f>
        <v>2.8552</v>
      </c>
      <c r="M11" s="61">
        <f t="shared" si="4"/>
        <v>24</v>
      </c>
      <c r="N11" s="60">
        <f>VLOOKUP($A11,'Return Data'!$B$7:$R$2292,14,0)</f>
        <v>3.2803</v>
      </c>
      <c r="O11" s="61">
        <f t="shared" si="5"/>
        <v>21</v>
      </c>
      <c r="P11" s="60"/>
      <c r="Q11" s="61"/>
      <c r="R11" s="60">
        <f>VLOOKUP($A11,'Return Data'!$B$7:$R$2292,16,0)</f>
        <v>4.2477999999999998</v>
      </c>
      <c r="S11" s="62">
        <f t="shared" si="6"/>
        <v>21</v>
      </c>
    </row>
    <row r="12" spans="1:20" x14ac:dyDescent="0.3">
      <c r="A12" s="58" t="s">
        <v>1595</v>
      </c>
      <c r="B12" s="59">
        <f>VLOOKUP($A12,'Return Data'!$B$7:$R$2292,3,0)</f>
        <v>44859</v>
      </c>
      <c r="C12" s="60">
        <f>VLOOKUP($A12,'Return Data'!$B$7:$R$2292,4,0)</f>
        <v>12.78</v>
      </c>
      <c r="D12" s="60">
        <f>VLOOKUP($A12,'Return Data'!$B$7:$R$2292,10,0)</f>
        <v>1.2759</v>
      </c>
      <c r="E12" s="61">
        <f t="shared" si="0"/>
        <v>11</v>
      </c>
      <c r="F12" s="60">
        <f>VLOOKUP($A12,'Return Data'!$B$7:$R$2292,11,0)</f>
        <v>2.0684999999999998</v>
      </c>
      <c r="G12" s="61">
        <f t="shared" si="1"/>
        <v>15</v>
      </c>
      <c r="H12" s="60">
        <f>VLOOKUP($A12,'Return Data'!$B$7:$R$2292,12,0)</f>
        <v>3.0146999999999999</v>
      </c>
      <c r="I12" s="61">
        <f t="shared" si="2"/>
        <v>16</v>
      </c>
      <c r="J12" s="60">
        <f>VLOOKUP($A12,'Return Data'!$B$7:$R$2292,13,0)</f>
        <v>4.0547000000000004</v>
      </c>
      <c r="K12" s="61">
        <f t="shared" si="3"/>
        <v>17</v>
      </c>
      <c r="L12" s="60">
        <f>VLOOKUP($A12,'Return Data'!$B$7:$R$2292,17,0)</f>
        <v>4.0364000000000004</v>
      </c>
      <c r="M12" s="61">
        <f t="shared" si="4"/>
        <v>18</v>
      </c>
      <c r="N12" s="60">
        <f>VLOOKUP($A12,'Return Data'!$B$7:$R$2292,14,0)</f>
        <v>4.3349000000000002</v>
      </c>
      <c r="O12" s="61">
        <f t="shared" si="5"/>
        <v>15</v>
      </c>
      <c r="P12" s="60"/>
      <c r="Q12" s="61"/>
      <c r="R12" s="60">
        <f>VLOOKUP($A12,'Return Data'!$B$7:$R$2292,16,0)</f>
        <v>5.2990000000000004</v>
      </c>
      <c r="S12" s="62">
        <f t="shared" si="6"/>
        <v>18</v>
      </c>
    </row>
    <row r="13" spans="1:20" x14ac:dyDescent="0.3">
      <c r="A13" s="58" t="s">
        <v>1596</v>
      </c>
      <c r="B13" s="59">
        <f>VLOOKUP($A13,'Return Data'!$B$7:$R$2292,3,0)</f>
        <v>44859</v>
      </c>
      <c r="C13" s="60">
        <f>VLOOKUP($A13,'Return Data'!$B$7:$R$2292,4,0)</f>
        <v>16.924199999999999</v>
      </c>
      <c r="D13" s="60">
        <f>VLOOKUP($A13,'Return Data'!$B$7:$R$2292,10,0)</f>
        <v>1.3212999999999999</v>
      </c>
      <c r="E13" s="61">
        <f t="shared" si="0"/>
        <v>7</v>
      </c>
      <c r="F13" s="60">
        <f>VLOOKUP($A13,'Return Data'!$B$7:$R$2292,11,0)</f>
        <v>2.2178</v>
      </c>
      <c r="G13" s="61">
        <f t="shared" si="1"/>
        <v>4</v>
      </c>
      <c r="H13" s="60">
        <f>VLOOKUP($A13,'Return Data'!$B$7:$R$2292,12,0)</f>
        <v>3.4379</v>
      </c>
      <c r="I13" s="61">
        <f t="shared" si="2"/>
        <v>3</v>
      </c>
      <c r="J13" s="60">
        <f>VLOOKUP($A13,'Return Data'!$B$7:$R$2292,13,0)</f>
        <v>4.6726000000000001</v>
      </c>
      <c r="K13" s="61">
        <f t="shared" si="3"/>
        <v>3</v>
      </c>
      <c r="L13" s="60">
        <f>VLOOKUP($A13,'Return Data'!$B$7:$R$2292,17,0)</f>
        <v>4.5594000000000001</v>
      </c>
      <c r="M13" s="61">
        <f t="shared" si="4"/>
        <v>3</v>
      </c>
      <c r="N13" s="60">
        <f>VLOOKUP($A13,'Return Data'!$B$7:$R$2292,14,0)</f>
        <v>4.8696999999999999</v>
      </c>
      <c r="O13" s="61">
        <f t="shared" si="5"/>
        <v>2</v>
      </c>
      <c r="P13" s="60">
        <f>VLOOKUP($A13,'Return Data'!$B$7:$R$2292,15,0)</f>
        <v>5.7206000000000001</v>
      </c>
      <c r="Q13" s="61">
        <f t="shared" ref="Q13:Q18" si="7">RANK(P13,P$8:P$32,0)</f>
        <v>1</v>
      </c>
      <c r="R13" s="60">
        <f>VLOOKUP($A13,'Return Data'!$B$7:$R$2292,16,0)</f>
        <v>6.5167999999999999</v>
      </c>
      <c r="S13" s="62">
        <f t="shared" si="6"/>
        <v>9</v>
      </c>
    </row>
    <row r="14" spans="1:20" x14ac:dyDescent="0.3">
      <c r="A14" s="58" t="s">
        <v>1597</v>
      </c>
      <c r="B14" s="59">
        <f>VLOOKUP($A14,'Return Data'!$B$7:$R$2292,3,0)</f>
        <v>44859</v>
      </c>
      <c r="C14" s="60">
        <f>VLOOKUP($A14,'Return Data'!$B$7:$R$2292,4,0)</f>
        <v>16.481999999999999</v>
      </c>
      <c r="D14" s="60">
        <f>VLOOKUP($A14,'Return Data'!$B$7:$R$2292,10,0)</f>
        <v>1.2532000000000001</v>
      </c>
      <c r="E14" s="61">
        <f t="shared" si="0"/>
        <v>15</v>
      </c>
      <c r="F14" s="60">
        <f>VLOOKUP($A14,'Return Data'!$B$7:$R$2292,11,0)</f>
        <v>2.0937000000000001</v>
      </c>
      <c r="G14" s="61">
        <f t="shared" si="1"/>
        <v>12</v>
      </c>
      <c r="H14" s="60">
        <f>VLOOKUP($A14,'Return Data'!$B$7:$R$2292,12,0)</f>
        <v>3.1221000000000001</v>
      </c>
      <c r="I14" s="61">
        <f t="shared" si="2"/>
        <v>13</v>
      </c>
      <c r="J14" s="60">
        <f>VLOOKUP($A14,'Return Data'!$B$7:$R$2292,13,0)</f>
        <v>4.1714000000000002</v>
      </c>
      <c r="K14" s="61">
        <f t="shared" si="3"/>
        <v>13</v>
      </c>
      <c r="L14" s="60">
        <f>VLOOKUP($A14,'Return Data'!$B$7:$R$2292,17,0)</f>
        <v>4.1852</v>
      </c>
      <c r="M14" s="61">
        <f t="shared" si="4"/>
        <v>14</v>
      </c>
      <c r="N14" s="60">
        <f>VLOOKUP($A14,'Return Data'!$B$7:$R$2292,14,0)</f>
        <v>4.2849000000000004</v>
      </c>
      <c r="O14" s="61">
        <f t="shared" si="5"/>
        <v>17</v>
      </c>
      <c r="P14" s="60">
        <f>VLOOKUP($A14,'Return Data'!$B$7:$R$2292,15,0)</f>
        <v>5.1180000000000003</v>
      </c>
      <c r="Q14" s="61">
        <f t="shared" si="7"/>
        <v>14</v>
      </c>
      <c r="R14" s="60">
        <f>VLOOKUP($A14,'Return Data'!$B$7:$R$2292,16,0)</f>
        <v>6.0000999999999998</v>
      </c>
      <c r="S14" s="62">
        <f t="shared" si="6"/>
        <v>14</v>
      </c>
    </row>
    <row r="15" spans="1:20" x14ac:dyDescent="0.3">
      <c r="A15" s="58" t="s">
        <v>1598</v>
      </c>
      <c r="B15" s="59">
        <f>VLOOKUP($A15,'Return Data'!$B$7:$R$2292,3,0)</f>
        <v>44859</v>
      </c>
      <c r="C15" s="60">
        <f>VLOOKUP($A15,'Return Data'!$B$7:$R$2292,4,0)</f>
        <v>30.0427</v>
      </c>
      <c r="D15" s="60">
        <f>VLOOKUP($A15,'Return Data'!$B$7:$R$2292,10,0)</f>
        <v>1.3224</v>
      </c>
      <c r="E15" s="61">
        <f t="shared" si="0"/>
        <v>6</v>
      </c>
      <c r="F15" s="60">
        <f>VLOOKUP($A15,'Return Data'!$B$7:$R$2292,11,0)</f>
        <v>2.1711</v>
      </c>
      <c r="G15" s="61">
        <f t="shared" si="1"/>
        <v>6</v>
      </c>
      <c r="H15" s="60">
        <f>VLOOKUP($A15,'Return Data'!$B$7:$R$2292,12,0)</f>
        <v>3.1867000000000001</v>
      </c>
      <c r="I15" s="61">
        <f t="shared" si="2"/>
        <v>10</v>
      </c>
      <c r="J15" s="60">
        <f>VLOOKUP($A15,'Return Data'!$B$7:$R$2292,13,0)</f>
        <v>4.3659999999999997</v>
      </c>
      <c r="K15" s="61">
        <f t="shared" si="3"/>
        <v>8</v>
      </c>
      <c r="L15" s="60">
        <f>VLOOKUP($A15,'Return Data'!$B$7:$R$2292,17,0)</f>
        <v>4.3219000000000003</v>
      </c>
      <c r="M15" s="61">
        <f t="shared" si="4"/>
        <v>9</v>
      </c>
      <c r="N15" s="60">
        <f>VLOOKUP($A15,'Return Data'!$B$7:$R$2292,14,0)</f>
        <v>4.5603999999999996</v>
      </c>
      <c r="O15" s="61">
        <f t="shared" si="5"/>
        <v>11</v>
      </c>
      <c r="P15" s="60">
        <f>VLOOKUP($A15,'Return Data'!$B$7:$R$2292,15,0)</f>
        <v>5.4538000000000002</v>
      </c>
      <c r="Q15" s="61">
        <f t="shared" si="7"/>
        <v>11</v>
      </c>
      <c r="R15" s="60">
        <f>VLOOKUP($A15,'Return Data'!$B$7:$R$2292,16,0)</f>
        <v>6.8512000000000004</v>
      </c>
      <c r="S15" s="62">
        <f t="shared" si="6"/>
        <v>3</v>
      </c>
    </row>
    <row r="16" spans="1:20" x14ac:dyDescent="0.3">
      <c r="A16" s="58" t="s">
        <v>1599</v>
      </c>
      <c r="B16" s="59">
        <f>VLOOKUP($A16,'Return Data'!$B$7:$R$2292,3,0)</f>
        <v>44859</v>
      </c>
      <c r="C16" s="60">
        <f>VLOOKUP($A16,'Return Data'!$B$7:$R$2292,4,0)</f>
        <v>28.6111</v>
      </c>
      <c r="D16" s="60">
        <f>VLOOKUP($A16,'Return Data'!$B$7:$R$2292,10,0)</f>
        <v>1.3044</v>
      </c>
      <c r="E16" s="61">
        <f t="shared" si="0"/>
        <v>8</v>
      </c>
      <c r="F16" s="60">
        <f>VLOOKUP($A16,'Return Data'!$B$7:$R$2292,11,0)</f>
        <v>2.1092</v>
      </c>
      <c r="G16" s="61">
        <f t="shared" si="1"/>
        <v>10</v>
      </c>
      <c r="H16" s="60">
        <f>VLOOKUP($A16,'Return Data'!$B$7:$R$2292,12,0)</f>
        <v>3.1844999999999999</v>
      </c>
      <c r="I16" s="61">
        <f t="shared" si="2"/>
        <v>12</v>
      </c>
      <c r="J16" s="60">
        <f>VLOOKUP($A16,'Return Data'!$B$7:$R$2292,13,0)</f>
        <v>4.3021000000000003</v>
      </c>
      <c r="K16" s="61">
        <f t="shared" si="3"/>
        <v>12</v>
      </c>
      <c r="L16" s="60">
        <f>VLOOKUP($A16,'Return Data'!$B$7:$R$2292,17,0)</f>
        <v>4.2446000000000002</v>
      </c>
      <c r="M16" s="61">
        <f t="shared" si="4"/>
        <v>12</v>
      </c>
      <c r="N16" s="60">
        <f>VLOOKUP($A16,'Return Data'!$B$7:$R$2292,14,0)</f>
        <v>4.4329000000000001</v>
      </c>
      <c r="O16" s="61">
        <f t="shared" si="5"/>
        <v>12</v>
      </c>
      <c r="P16" s="60">
        <f>VLOOKUP($A16,'Return Data'!$B$7:$R$2292,15,0)</f>
        <v>5.4810999999999996</v>
      </c>
      <c r="Q16" s="61">
        <f t="shared" si="7"/>
        <v>9</v>
      </c>
      <c r="R16" s="60">
        <f>VLOOKUP($A16,'Return Data'!$B$7:$R$2292,16,0)</f>
        <v>6.7239000000000004</v>
      </c>
      <c r="S16" s="62">
        <f t="shared" si="6"/>
        <v>5</v>
      </c>
    </row>
    <row r="17" spans="1:19" x14ac:dyDescent="0.3">
      <c r="A17" s="58" t="s">
        <v>1600</v>
      </c>
      <c r="B17" s="59">
        <f>VLOOKUP($A17,'Return Data'!$B$7:$R$2292,3,0)</f>
        <v>44859</v>
      </c>
      <c r="C17" s="60">
        <f>VLOOKUP($A17,'Return Data'!$B$7:$R$2292,4,0)</f>
        <v>15.5046</v>
      </c>
      <c r="D17" s="60">
        <f>VLOOKUP($A17,'Return Data'!$B$7:$R$2292,10,0)</f>
        <v>0.94730000000000003</v>
      </c>
      <c r="E17" s="61">
        <f t="shared" si="0"/>
        <v>23</v>
      </c>
      <c r="F17" s="60">
        <f>VLOOKUP($A17,'Return Data'!$B$7:$R$2292,11,0)</f>
        <v>1.5423</v>
      </c>
      <c r="G17" s="61">
        <f t="shared" si="1"/>
        <v>23</v>
      </c>
      <c r="H17" s="60">
        <f>VLOOKUP($A17,'Return Data'!$B$7:$R$2292,12,0)</f>
        <v>2.1194999999999999</v>
      </c>
      <c r="I17" s="61">
        <f t="shared" si="2"/>
        <v>25</v>
      </c>
      <c r="J17" s="60">
        <f>VLOOKUP($A17,'Return Data'!$B$7:$R$2292,13,0)</f>
        <v>3.0384000000000002</v>
      </c>
      <c r="K17" s="61">
        <f t="shared" si="3"/>
        <v>24</v>
      </c>
      <c r="L17" s="60">
        <f>VLOOKUP($A17,'Return Data'!$B$7:$R$2292,17,0)</f>
        <v>2.9575</v>
      </c>
      <c r="M17" s="61">
        <f t="shared" si="4"/>
        <v>23</v>
      </c>
      <c r="N17" s="60">
        <f>VLOOKUP($A17,'Return Data'!$B$7:$R$2292,14,0)</f>
        <v>3.3565</v>
      </c>
      <c r="O17" s="61">
        <f t="shared" si="5"/>
        <v>20</v>
      </c>
      <c r="P17" s="60">
        <f>VLOOKUP($A17,'Return Data'!$B$7:$R$2292,15,0)</f>
        <v>4.6226000000000003</v>
      </c>
      <c r="Q17" s="61">
        <f t="shared" si="7"/>
        <v>15</v>
      </c>
      <c r="R17" s="60">
        <f>VLOOKUP($A17,'Return Data'!$B$7:$R$2292,16,0)</f>
        <v>5.742</v>
      </c>
      <c r="S17" s="62">
        <f t="shared" si="6"/>
        <v>16</v>
      </c>
    </row>
    <row r="18" spans="1:19" x14ac:dyDescent="0.3">
      <c r="A18" s="58" t="s">
        <v>1601</v>
      </c>
      <c r="B18" s="59">
        <f>VLOOKUP($A18,'Return Data'!$B$7:$R$2292,3,0)</f>
        <v>44859</v>
      </c>
      <c r="C18" s="60">
        <f>VLOOKUP($A18,'Return Data'!$B$7:$R$2292,4,0)</f>
        <v>28.032299999999999</v>
      </c>
      <c r="D18" s="60">
        <f>VLOOKUP($A18,'Return Data'!$B$7:$R$2292,10,0)</f>
        <v>1.5214000000000001</v>
      </c>
      <c r="E18" s="61">
        <f t="shared" si="0"/>
        <v>1</v>
      </c>
      <c r="F18" s="60">
        <f>VLOOKUP($A18,'Return Data'!$B$7:$R$2292,11,0)</f>
        <v>2.6219000000000001</v>
      </c>
      <c r="G18" s="61">
        <f t="shared" si="1"/>
        <v>1</v>
      </c>
      <c r="H18" s="60">
        <f>VLOOKUP($A18,'Return Data'!$B$7:$R$2292,12,0)</f>
        <v>3.9990000000000001</v>
      </c>
      <c r="I18" s="61">
        <f t="shared" si="2"/>
        <v>1</v>
      </c>
      <c r="J18" s="60">
        <f>VLOOKUP($A18,'Return Data'!$B$7:$R$2292,13,0)</f>
        <v>5.2244000000000002</v>
      </c>
      <c r="K18" s="61">
        <f t="shared" si="3"/>
        <v>1</v>
      </c>
      <c r="L18" s="60">
        <f>VLOOKUP($A18,'Return Data'!$B$7:$R$2292,17,0)</f>
        <v>4.6333000000000002</v>
      </c>
      <c r="M18" s="61">
        <f t="shared" si="4"/>
        <v>1</v>
      </c>
      <c r="N18" s="60">
        <f>VLOOKUP($A18,'Return Data'!$B$7:$R$2292,14,0)</f>
        <v>4.8227000000000002</v>
      </c>
      <c r="O18" s="61">
        <f t="shared" si="5"/>
        <v>3</v>
      </c>
      <c r="P18" s="60">
        <f>VLOOKUP($A18,'Return Data'!$B$7:$R$2292,15,0)</f>
        <v>5.5923999999999996</v>
      </c>
      <c r="Q18" s="61">
        <f t="shared" si="7"/>
        <v>4</v>
      </c>
      <c r="R18" s="60">
        <f>VLOOKUP($A18,'Return Data'!$B$7:$R$2292,16,0)</f>
        <v>6.6898999999999997</v>
      </c>
      <c r="S18" s="62">
        <f t="shared" si="6"/>
        <v>6</v>
      </c>
    </row>
    <row r="19" spans="1:19" x14ac:dyDescent="0.3">
      <c r="A19" s="58" t="s">
        <v>1602</v>
      </c>
      <c r="B19" s="59">
        <f>VLOOKUP($A19,'Return Data'!$B$7:$R$2292,3,0)</f>
        <v>44859</v>
      </c>
      <c r="C19" s="60">
        <f>VLOOKUP($A19,'Return Data'!$B$7:$R$2292,4,0)</f>
        <v>11.174799999999999</v>
      </c>
      <c r="D19" s="60">
        <f>VLOOKUP($A19,'Return Data'!$B$7:$R$2292,10,0)</f>
        <v>0.90569999999999995</v>
      </c>
      <c r="E19" s="61">
        <f t="shared" si="0"/>
        <v>25</v>
      </c>
      <c r="F19" s="60">
        <f>VLOOKUP($A19,'Return Data'!$B$7:$R$2292,11,0)</f>
        <v>1.5236000000000001</v>
      </c>
      <c r="G19" s="61">
        <f t="shared" si="1"/>
        <v>24</v>
      </c>
      <c r="H19" s="60">
        <f>VLOOKUP($A19,'Return Data'!$B$7:$R$2292,12,0)</f>
        <v>2.2667999999999999</v>
      </c>
      <c r="I19" s="61">
        <f t="shared" si="2"/>
        <v>23</v>
      </c>
      <c r="J19" s="60">
        <f>VLOOKUP($A19,'Return Data'!$B$7:$R$2292,13,0)</f>
        <v>3.0533999999999999</v>
      </c>
      <c r="K19" s="61">
        <f t="shared" si="3"/>
        <v>23</v>
      </c>
      <c r="L19" s="60">
        <f>VLOOKUP($A19,'Return Data'!$B$7:$R$2292,17,0)</f>
        <v>3.0825999999999998</v>
      </c>
      <c r="M19" s="61">
        <f t="shared" si="4"/>
        <v>22</v>
      </c>
      <c r="N19" s="60"/>
      <c r="O19" s="61"/>
      <c r="P19" s="60"/>
      <c r="Q19" s="61"/>
      <c r="R19" s="60">
        <f>VLOOKUP($A19,'Return Data'!$B$7:$R$2292,16,0)</f>
        <v>3.6139000000000001</v>
      </c>
      <c r="S19" s="62">
        <f t="shared" si="6"/>
        <v>24</v>
      </c>
    </row>
    <row r="20" spans="1:19" x14ac:dyDescent="0.3">
      <c r="A20" s="58" t="s">
        <v>1603</v>
      </c>
      <c r="B20" s="59">
        <f>VLOOKUP($A20,'Return Data'!$B$7:$R$2292,3,0)</f>
        <v>44859</v>
      </c>
      <c r="C20" s="60">
        <f>VLOOKUP($A20,'Return Data'!$B$7:$R$2292,4,0)</f>
        <v>28.667400000000001</v>
      </c>
      <c r="D20" s="60">
        <f>VLOOKUP($A20,'Return Data'!$B$7:$R$2292,10,0)</f>
        <v>1.2274</v>
      </c>
      <c r="E20" s="61">
        <f t="shared" si="0"/>
        <v>17</v>
      </c>
      <c r="F20" s="60">
        <f>VLOOKUP($A20,'Return Data'!$B$7:$R$2292,11,0)</f>
        <v>1.9938</v>
      </c>
      <c r="G20" s="61">
        <f t="shared" si="1"/>
        <v>17</v>
      </c>
      <c r="H20" s="60">
        <f>VLOOKUP($A20,'Return Data'!$B$7:$R$2292,12,0)</f>
        <v>3.0655999999999999</v>
      </c>
      <c r="I20" s="61">
        <f t="shared" si="2"/>
        <v>14</v>
      </c>
      <c r="J20" s="60">
        <f>VLOOKUP($A20,'Return Data'!$B$7:$R$2292,13,0)</f>
        <v>4.0260999999999996</v>
      </c>
      <c r="K20" s="61">
        <f t="shared" si="3"/>
        <v>18</v>
      </c>
      <c r="L20" s="60">
        <f>VLOOKUP($A20,'Return Data'!$B$7:$R$2292,17,0)</f>
        <v>3.5114999999999998</v>
      </c>
      <c r="M20" s="61">
        <f t="shared" si="4"/>
        <v>20</v>
      </c>
      <c r="N20" s="60">
        <f>VLOOKUP($A20,'Return Data'!$B$7:$R$2292,14,0)</f>
        <v>3.4641999999999999</v>
      </c>
      <c r="O20" s="61">
        <f>RANK(N20,N$8:N$32,0)</f>
        <v>19</v>
      </c>
      <c r="P20" s="60">
        <f>VLOOKUP($A20,'Return Data'!$B$7:$R$2292,15,0)</f>
        <v>4.4192999999999998</v>
      </c>
      <c r="Q20" s="61">
        <f>RANK(P20,P$8:P$32,0)</f>
        <v>16</v>
      </c>
      <c r="R20" s="60">
        <f>VLOOKUP($A20,'Return Data'!$B$7:$R$2292,16,0)</f>
        <v>6.1425999999999998</v>
      </c>
      <c r="S20" s="62">
        <f t="shared" si="6"/>
        <v>12</v>
      </c>
    </row>
    <row r="21" spans="1:19" x14ac:dyDescent="0.3">
      <c r="A21" s="58" t="s">
        <v>1604</v>
      </c>
      <c r="B21" s="59">
        <f>VLOOKUP($A21,'Return Data'!$B$7:$R$2292,3,0)</f>
        <v>44859</v>
      </c>
      <c r="C21" s="60">
        <f>VLOOKUP($A21,'Return Data'!$B$7:$R$2292,4,0)</f>
        <v>32.531700000000001</v>
      </c>
      <c r="D21" s="60">
        <f>VLOOKUP($A21,'Return Data'!$B$7:$R$2292,10,0)</f>
        <v>1.3439000000000001</v>
      </c>
      <c r="E21" s="61">
        <f t="shared" si="0"/>
        <v>2</v>
      </c>
      <c r="F21" s="60">
        <f>VLOOKUP($A21,'Return Data'!$B$7:$R$2292,11,0)</f>
        <v>2.2616999999999998</v>
      </c>
      <c r="G21" s="61">
        <f t="shared" si="1"/>
        <v>3</v>
      </c>
      <c r="H21" s="60">
        <f>VLOOKUP($A21,'Return Data'!$B$7:$R$2292,12,0)</f>
        <v>3.4523000000000001</v>
      </c>
      <c r="I21" s="61">
        <f t="shared" si="2"/>
        <v>2</v>
      </c>
      <c r="J21" s="60">
        <f>VLOOKUP($A21,'Return Data'!$B$7:$R$2292,13,0)</f>
        <v>4.6581000000000001</v>
      </c>
      <c r="K21" s="61">
        <f t="shared" si="3"/>
        <v>4</v>
      </c>
      <c r="L21" s="60">
        <f>VLOOKUP($A21,'Return Data'!$B$7:$R$2292,17,0)</f>
        <v>4.5739999999999998</v>
      </c>
      <c r="M21" s="61">
        <f t="shared" si="4"/>
        <v>2</v>
      </c>
      <c r="N21" s="60">
        <f>VLOOKUP($A21,'Return Data'!$B$7:$R$2292,14,0)</f>
        <v>4.7462</v>
      </c>
      <c r="O21" s="61">
        <f>RANK(N21,N$8:N$32,0)</f>
        <v>4</v>
      </c>
      <c r="P21" s="60">
        <f>VLOOKUP($A21,'Return Data'!$B$7:$R$2292,15,0)</f>
        <v>5.5693999999999999</v>
      </c>
      <c r="Q21" s="61">
        <f>RANK(P21,P$8:P$32,0)</f>
        <v>5</v>
      </c>
      <c r="R21" s="60">
        <f>VLOOKUP($A21,'Return Data'!$B$7:$R$2292,16,0)</f>
        <v>6.8738000000000001</v>
      </c>
      <c r="S21" s="62">
        <f t="shared" si="6"/>
        <v>2</v>
      </c>
    </row>
    <row r="22" spans="1:19" x14ac:dyDescent="0.3">
      <c r="A22" s="58" t="s">
        <v>1605</v>
      </c>
      <c r="B22" s="59">
        <f>VLOOKUP($A22,'Return Data'!$B$7:$R$2292,3,0)</f>
        <v>44859</v>
      </c>
      <c r="C22" s="60">
        <f>VLOOKUP($A22,'Return Data'!$B$7:$R$2292,4,0)</f>
        <v>16.640999999999998</v>
      </c>
      <c r="D22" s="60">
        <f>VLOOKUP($A22,'Return Data'!$B$7:$R$2292,10,0)</f>
        <v>1.2534000000000001</v>
      </c>
      <c r="E22" s="61">
        <f t="shared" si="0"/>
        <v>14</v>
      </c>
      <c r="F22" s="60">
        <f>VLOOKUP($A22,'Return Data'!$B$7:$R$2292,11,0)</f>
        <v>1.9857</v>
      </c>
      <c r="G22" s="61">
        <f t="shared" si="1"/>
        <v>18</v>
      </c>
      <c r="H22" s="60">
        <f>VLOOKUP($A22,'Return Data'!$B$7:$R$2292,12,0)</f>
        <v>3.0529999999999999</v>
      </c>
      <c r="I22" s="61">
        <f t="shared" si="2"/>
        <v>15</v>
      </c>
      <c r="J22" s="60">
        <f>VLOOKUP($A22,'Return Data'!$B$7:$R$2292,13,0)</f>
        <v>4.1234000000000002</v>
      </c>
      <c r="K22" s="61">
        <f t="shared" si="3"/>
        <v>16</v>
      </c>
      <c r="L22" s="60">
        <f>VLOOKUP($A22,'Return Data'!$B$7:$R$2292,17,0)</f>
        <v>4.2443999999999997</v>
      </c>
      <c r="M22" s="61">
        <f t="shared" si="4"/>
        <v>13</v>
      </c>
      <c r="N22" s="60">
        <f>VLOOKUP($A22,'Return Data'!$B$7:$R$2292,14,0)</f>
        <v>4.6764999999999999</v>
      </c>
      <c r="O22" s="61">
        <f>RANK(N22,N$8:N$32,0)</f>
        <v>7</v>
      </c>
      <c r="P22" s="60">
        <f>VLOOKUP($A22,'Return Data'!$B$7:$R$2292,15,0)</f>
        <v>5.5178000000000003</v>
      </c>
      <c r="Q22" s="61">
        <f>RANK(P22,P$8:P$32,0)</f>
        <v>6</v>
      </c>
      <c r="R22" s="60">
        <f>VLOOKUP($A22,'Return Data'!$B$7:$R$2292,16,0)</f>
        <v>6.3076999999999996</v>
      </c>
      <c r="S22" s="62">
        <f t="shared" si="6"/>
        <v>11</v>
      </c>
    </row>
    <row r="23" spans="1:19" x14ac:dyDescent="0.3">
      <c r="A23" s="58" t="s">
        <v>1606</v>
      </c>
      <c r="B23" s="59">
        <f>VLOOKUP($A23,'Return Data'!$B$7:$R$2292,3,0)</f>
        <v>44859</v>
      </c>
      <c r="C23" s="60">
        <f>VLOOKUP($A23,'Return Data'!$B$7:$R$2292,4,0)</f>
        <v>11.9009</v>
      </c>
      <c r="D23" s="60">
        <f>VLOOKUP($A23,'Return Data'!$B$7:$R$2292,10,0)</f>
        <v>1.3369</v>
      </c>
      <c r="E23" s="61">
        <f t="shared" si="0"/>
        <v>3</v>
      </c>
      <c r="F23" s="60">
        <f>VLOOKUP($A23,'Return Data'!$B$7:$R$2292,11,0)</f>
        <v>2.2810000000000001</v>
      </c>
      <c r="G23" s="61">
        <f t="shared" si="1"/>
        <v>2</v>
      </c>
      <c r="H23" s="60">
        <f>VLOOKUP($A23,'Return Data'!$B$7:$R$2292,12,0)</f>
        <v>3.4060999999999999</v>
      </c>
      <c r="I23" s="61">
        <f t="shared" si="2"/>
        <v>4</v>
      </c>
      <c r="J23" s="60">
        <f>VLOOKUP($A23,'Return Data'!$B$7:$R$2292,13,0)</f>
        <v>4.5488</v>
      </c>
      <c r="K23" s="61">
        <f t="shared" si="3"/>
        <v>5</v>
      </c>
      <c r="L23" s="60">
        <f>VLOOKUP($A23,'Return Data'!$B$7:$R$2292,17,0)</f>
        <v>4.1412000000000004</v>
      </c>
      <c r="M23" s="61">
        <f t="shared" si="4"/>
        <v>16</v>
      </c>
      <c r="N23" s="60">
        <f>VLOOKUP($A23,'Return Data'!$B$7:$R$2292,14,0)</f>
        <v>4.2468000000000004</v>
      </c>
      <c r="O23" s="61">
        <f>RANK(N23,N$8:N$32,0)</f>
        <v>18</v>
      </c>
      <c r="P23" s="60"/>
      <c r="Q23" s="61"/>
      <c r="R23" s="60">
        <f>VLOOKUP($A23,'Return Data'!$B$7:$R$2292,16,0)</f>
        <v>4.7492999999999999</v>
      </c>
      <c r="S23" s="62">
        <f t="shared" si="6"/>
        <v>20</v>
      </c>
    </row>
    <row r="24" spans="1:19" x14ac:dyDescent="0.3">
      <c r="A24" s="58" t="s">
        <v>1607</v>
      </c>
      <c r="B24" s="59">
        <f>VLOOKUP($A24,'Return Data'!$B$7:$R$2292,3,0)</f>
        <v>44859</v>
      </c>
      <c r="C24" s="60">
        <f>VLOOKUP($A24,'Return Data'!$B$7:$R$2292,4,0)</f>
        <v>10.813000000000001</v>
      </c>
      <c r="D24" s="60">
        <f>VLOOKUP($A24,'Return Data'!$B$7:$R$2292,10,0)</f>
        <v>1.0654999999999999</v>
      </c>
      <c r="E24" s="61">
        <f t="shared" si="0"/>
        <v>22</v>
      </c>
      <c r="F24" s="60">
        <f>VLOOKUP($A24,'Return Data'!$B$7:$R$2292,11,0)</f>
        <v>1.8575999999999999</v>
      </c>
      <c r="G24" s="61">
        <f t="shared" si="1"/>
        <v>21</v>
      </c>
      <c r="H24" s="60">
        <f>VLOOKUP($A24,'Return Data'!$B$7:$R$2292,12,0)</f>
        <v>2.7694999999999999</v>
      </c>
      <c r="I24" s="61">
        <f t="shared" si="2"/>
        <v>21</v>
      </c>
      <c r="J24" s="60">
        <f>VLOOKUP($A24,'Return Data'!$B$7:$R$2292,13,0)</f>
        <v>3.7267999999999999</v>
      </c>
      <c r="K24" s="61">
        <f t="shared" si="3"/>
        <v>21</v>
      </c>
      <c r="L24" s="60"/>
      <c r="M24" s="61"/>
      <c r="N24" s="60"/>
      <c r="O24" s="61"/>
      <c r="P24" s="60"/>
      <c r="Q24" s="61"/>
      <c r="R24" s="60">
        <f>VLOOKUP($A24,'Return Data'!$B$7:$R$2292,16,0)</f>
        <v>3.6678999999999999</v>
      </c>
      <c r="S24" s="62">
        <f t="shared" si="6"/>
        <v>23</v>
      </c>
    </row>
    <row r="25" spans="1:19" x14ac:dyDescent="0.3">
      <c r="A25" s="58" t="s">
        <v>1608</v>
      </c>
      <c r="B25" s="59">
        <f>VLOOKUP($A25,'Return Data'!$B$7:$R$2292,3,0)</f>
        <v>44859</v>
      </c>
      <c r="C25" s="60">
        <f>VLOOKUP($A25,'Return Data'!$B$7:$R$2292,4,0)</f>
        <v>11.026</v>
      </c>
      <c r="D25" s="60">
        <f>VLOOKUP($A25,'Return Data'!$B$7:$R$2292,10,0)</f>
        <v>1.3232999999999999</v>
      </c>
      <c r="E25" s="61">
        <f t="shared" si="0"/>
        <v>5</v>
      </c>
      <c r="F25" s="60">
        <f>VLOOKUP($A25,'Return Data'!$B$7:$R$2292,11,0)</f>
        <v>2.121</v>
      </c>
      <c r="G25" s="61">
        <f t="shared" si="1"/>
        <v>9</v>
      </c>
      <c r="H25" s="60">
        <f>VLOOKUP($A25,'Return Data'!$B$7:$R$2292,12,0)</f>
        <v>3.2881</v>
      </c>
      <c r="I25" s="61">
        <f t="shared" si="2"/>
        <v>7</v>
      </c>
      <c r="J25" s="60">
        <f>VLOOKUP($A25,'Return Data'!$B$7:$R$2292,13,0)</f>
        <v>4.3536000000000001</v>
      </c>
      <c r="K25" s="61">
        <f t="shared" si="3"/>
        <v>9</v>
      </c>
      <c r="L25" s="60">
        <f>VLOOKUP($A25,'Return Data'!$B$7:$R$2292,17,0)</f>
        <v>4.2808000000000002</v>
      </c>
      <c r="M25" s="61">
        <f t="shared" ref="M25" si="8">RANK(L25,L$8:L$32,0)</f>
        <v>10</v>
      </c>
      <c r="N25" s="60"/>
      <c r="O25" s="61"/>
      <c r="P25" s="60"/>
      <c r="Q25" s="61"/>
      <c r="R25" s="60">
        <f>VLOOKUP($A25,'Return Data'!$B$7:$R$2292,16,0)</f>
        <v>4.2424999999999997</v>
      </c>
      <c r="S25" s="62">
        <f t="shared" si="6"/>
        <v>22</v>
      </c>
    </row>
    <row r="26" spans="1:19" x14ac:dyDescent="0.3">
      <c r="A26" s="58" t="s">
        <v>1609</v>
      </c>
      <c r="B26" s="59">
        <f>VLOOKUP($A26,'Return Data'!$B$7:$R$2292,3,0)</f>
        <v>44859</v>
      </c>
      <c r="C26" s="60">
        <f>VLOOKUP($A26,'Return Data'!$B$7:$R$2292,4,0)</f>
        <v>23.4148</v>
      </c>
      <c r="D26" s="60">
        <f>VLOOKUP($A26,'Return Data'!$B$7:$R$2292,10,0)</f>
        <v>1.276</v>
      </c>
      <c r="E26" s="61">
        <f t="shared" si="0"/>
        <v>10</v>
      </c>
      <c r="F26" s="60">
        <f>VLOOKUP($A26,'Return Data'!$B$7:$R$2292,11,0)</f>
        <v>2.1379000000000001</v>
      </c>
      <c r="G26" s="61">
        <f t="shared" si="1"/>
        <v>8</v>
      </c>
      <c r="H26" s="60">
        <f>VLOOKUP($A26,'Return Data'!$B$7:$R$2292,12,0)</f>
        <v>3.254</v>
      </c>
      <c r="I26" s="61">
        <f t="shared" si="2"/>
        <v>8</v>
      </c>
      <c r="J26" s="60">
        <f>VLOOKUP($A26,'Return Data'!$B$7:$R$2292,13,0)</f>
        <v>4.4954000000000001</v>
      </c>
      <c r="K26" s="61">
        <f t="shared" si="3"/>
        <v>6</v>
      </c>
      <c r="L26" s="60">
        <f>VLOOKUP($A26,'Return Data'!$B$7:$R$2292,17,0)</f>
        <v>4.4554999999999998</v>
      </c>
      <c r="M26" s="61">
        <f t="shared" ref="M26:M32" si="9">RANK(L26,L$8:L$32,0)</f>
        <v>6</v>
      </c>
      <c r="N26" s="60">
        <f>VLOOKUP($A26,'Return Data'!$B$7:$R$2292,14,0)</f>
        <v>4.7049000000000003</v>
      </c>
      <c r="O26" s="61">
        <f t="shared" ref="O26:O32" si="10">RANK(N26,N$8:N$32,0)</f>
        <v>5</v>
      </c>
      <c r="P26" s="60">
        <f>VLOOKUP($A26,'Return Data'!$B$7:$R$2292,15,0)</f>
        <v>5.7178000000000004</v>
      </c>
      <c r="Q26" s="61">
        <f>RANK(P26,P$8:P$32,0)</f>
        <v>2</v>
      </c>
      <c r="R26" s="60">
        <f>VLOOKUP($A26,'Return Data'!$B$7:$R$2292,16,0)</f>
        <v>6.9211999999999998</v>
      </c>
      <c r="S26" s="62">
        <f t="shared" si="6"/>
        <v>1</v>
      </c>
    </row>
    <row r="27" spans="1:19" x14ac:dyDescent="0.3">
      <c r="A27" s="58" t="s">
        <v>1610</v>
      </c>
      <c r="B27" s="59">
        <f>VLOOKUP($A27,'Return Data'!$B$7:$R$2292,3,0)</f>
        <v>44859</v>
      </c>
      <c r="C27" s="60">
        <f>VLOOKUP($A27,'Return Data'!$B$7:$R$2292,4,0)</f>
        <v>16.163399999999999</v>
      </c>
      <c r="D27" s="60">
        <f>VLOOKUP($A27,'Return Data'!$B$7:$R$2292,10,0)</f>
        <v>1.2306999999999999</v>
      </c>
      <c r="E27" s="61">
        <f t="shared" si="0"/>
        <v>16</v>
      </c>
      <c r="F27" s="60">
        <f>VLOOKUP($A27,'Return Data'!$B$7:$R$2292,11,0)</f>
        <v>2.0204</v>
      </c>
      <c r="G27" s="61">
        <f t="shared" si="1"/>
        <v>16</v>
      </c>
      <c r="H27" s="60">
        <f>VLOOKUP($A27,'Return Data'!$B$7:$R$2292,12,0)</f>
        <v>2.9312999999999998</v>
      </c>
      <c r="I27" s="61">
        <f t="shared" si="2"/>
        <v>18</v>
      </c>
      <c r="J27" s="60">
        <f>VLOOKUP($A27,'Return Data'!$B$7:$R$2292,13,0)</f>
        <v>4.1254999999999997</v>
      </c>
      <c r="K27" s="61">
        <f t="shared" si="3"/>
        <v>15</v>
      </c>
      <c r="L27" s="60">
        <f>VLOOKUP($A27,'Return Data'!$B$7:$R$2292,17,0)</f>
        <v>4.1355000000000004</v>
      </c>
      <c r="M27" s="61">
        <f t="shared" si="9"/>
        <v>17</v>
      </c>
      <c r="N27" s="60">
        <f>VLOOKUP($A27,'Return Data'!$B$7:$R$2292,14,0)</f>
        <v>4.3476999999999997</v>
      </c>
      <c r="O27" s="61">
        <f t="shared" si="10"/>
        <v>14</v>
      </c>
      <c r="P27" s="60">
        <f>VLOOKUP($A27,'Return Data'!$B$7:$R$2292,15,0)</f>
        <v>5.1492000000000004</v>
      </c>
      <c r="Q27" s="61">
        <f>RANK(P27,P$8:P$32,0)</f>
        <v>13</v>
      </c>
      <c r="R27" s="60">
        <f>VLOOKUP($A27,'Return Data'!$B$7:$R$2292,16,0)</f>
        <v>6.0555000000000003</v>
      </c>
      <c r="S27" s="62">
        <f t="shared" si="6"/>
        <v>13</v>
      </c>
    </row>
    <row r="28" spans="1:19" x14ac:dyDescent="0.3">
      <c r="A28" s="58" t="s">
        <v>1611</v>
      </c>
      <c r="B28" s="59">
        <f>VLOOKUP($A28,'Return Data'!$B$7:$R$2292,3,0)</f>
        <v>44859</v>
      </c>
      <c r="C28" s="60">
        <f>VLOOKUP($A28,'Return Data'!$B$7:$R$2292,4,0)</f>
        <v>29.297599999999999</v>
      </c>
      <c r="D28" s="60">
        <f>VLOOKUP($A28,'Return Data'!$B$7:$R$2292,10,0)</f>
        <v>1.3252999999999999</v>
      </c>
      <c r="E28" s="61">
        <f t="shared" si="0"/>
        <v>4</v>
      </c>
      <c r="F28" s="60">
        <f>VLOOKUP($A28,'Return Data'!$B$7:$R$2292,11,0)</f>
        <v>2.1880000000000002</v>
      </c>
      <c r="G28" s="61">
        <f t="shared" si="1"/>
        <v>5</v>
      </c>
      <c r="H28" s="60">
        <f>VLOOKUP($A28,'Return Data'!$B$7:$R$2292,12,0)</f>
        <v>3.383</v>
      </c>
      <c r="I28" s="61">
        <f t="shared" si="2"/>
        <v>5</v>
      </c>
      <c r="J28" s="60">
        <f>VLOOKUP($A28,'Return Data'!$B$7:$R$2292,13,0)</f>
        <v>4.4641999999999999</v>
      </c>
      <c r="K28" s="61">
        <f t="shared" si="3"/>
        <v>7</v>
      </c>
      <c r="L28" s="60">
        <f>VLOOKUP($A28,'Return Data'!$B$7:$R$2292,17,0)</f>
        <v>4.3898999999999999</v>
      </c>
      <c r="M28" s="61">
        <f t="shared" si="9"/>
        <v>8</v>
      </c>
      <c r="N28" s="60">
        <f>VLOOKUP($A28,'Return Data'!$B$7:$R$2292,14,0)</f>
        <v>4.3262</v>
      </c>
      <c r="O28" s="61">
        <f t="shared" si="10"/>
        <v>16</v>
      </c>
      <c r="P28" s="60">
        <f>VLOOKUP($A28,'Return Data'!$B$7:$R$2292,15,0)</f>
        <v>5.3468</v>
      </c>
      <c r="Q28" s="61">
        <f>RANK(P28,P$8:P$32,0)</f>
        <v>12</v>
      </c>
      <c r="R28" s="60">
        <f>VLOOKUP($A28,'Return Data'!$B$7:$R$2292,16,0)</f>
        <v>6.5731999999999999</v>
      </c>
      <c r="S28" s="62">
        <f t="shared" si="6"/>
        <v>7</v>
      </c>
    </row>
    <row r="29" spans="1:19" x14ac:dyDescent="0.3">
      <c r="A29" s="58" t="s">
        <v>1612</v>
      </c>
      <c r="B29" s="59">
        <f>VLOOKUP($A29,'Return Data'!$B$7:$R$2292,3,0)</f>
        <v>44859</v>
      </c>
      <c r="C29" s="60">
        <f>VLOOKUP($A29,'Return Data'!$B$7:$R$2292,4,0)</f>
        <v>12.535600000000001</v>
      </c>
      <c r="D29" s="60">
        <f>VLOOKUP($A29,'Return Data'!$B$7:$R$2292,10,0)</f>
        <v>1.2601</v>
      </c>
      <c r="E29" s="61">
        <f t="shared" si="0"/>
        <v>13</v>
      </c>
      <c r="F29" s="60">
        <f>VLOOKUP($A29,'Return Data'!$B$7:$R$2292,11,0)</f>
        <v>2.0706000000000002</v>
      </c>
      <c r="G29" s="61">
        <f t="shared" si="1"/>
        <v>14</v>
      </c>
      <c r="H29" s="60">
        <f>VLOOKUP($A29,'Return Data'!$B$7:$R$2292,12,0)</f>
        <v>2.8696999999999999</v>
      </c>
      <c r="I29" s="61">
        <f t="shared" si="2"/>
        <v>20</v>
      </c>
      <c r="J29" s="60">
        <f>VLOOKUP($A29,'Return Data'!$B$7:$R$2292,13,0)</f>
        <v>3.4333</v>
      </c>
      <c r="K29" s="61">
        <f t="shared" si="3"/>
        <v>22</v>
      </c>
      <c r="L29" s="60">
        <f>VLOOKUP($A29,'Return Data'!$B$7:$R$2292,17,0)</f>
        <v>3.1436999999999999</v>
      </c>
      <c r="M29" s="61">
        <f t="shared" si="9"/>
        <v>21</v>
      </c>
      <c r="N29" s="60">
        <f>VLOOKUP($A29,'Return Data'!$B$7:$R$2292,14,0)</f>
        <v>3.0655999999999999</v>
      </c>
      <c r="O29" s="61">
        <f t="shared" si="10"/>
        <v>22</v>
      </c>
      <c r="P29" s="60">
        <f>VLOOKUP($A29,'Return Data'!$B$7:$R$2292,15,0)</f>
        <v>2.7643</v>
      </c>
      <c r="Q29" s="61">
        <f>RANK(P29,P$8:P$32,0)</f>
        <v>17</v>
      </c>
      <c r="R29" s="60">
        <f>VLOOKUP($A29,'Return Data'!$B$7:$R$2292,16,0)</f>
        <v>3.5295999999999998</v>
      </c>
      <c r="S29" s="62">
        <f t="shared" si="6"/>
        <v>25</v>
      </c>
    </row>
    <row r="30" spans="1:19" x14ac:dyDescent="0.3">
      <c r="A30" s="58" t="s">
        <v>1613</v>
      </c>
      <c r="B30" s="59">
        <f>VLOOKUP($A30,'Return Data'!$B$7:$R$2292,3,0)</f>
        <v>44859</v>
      </c>
      <c r="C30" s="60">
        <f>VLOOKUP($A30,'Return Data'!$B$7:$R$2292,4,0)</f>
        <v>12.2925</v>
      </c>
      <c r="D30" s="60">
        <f>VLOOKUP($A30,'Return Data'!$B$7:$R$2292,10,0)</f>
        <v>1.2862</v>
      </c>
      <c r="E30" s="61">
        <f t="shared" si="0"/>
        <v>9</v>
      </c>
      <c r="F30" s="60">
        <f>VLOOKUP($A30,'Return Data'!$B$7:$R$2292,11,0)</f>
        <v>2.1532</v>
      </c>
      <c r="G30" s="61">
        <f t="shared" si="1"/>
        <v>7</v>
      </c>
      <c r="H30" s="60">
        <f>VLOOKUP($A30,'Return Data'!$B$7:$R$2292,12,0)</f>
        <v>3.2324000000000002</v>
      </c>
      <c r="I30" s="61">
        <f t="shared" si="2"/>
        <v>9</v>
      </c>
      <c r="J30" s="60">
        <f>VLOOKUP($A30,'Return Data'!$B$7:$R$2292,13,0)</f>
        <v>4.3471000000000002</v>
      </c>
      <c r="K30" s="61">
        <f t="shared" si="3"/>
        <v>10</v>
      </c>
      <c r="L30" s="60">
        <f>VLOOKUP($A30,'Return Data'!$B$7:$R$2292,17,0)</f>
        <v>4.4657</v>
      </c>
      <c r="M30" s="61">
        <f t="shared" si="9"/>
        <v>5</v>
      </c>
      <c r="N30" s="60">
        <f>VLOOKUP($A30,'Return Data'!$B$7:$R$2292,14,0)</f>
        <v>4.9668000000000001</v>
      </c>
      <c r="O30" s="61">
        <f t="shared" si="10"/>
        <v>1</v>
      </c>
      <c r="P30" s="60"/>
      <c r="Q30" s="61"/>
      <c r="R30" s="60">
        <f>VLOOKUP($A30,'Return Data'!$B$7:$R$2292,16,0)</f>
        <v>5.5004</v>
      </c>
      <c r="S30" s="62">
        <f t="shared" si="6"/>
        <v>17</v>
      </c>
    </row>
    <row r="31" spans="1:19" x14ac:dyDescent="0.3">
      <c r="A31" s="58" t="s">
        <v>1614</v>
      </c>
      <c r="B31" s="59">
        <f>VLOOKUP($A31,'Return Data'!$B$7:$R$2292,3,0)</f>
        <v>44859</v>
      </c>
      <c r="C31" s="60">
        <f>VLOOKUP($A31,'Return Data'!$B$7:$R$2292,4,0)</f>
        <v>11.907999999999999</v>
      </c>
      <c r="D31" s="60">
        <f>VLOOKUP($A31,'Return Data'!$B$7:$R$2292,10,0)</f>
        <v>1.2205999999999999</v>
      </c>
      <c r="E31" s="61">
        <f t="shared" si="0"/>
        <v>18</v>
      </c>
      <c r="F31" s="60">
        <f>VLOOKUP($A31,'Return Data'!$B$7:$R$2292,11,0)</f>
        <v>1.8744000000000001</v>
      </c>
      <c r="G31" s="61">
        <f t="shared" si="1"/>
        <v>20</v>
      </c>
      <c r="H31" s="60">
        <f>VLOOKUP($A31,'Return Data'!$B$7:$R$2292,12,0)</f>
        <v>2.7597</v>
      </c>
      <c r="I31" s="61">
        <f t="shared" si="2"/>
        <v>22</v>
      </c>
      <c r="J31" s="60">
        <f>VLOOKUP($A31,'Return Data'!$B$7:$R$2292,13,0)</f>
        <v>3.8195999999999999</v>
      </c>
      <c r="K31" s="61">
        <f t="shared" si="3"/>
        <v>20</v>
      </c>
      <c r="L31" s="60">
        <f>VLOOKUP($A31,'Return Data'!$B$7:$R$2292,17,0)</f>
        <v>3.9405000000000001</v>
      </c>
      <c r="M31" s="61">
        <f t="shared" si="9"/>
        <v>19</v>
      </c>
      <c r="N31" s="60">
        <f>VLOOKUP($A31,'Return Data'!$B$7:$R$2292,14,0)</f>
        <v>4.3864000000000001</v>
      </c>
      <c r="O31" s="61">
        <f t="shared" si="10"/>
        <v>13</v>
      </c>
      <c r="P31" s="60"/>
      <c r="Q31" s="61"/>
      <c r="R31" s="60">
        <f>VLOOKUP($A31,'Return Data'!$B$7:$R$2292,16,0)</f>
        <v>4.8604000000000003</v>
      </c>
      <c r="S31" s="62">
        <f t="shared" si="6"/>
        <v>19</v>
      </c>
    </row>
    <row r="32" spans="1:19" x14ac:dyDescent="0.3">
      <c r="A32" s="58" t="s">
        <v>1615</v>
      </c>
      <c r="B32" s="59">
        <f>VLOOKUP($A32,'Return Data'!$B$7:$R$2292,3,0)</f>
        <v>44859</v>
      </c>
      <c r="C32" s="60">
        <f>VLOOKUP($A32,'Return Data'!$B$7:$R$2292,4,0)</f>
        <v>30.438400000000001</v>
      </c>
      <c r="D32" s="60">
        <f>VLOOKUP($A32,'Return Data'!$B$7:$R$2292,10,0)</f>
        <v>1.173</v>
      </c>
      <c r="E32" s="61">
        <f t="shared" si="0"/>
        <v>20</v>
      </c>
      <c r="F32" s="60">
        <f>VLOOKUP($A32,'Return Data'!$B$7:$R$2292,11,0)</f>
        <v>1.9777</v>
      </c>
      <c r="G32" s="61">
        <f t="shared" si="1"/>
        <v>19</v>
      </c>
      <c r="H32" s="60">
        <f>VLOOKUP($A32,'Return Data'!$B$7:$R$2292,12,0)</f>
        <v>3.0127000000000002</v>
      </c>
      <c r="I32" s="61">
        <f t="shared" si="2"/>
        <v>17</v>
      </c>
      <c r="J32" s="60">
        <f>VLOOKUP($A32,'Return Data'!$B$7:$R$2292,13,0)</f>
        <v>4.1612</v>
      </c>
      <c r="K32" s="61">
        <f t="shared" si="3"/>
        <v>14</v>
      </c>
      <c r="L32" s="60">
        <f>VLOOKUP($A32,'Return Data'!$B$7:$R$2292,17,0)</f>
        <v>4.2762000000000002</v>
      </c>
      <c r="M32" s="61">
        <f t="shared" si="9"/>
        <v>11</v>
      </c>
      <c r="N32" s="60">
        <f>VLOOKUP($A32,'Return Data'!$B$7:$R$2292,14,0)</f>
        <v>4.5617000000000001</v>
      </c>
      <c r="O32" s="61">
        <f t="shared" si="10"/>
        <v>10</v>
      </c>
      <c r="P32" s="60">
        <f>VLOOKUP($A32,'Return Data'!$B$7:$R$2292,15,0)</f>
        <v>5.4745999999999997</v>
      </c>
      <c r="Q32" s="61">
        <f>RANK(P32,P$8:P$32,0)</f>
        <v>10</v>
      </c>
      <c r="R32" s="60">
        <f>VLOOKUP($A32,'Return Data'!$B$7:$R$2292,16,0)</f>
        <v>6.5183999999999997</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1.2290160000000001</v>
      </c>
      <c r="E34" s="69"/>
      <c r="F34" s="70">
        <f>AVERAGE(F8:F32)</f>
        <v>2.0303320000000005</v>
      </c>
      <c r="G34" s="69"/>
      <c r="H34" s="70">
        <f>AVERAGE(H8:H32)</f>
        <v>3.0565039999999994</v>
      </c>
      <c r="I34" s="69"/>
      <c r="J34" s="70">
        <f>AVERAGE(J8:J32)</f>
        <v>4.1237120000000003</v>
      </c>
      <c r="K34" s="69"/>
      <c r="L34" s="70">
        <f>AVERAGE(L8:L32)</f>
        <v>4.0635416666666666</v>
      </c>
      <c r="M34" s="69"/>
      <c r="N34" s="70">
        <f>AVERAGE(N8:N32)</f>
        <v>4.3316454545454555</v>
      </c>
      <c r="O34" s="69"/>
      <c r="P34" s="70">
        <f>AVERAGE(P8:P32)</f>
        <v>5.2073470588235296</v>
      </c>
      <c r="Q34" s="69"/>
      <c r="R34" s="70">
        <f>AVERAGE(R8:R32)</f>
        <v>5.7005160000000004</v>
      </c>
      <c r="S34" s="71"/>
    </row>
    <row r="35" spans="1:19" x14ac:dyDescent="0.3">
      <c r="A35" s="68" t="s">
        <v>28</v>
      </c>
      <c r="B35" s="69"/>
      <c r="C35" s="69"/>
      <c r="D35" s="70">
        <f>MIN(D8:D32)</f>
        <v>0.90569999999999995</v>
      </c>
      <c r="E35" s="69"/>
      <c r="F35" s="70">
        <f>MIN(F8:F32)</f>
        <v>1.5056</v>
      </c>
      <c r="G35" s="69"/>
      <c r="H35" s="70">
        <f>MIN(H8:H32)</f>
        <v>2.1194999999999999</v>
      </c>
      <c r="I35" s="69"/>
      <c r="J35" s="70">
        <f>MIN(J8:J32)</f>
        <v>2.9396</v>
      </c>
      <c r="K35" s="69"/>
      <c r="L35" s="70">
        <f>MIN(L8:L32)</f>
        <v>2.8552</v>
      </c>
      <c r="M35" s="69"/>
      <c r="N35" s="70">
        <f>MIN(N8:N32)</f>
        <v>3.0655999999999999</v>
      </c>
      <c r="O35" s="69"/>
      <c r="P35" s="70">
        <f>MIN(P8:P32)</f>
        <v>2.7643</v>
      </c>
      <c r="Q35" s="69"/>
      <c r="R35" s="70">
        <f>MIN(R8:R32)</f>
        <v>3.5295999999999998</v>
      </c>
      <c r="S35" s="71"/>
    </row>
    <row r="36" spans="1:19" ht="15" thickBot="1" x14ac:dyDescent="0.35">
      <c r="A36" s="72" t="s">
        <v>29</v>
      </c>
      <c r="B36" s="73"/>
      <c r="C36" s="73"/>
      <c r="D36" s="74">
        <f>MAX(D8:D32)</f>
        <v>1.5214000000000001</v>
      </c>
      <c r="E36" s="73"/>
      <c r="F36" s="74">
        <f>MAX(F8:F32)</f>
        <v>2.6219000000000001</v>
      </c>
      <c r="G36" s="73"/>
      <c r="H36" s="74">
        <f>MAX(H8:H32)</f>
        <v>3.9990000000000001</v>
      </c>
      <c r="I36" s="73"/>
      <c r="J36" s="74">
        <f>MAX(J8:J32)</f>
        <v>5.2244000000000002</v>
      </c>
      <c r="K36" s="73"/>
      <c r="L36" s="74">
        <f>MAX(L8:L32)</f>
        <v>4.6333000000000002</v>
      </c>
      <c r="M36" s="73"/>
      <c r="N36" s="74">
        <f>MAX(N8:N32)</f>
        <v>4.9668000000000001</v>
      </c>
      <c r="O36" s="73"/>
      <c r="P36" s="74">
        <f>MAX(P8:P32)</f>
        <v>5.7206000000000001</v>
      </c>
      <c r="Q36" s="73"/>
      <c r="R36" s="74">
        <f>MAX(R8:R32)</f>
        <v>6.9211999999999998</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1616</v>
      </c>
      <c r="B8" s="59">
        <f>VLOOKUP($A8,'Return Data'!$B$7:$R$2292,3,0)</f>
        <v>44859</v>
      </c>
      <c r="C8" s="60">
        <f>VLOOKUP($A8,'Return Data'!$B$7:$R$2292,4,0)</f>
        <v>22.057200000000002</v>
      </c>
      <c r="D8" s="60">
        <f>VLOOKUP($A8,'Return Data'!$B$7:$R$2292,10,0)</f>
        <v>1.0791999999999999</v>
      </c>
      <c r="E8" s="61">
        <f t="shared" ref="E8:E32" si="0">RANK(D8,D$8:D$32,0)</f>
        <v>14</v>
      </c>
      <c r="F8" s="60">
        <f>VLOOKUP($A8,'Return Data'!$B$7:$R$2292,11,0)</f>
        <v>1.7346999999999999</v>
      </c>
      <c r="G8" s="61">
        <f t="shared" ref="G8:G32" si="1">RANK(F8,F$8:F$32,0)</f>
        <v>14</v>
      </c>
      <c r="H8" s="60">
        <f>VLOOKUP($A8,'Return Data'!$B$7:$R$2292,12,0)</f>
        <v>2.6488999999999998</v>
      </c>
      <c r="I8" s="61">
        <f t="shared" ref="I8:I32" si="2">RANK(H8,H$8:H$32,0)</f>
        <v>11</v>
      </c>
      <c r="J8" s="60">
        <f>VLOOKUP($A8,'Return Data'!$B$7:$R$2292,13,0)</f>
        <v>3.6031</v>
      </c>
      <c r="K8" s="61">
        <f t="shared" ref="K8:K32" si="3">RANK(J8,J$8:J$32,0)</f>
        <v>10</v>
      </c>
      <c r="L8" s="60">
        <f>VLOOKUP($A8,'Return Data'!$B$7:$R$2292,17,0)</f>
        <v>3.7014999999999998</v>
      </c>
      <c r="M8" s="61">
        <f t="shared" ref="M8:M23" si="4">RANK(L8,L$8:L$32,0)</f>
        <v>8</v>
      </c>
      <c r="N8" s="60">
        <f>VLOOKUP($A8,'Return Data'!$B$7:$R$2292,14,0)</f>
        <v>3.9266999999999999</v>
      </c>
      <c r="O8" s="61">
        <f t="shared" ref="O8:O18" si="5">RANK(N8,N$8:N$32,0)</f>
        <v>9</v>
      </c>
      <c r="P8" s="60">
        <f>VLOOKUP($A8,'Return Data'!$B$7:$R$2292,15,0)</f>
        <v>4.8288000000000002</v>
      </c>
      <c r="Q8" s="61">
        <f>RANK(P8,P$8:P$32,0)</f>
        <v>8</v>
      </c>
      <c r="R8" s="60">
        <f>VLOOKUP($A8,'Return Data'!$B$7:$R$2292,16,0)</f>
        <v>6.1458000000000004</v>
      </c>
      <c r="S8" s="62">
        <f t="shared" ref="S8:S32" si="6">RANK(R8,R$8:R$32,0)</f>
        <v>10</v>
      </c>
    </row>
    <row r="9" spans="1:20" x14ac:dyDescent="0.3">
      <c r="A9" s="58" t="s">
        <v>1617</v>
      </c>
      <c r="B9" s="59">
        <f>VLOOKUP($A9,'Return Data'!$B$7:$R$2292,3,0)</f>
        <v>44859</v>
      </c>
      <c r="C9" s="60">
        <f>VLOOKUP($A9,'Return Data'!$B$7:$R$2292,4,0)</f>
        <v>15.560600000000001</v>
      </c>
      <c r="D9" s="60">
        <f>VLOOKUP($A9,'Return Data'!$B$7:$R$2292,10,0)</f>
        <v>1.014</v>
      </c>
      <c r="E9" s="61">
        <f t="shared" si="0"/>
        <v>20</v>
      </c>
      <c r="F9" s="60">
        <f>VLOOKUP($A9,'Return Data'!$B$7:$R$2292,11,0)</f>
        <v>1.698</v>
      </c>
      <c r="G9" s="61">
        <f t="shared" si="1"/>
        <v>15</v>
      </c>
      <c r="H9" s="60">
        <f>VLOOKUP($A9,'Return Data'!$B$7:$R$2292,12,0)</f>
        <v>2.7326000000000001</v>
      </c>
      <c r="I9" s="61">
        <f t="shared" si="2"/>
        <v>8</v>
      </c>
      <c r="J9" s="60">
        <f>VLOOKUP($A9,'Return Data'!$B$7:$R$2292,13,0)</f>
        <v>3.9472999999999998</v>
      </c>
      <c r="K9" s="61">
        <f t="shared" si="3"/>
        <v>4</v>
      </c>
      <c r="L9" s="60">
        <f>VLOOKUP($A9,'Return Data'!$B$7:$R$2292,17,0)</f>
        <v>3.7355</v>
      </c>
      <c r="M9" s="61">
        <f t="shared" si="4"/>
        <v>6</v>
      </c>
      <c r="N9" s="60">
        <f>VLOOKUP($A9,'Return Data'!$B$7:$R$2292,14,0)</f>
        <v>3.9178000000000002</v>
      </c>
      <c r="O9" s="61">
        <f t="shared" si="5"/>
        <v>10</v>
      </c>
      <c r="P9" s="60">
        <f>VLOOKUP($A9,'Return Data'!$B$7:$R$2292,15,0)</f>
        <v>4.8201999999999998</v>
      </c>
      <c r="Q9" s="61">
        <f>RANK(P9,P$8:P$32,0)</f>
        <v>11</v>
      </c>
      <c r="R9" s="60">
        <f>VLOOKUP($A9,'Return Data'!$B$7:$R$2292,16,0)</f>
        <v>5.5382999999999996</v>
      </c>
      <c r="S9" s="62">
        <f t="shared" si="6"/>
        <v>13</v>
      </c>
    </row>
    <row r="10" spans="1:20" x14ac:dyDescent="0.3">
      <c r="A10" s="58" t="s">
        <v>1956</v>
      </c>
      <c r="B10" s="59">
        <f>VLOOKUP($A10,'Return Data'!$B$7:$R$2292,3,0)</f>
        <v>44859</v>
      </c>
      <c r="C10" s="60">
        <f>VLOOKUP($A10,'Return Data'!$B$7:$R$2292,4,0)</f>
        <v>13.365500000000001</v>
      </c>
      <c r="D10" s="60">
        <f>VLOOKUP($A10,'Return Data'!$B$7:$R$2292,10,0)</f>
        <v>0.99980000000000002</v>
      </c>
      <c r="E10" s="61">
        <f t="shared" si="0"/>
        <v>21</v>
      </c>
      <c r="F10" s="60">
        <f>VLOOKUP($A10,'Return Data'!$B$7:$R$2292,11,0)</f>
        <v>1.4891000000000001</v>
      </c>
      <c r="G10" s="61">
        <f t="shared" si="1"/>
        <v>21</v>
      </c>
      <c r="H10" s="60">
        <f>VLOOKUP($A10,'Return Data'!$B$7:$R$2292,12,0)</f>
        <v>2.3862000000000001</v>
      </c>
      <c r="I10" s="61">
        <f t="shared" si="2"/>
        <v>20</v>
      </c>
      <c r="J10" s="60">
        <f>VLOOKUP($A10,'Return Data'!$B$7:$R$2292,13,0)</f>
        <v>3.2404000000000002</v>
      </c>
      <c r="K10" s="61">
        <f t="shared" si="3"/>
        <v>19</v>
      </c>
      <c r="L10" s="60">
        <f>VLOOKUP($A10,'Return Data'!$B$7:$R$2292,17,0)</f>
        <v>3.4937</v>
      </c>
      <c r="M10" s="61">
        <f t="shared" si="4"/>
        <v>15</v>
      </c>
      <c r="N10" s="60">
        <f>VLOOKUP($A10,'Return Data'!$B$7:$R$2292,14,0)</f>
        <v>3.9056999999999999</v>
      </c>
      <c r="O10" s="61">
        <f t="shared" si="5"/>
        <v>11</v>
      </c>
      <c r="P10" s="60">
        <f>VLOOKUP($A10,'Return Data'!$B$7:$R$2292,15,0)</f>
        <v>4.8281000000000001</v>
      </c>
      <c r="Q10" s="61">
        <f>RANK(P10,P$8:P$32,0)</f>
        <v>9</v>
      </c>
      <c r="R10" s="60">
        <f>VLOOKUP($A10,'Return Data'!$B$7:$R$2292,16,0)</f>
        <v>5.1040999999999999</v>
      </c>
      <c r="S10" s="62">
        <f t="shared" si="6"/>
        <v>15</v>
      </c>
    </row>
    <row r="11" spans="1:20" x14ac:dyDescent="0.3">
      <c r="A11" s="58" t="s">
        <v>2012</v>
      </c>
      <c r="B11" s="59">
        <f>VLOOKUP($A11,'Return Data'!$B$7:$R$2292,3,0)</f>
        <v>44859</v>
      </c>
      <c r="C11" s="60">
        <f>VLOOKUP($A11,'Return Data'!$B$7:$R$2292,4,0)</f>
        <v>11.670500000000001</v>
      </c>
      <c r="D11" s="60">
        <f>VLOOKUP($A11,'Return Data'!$B$7:$R$2292,10,0)</f>
        <v>0.82330000000000003</v>
      </c>
      <c r="E11" s="61">
        <f t="shared" si="0"/>
        <v>23</v>
      </c>
      <c r="F11" s="60">
        <f>VLOOKUP($A11,'Return Data'!$B$7:$R$2292,11,0)</f>
        <v>1.2862</v>
      </c>
      <c r="G11" s="61">
        <f t="shared" si="1"/>
        <v>23</v>
      </c>
      <c r="H11" s="60">
        <f>VLOOKUP($A11,'Return Data'!$B$7:$R$2292,12,0)</f>
        <v>1.8928</v>
      </c>
      <c r="I11" s="61">
        <f t="shared" si="2"/>
        <v>23</v>
      </c>
      <c r="J11" s="60">
        <f>VLOOKUP($A11,'Return Data'!$B$7:$R$2292,13,0)</f>
        <v>2.4986999999999999</v>
      </c>
      <c r="K11" s="61">
        <f t="shared" si="3"/>
        <v>23</v>
      </c>
      <c r="L11" s="60">
        <f>VLOOKUP($A11,'Return Data'!$B$7:$R$2292,17,0)</f>
        <v>2.3115999999999999</v>
      </c>
      <c r="M11" s="61">
        <f t="shared" si="4"/>
        <v>22</v>
      </c>
      <c r="N11" s="60">
        <f>VLOOKUP($A11,'Return Data'!$B$7:$R$2292,14,0)</f>
        <v>2.6551</v>
      </c>
      <c r="O11" s="61">
        <f t="shared" si="5"/>
        <v>21</v>
      </c>
      <c r="P11" s="60"/>
      <c r="Q11" s="61"/>
      <c r="R11" s="60">
        <f>VLOOKUP($A11,'Return Data'!$B$7:$R$2292,16,0)</f>
        <v>3.6097999999999999</v>
      </c>
      <c r="S11" s="62">
        <f t="shared" si="6"/>
        <v>21</v>
      </c>
    </row>
    <row r="12" spans="1:20" x14ac:dyDescent="0.3">
      <c r="A12" s="58" t="s">
        <v>1618</v>
      </c>
      <c r="B12" s="59">
        <f>VLOOKUP($A12,'Return Data'!$B$7:$R$2292,3,0)</f>
        <v>44859</v>
      </c>
      <c r="C12" s="60">
        <f>VLOOKUP($A12,'Return Data'!$B$7:$R$2292,4,0)</f>
        <v>12.422000000000001</v>
      </c>
      <c r="D12" s="60">
        <f>VLOOKUP($A12,'Return Data'!$B$7:$R$2292,10,0)</f>
        <v>1.1234</v>
      </c>
      <c r="E12" s="61">
        <f t="shared" si="0"/>
        <v>8</v>
      </c>
      <c r="F12" s="60">
        <f>VLOOKUP($A12,'Return Data'!$B$7:$R$2292,11,0)</f>
        <v>1.7696000000000001</v>
      </c>
      <c r="G12" s="61">
        <f t="shared" si="1"/>
        <v>9</v>
      </c>
      <c r="H12" s="60">
        <f>VLOOKUP($A12,'Return Data'!$B$7:$R$2292,12,0)</f>
        <v>2.5678999999999998</v>
      </c>
      <c r="I12" s="61">
        <f t="shared" si="2"/>
        <v>16</v>
      </c>
      <c r="J12" s="60">
        <f>VLOOKUP($A12,'Return Data'!$B$7:$R$2292,13,0)</f>
        <v>3.4477000000000002</v>
      </c>
      <c r="K12" s="61">
        <f t="shared" si="3"/>
        <v>15</v>
      </c>
      <c r="L12" s="60">
        <f>VLOOKUP($A12,'Return Data'!$B$7:$R$2292,17,0)</f>
        <v>3.4283000000000001</v>
      </c>
      <c r="M12" s="61">
        <f t="shared" si="4"/>
        <v>17</v>
      </c>
      <c r="N12" s="60">
        <f>VLOOKUP($A12,'Return Data'!$B$7:$R$2292,14,0)</f>
        <v>3.7221000000000002</v>
      </c>
      <c r="O12" s="61">
        <f t="shared" si="5"/>
        <v>14</v>
      </c>
      <c r="P12" s="60"/>
      <c r="Q12" s="61"/>
      <c r="R12" s="60">
        <f>VLOOKUP($A12,'Return Data'!$B$7:$R$2292,16,0)</f>
        <v>4.6711</v>
      </c>
      <c r="S12" s="62">
        <f t="shared" si="6"/>
        <v>18</v>
      </c>
    </row>
    <row r="13" spans="1:20" x14ac:dyDescent="0.3">
      <c r="A13" s="58" t="s">
        <v>1619</v>
      </c>
      <c r="B13" s="59">
        <f>VLOOKUP($A13,'Return Data'!$B$7:$R$2292,3,0)</f>
        <v>44859</v>
      </c>
      <c r="C13" s="60">
        <f>VLOOKUP($A13,'Return Data'!$B$7:$R$2292,4,0)</f>
        <v>16.066500000000001</v>
      </c>
      <c r="D13" s="60">
        <f>VLOOKUP($A13,'Return Data'!$B$7:$R$2292,10,0)</f>
        <v>1.1394</v>
      </c>
      <c r="E13" s="61">
        <f t="shared" si="0"/>
        <v>6</v>
      </c>
      <c r="F13" s="60">
        <f>VLOOKUP($A13,'Return Data'!$B$7:$R$2292,11,0)</f>
        <v>1.8524</v>
      </c>
      <c r="G13" s="61">
        <f t="shared" si="1"/>
        <v>5</v>
      </c>
      <c r="H13" s="60">
        <f>VLOOKUP($A13,'Return Data'!$B$7:$R$2292,12,0)</f>
        <v>2.8849</v>
      </c>
      <c r="I13" s="61">
        <f t="shared" si="2"/>
        <v>4</v>
      </c>
      <c r="J13" s="60">
        <f>VLOOKUP($A13,'Return Data'!$B$7:$R$2292,13,0)</f>
        <v>3.9237000000000002</v>
      </c>
      <c r="K13" s="61">
        <f t="shared" si="3"/>
        <v>5</v>
      </c>
      <c r="L13" s="60">
        <f>VLOOKUP($A13,'Return Data'!$B$7:$R$2292,17,0)</f>
        <v>3.8111999999999999</v>
      </c>
      <c r="M13" s="61">
        <f t="shared" si="4"/>
        <v>4</v>
      </c>
      <c r="N13" s="60">
        <f>VLOOKUP($A13,'Return Data'!$B$7:$R$2292,14,0)</f>
        <v>4.1135999999999999</v>
      </c>
      <c r="O13" s="61">
        <f t="shared" si="5"/>
        <v>4</v>
      </c>
      <c r="P13" s="60">
        <f>VLOOKUP($A13,'Return Data'!$B$7:$R$2292,15,0)</f>
        <v>4.9824000000000002</v>
      </c>
      <c r="Q13" s="61">
        <f t="shared" ref="Q13:Q18" si="7">RANK(P13,P$8:P$32,0)</f>
        <v>3</v>
      </c>
      <c r="R13" s="60">
        <f>VLOOKUP($A13,'Return Data'!$B$7:$R$2292,16,0)</f>
        <v>5.8540999999999999</v>
      </c>
      <c r="S13" s="62">
        <f t="shared" si="6"/>
        <v>11</v>
      </c>
    </row>
    <row r="14" spans="1:20" x14ac:dyDescent="0.3">
      <c r="A14" s="58" t="s">
        <v>1620</v>
      </c>
      <c r="B14" s="59">
        <f>VLOOKUP($A14,'Return Data'!$B$7:$R$2292,3,0)</f>
        <v>44859</v>
      </c>
      <c r="C14" s="60">
        <f>VLOOKUP($A14,'Return Data'!$B$7:$R$2292,4,0)</f>
        <v>25.390999999999998</v>
      </c>
      <c r="D14" s="60">
        <f>VLOOKUP($A14,'Return Data'!$B$7:$R$2292,10,0)</f>
        <v>1.1191</v>
      </c>
      <c r="E14" s="61">
        <f t="shared" si="0"/>
        <v>9</v>
      </c>
      <c r="F14" s="60">
        <f>VLOOKUP($A14,'Return Data'!$B$7:$R$2292,11,0)</f>
        <v>1.8165</v>
      </c>
      <c r="G14" s="61">
        <f t="shared" si="1"/>
        <v>7</v>
      </c>
      <c r="H14" s="60">
        <f>VLOOKUP($A14,'Return Data'!$B$7:$R$2292,12,0)</f>
        <v>2.7019000000000002</v>
      </c>
      <c r="I14" s="61">
        <f t="shared" si="2"/>
        <v>9</v>
      </c>
      <c r="J14" s="60">
        <f>VLOOKUP($A14,'Return Data'!$B$7:$R$2292,13,0)</f>
        <v>3.6029</v>
      </c>
      <c r="K14" s="61">
        <f t="shared" si="3"/>
        <v>11</v>
      </c>
      <c r="L14" s="60">
        <f>VLOOKUP($A14,'Return Data'!$B$7:$R$2292,17,0)</f>
        <v>3.6141000000000001</v>
      </c>
      <c r="M14" s="61">
        <f t="shared" si="4"/>
        <v>11</v>
      </c>
      <c r="N14" s="60">
        <f>VLOOKUP($A14,'Return Data'!$B$7:$R$2292,14,0)</f>
        <v>3.7178</v>
      </c>
      <c r="O14" s="61">
        <f t="shared" si="5"/>
        <v>15</v>
      </c>
      <c r="P14" s="60">
        <f>VLOOKUP($A14,'Return Data'!$B$7:$R$2292,15,0)</f>
        <v>4.5602</v>
      </c>
      <c r="Q14" s="61">
        <f t="shared" si="7"/>
        <v>13</v>
      </c>
      <c r="R14" s="60">
        <f>VLOOKUP($A14,'Return Data'!$B$7:$R$2292,16,0)</f>
        <v>6.4017999999999997</v>
      </c>
      <c r="S14" s="62">
        <f t="shared" si="6"/>
        <v>8</v>
      </c>
    </row>
    <row r="15" spans="1:20" x14ac:dyDescent="0.3">
      <c r="A15" s="58" t="s">
        <v>1621</v>
      </c>
      <c r="B15" s="59">
        <f>VLOOKUP($A15,'Return Data'!$B$7:$R$2292,3,0)</f>
        <v>44859</v>
      </c>
      <c r="C15" s="60">
        <f>VLOOKUP($A15,'Return Data'!$B$7:$R$2292,4,0)</f>
        <v>28.454599999999999</v>
      </c>
      <c r="D15" s="60">
        <f>VLOOKUP($A15,'Return Data'!$B$7:$R$2292,10,0)</f>
        <v>1.1766000000000001</v>
      </c>
      <c r="E15" s="61">
        <f t="shared" si="0"/>
        <v>4</v>
      </c>
      <c r="F15" s="60">
        <f>VLOOKUP($A15,'Return Data'!$B$7:$R$2292,11,0)</f>
        <v>1.8794</v>
      </c>
      <c r="G15" s="61">
        <f t="shared" si="1"/>
        <v>4</v>
      </c>
      <c r="H15" s="60">
        <f>VLOOKUP($A15,'Return Data'!$B$7:$R$2292,12,0)</f>
        <v>2.7475999999999998</v>
      </c>
      <c r="I15" s="61">
        <f t="shared" si="2"/>
        <v>5</v>
      </c>
      <c r="J15" s="60">
        <f>VLOOKUP($A15,'Return Data'!$B$7:$R$2292,13,0)</f>
        <v>3.7803</v>
      </c>
      <c r="K15" s="61">
        <f t="shared" si="3"/>
        <v>6</v>
      </c>
      <c r="L15" s="60">
        <f>VLOOKUP($A15,'Return Data'!$B$7:$R$2292,17,0)</f>
        <v>3.7532999999999999</v>
      </c>
      <c r="M15" s="61">
        <f t="shared" si="4"/>
        <v>5</v>
      </c>
      <c r="N15" s="60">
        <f>VLOOKUP($A15,'Return Data'!$B$7:$R$2292,14,0)</f>
        <v>3.9973000000000001</v>
      </c>
      <c r="O15" s="61">
        <f t="shared" si="5"/>
        <v>6</v>
      </c>
      <c r="P15" s="60">
        <f>VLOOKUP($A15,'Return Data'!$B$7:$R$2292,15,0)</f>
        <v>4.8621999999999996</v>
      </c>
      <c r="Q15" s="61">
        <f t="shared" si="7"/>
        <v>7</v>
      </c>
      <c r="R15" s="60">
        <f>VLOOKUP($A15,'Return Data'!$B$7:$R$2292,16,0)</f>
        <v>6.8289999999999997</v>
      </c>
      <c r="S15" s="62">
        <f t="shared" si="6"/>
        <v>2</v>
      </c>
    </row>
    <row r="16" spans="1:20" x14ac:dyDescent="0.3">
      <c r="A16" s="58" t="s">
        <v>1622</v>
      </c>
      <c r="B16" s="59">
        <f>VLOOKUP($A16,'Return Data'!$B$7:$R$2292,3,0)</f>
        <v>44859</v>
      </c>
      <c r="C16" s="60">
        <f>VLOOKUP($A16,'Return Data'!$B$7:$R$2292,4,0)</f>
        <v>26.9434</v>
      </c>
      <c r="D16" s="60">
        <f>VLOOKUP($A16,'Return Data'!$B$7:$R$2292,10,0)</f>
        <v>1.1297999999999999</v>
      </c>
      <c r="E16" s="61">
        <f t="shared" si="0"/>
        <v>7</v>
      </c>
      <c r="F16" s="60">
        <f>VLOOKUP($A16,'Return Data'!$B$7:$R$2292,11,0)</f>
        <v>1.7577</v>
      </c>
      <c r="G16" s="61">
        <f t="shared" si="1"/>
        <v>11</v>
      </c>
      <c r="H16" s="60">
        <f>VLOOKUP($A16,'Return Data'!$B$7:$R$2292,12,0)</f>
        <v>2.645</v>
      </c>
      <c r="I16" s="61">
        <f t="shared" si="2"/>
        <v>12</v>
      </c>
      <c r="J16" s="60">
        <f>VLOOKUP($A16,'Return Data'!$B$7:$R$2292,13,0)</f>
        <v>3.5735000000000001</v>
      </c>
      <c r="K16" s="61">
        <f t="shared" si="3"/>
        <v>12</v>
      </c>
      <c r="L16" s="60">
        <f>VLOOKUP($A16,'Return Data'!$B$7:$R$2292,17,0)</f>
        <v>3.5282</v>
      </c>
      <c r="M16" s="61">
        <f t="shared" si="4"/>
        <v>14</v>
      </c>
      <c r="N16" s="60">
        <f>VLOOKUP($A16,'Return Data'!$B$7:$R$2292,14,0)</f>
        <v>3.6907000000000001</v>
      </c>
      <c r="O16" s="61">
        <f t="shared" si="5"/>
        <v>16</v>
      </c>
      <c r="P16" s="60">
        <f>VLOOKUP($A16,'Return Data'!$B$7:$R$2292,15,0)</f>
        <v>4.7371999999999996</v>
      </c>
      <c r="Q16" s="61">
        <f t="shared" si="7"/>
        <v>12</v>
      </c>
      <c r="R16" s="60">
        <f>VLOOKUP($A16,'Return Data'!$B$7:$R$2292,16,0)</f>
        <v>6.4509999999999996</v>
      </c>
      <c r="S16" s="62">
        <f t="shared" si="6"/>
        <v>7</v>
      </c>
    </row>
    <row r="17" spans="1:19" x14ac:dyDescent="0.3">
      <c r="A17" s="58" t="s">
        <v>1623</v>
      </c>
      <c r="B17" s="59">
        <f>VLOOKUP($A17,'Return Data'!$B$7:$R$2292,3,0)</f>
        <v>44859</v>
      </c>
      <c r="C17" s="60">
        <f>VLOOKUP($A17,'Return Data'!$B$7:$R$2292,4,0)</f>
        <v>14.7714</v>
      </c>
      <c r="D17" s="60">
        <f>VLOOKUP($A17,'Return Data'!$B$7:$R$2292,10,0)</f>
        <v>0.77569999999999995</v>
      </c>
      <c r="E17" s="61">
        <f t="shared" si="0"/>
        <v>24</v>
      </c>
      <c r="F17" s="60">
        <f>VLOOKUP($A17,'Return Data'!$B$7:$R$2292,11,0)</f>
        <v>1.1934</v>
      </c>
      <c r="G17" s="61">
        <f t="shared" si="1"/>
        <v>24</v>
      </c>
      <c r="H17" s="60">
        <f>VLOOKUP($A17,'Return Data'!$B$7:$R$2292,12,0)</f>
        <v>1.5929</v>
      </c>
      <c r="I17" s="61">
        <f t="shared" si="2"/>
        <v>25</v>
      </c>
      <c r="J17" s="60">
        <f>VLOOKUP($A17,'Return Data'!$B$7:$R$2292,13,0)</f>
        <v>2.3262</v>
      </c>
      <c r="K17" s="61">
        <f t="shared" si="3"/>
        <v>24</v>
      </c>
      <c r="L17" s="60">
        <f>VLOOKUP($A17,'Return Data'!$B$7:$R$2292,17,0)</f>
        <v>2.2429000000000001</v>
      </c>
      <c r="M17" s="61">
        <f t="shared" si="4"/>
        <v>24</v>
      </c>
      <c r="N17" s="60">
        <f>VLOOKUP($A17,'Return Data'!$B$7:$R$2292,14,0)</f>
        <v>2.6587000000000001</v>
      </c>
      <c r="O17" s="61">
        <f t="shared" si="5"/>
        <v>20</v>
      </c>
      <c r="P17" s="60">
        <f>VLOOKUP($A17,'Return Data'!$B$7:$R$2292,15,0)</f>
        <v>3.9944999999999999</v>
      </c>
      <c r="Q17" s="61">
        <f t="shared" si="7"/>
        <v>15</v>
      </c>
      <c r="R17" s="60">
        <f>VLOOKUP($A17,'Return Data'!$B$7:$R$2292,16,0)</f>
        <v>5.0918999999999999</v>
      </c>
      <c r="S17" s="62">
        <f t="shared" si="6"/>
        <v>16</v>
      </c>
    </row>
    <row r="18" spans="1:19" x14ac:dyDescent="0.3">
      <c r="A18" s="58" t="s">
        <v>1624</v>
      </c>
      <c r="B18" s="59">
        <f>VLOOKUP($A18,'Return Data'!$B$7:$R$2292,3,0)</f>
        <v>44859</v>
      </c>
      <c r="C18" s="60">
        <f>VLOOKUP($A18,'Return Data'!$B$7:$R$2292,4,0)</f>
        <v>26.391400000000001</v>
      </c>
      <c r="D18" s="60">
        <f>VLOOKUP($A18,'Return Data'!$B$7:$R$2292,10,0)</f>
        <v>1.3487</v>
      </c>
      <c r="E18" s="61">
        <f t="shared" si="0"/>
        <v>1</v>
      </c>
      <c r="F18" s="60">
        <f>VLOOKUP($A18,'Return Data'!$B$7:$R$2292,11,0)</f>
        <v>2.2711999999999999</v>
      </c>
      <c r="G18" s="61">
        <f t="shared" si="1"/>
        <v>1</v>
      </c>
      <c r="H18" s="60">
        <f>VLOOKUP($A18,'Return Data'!$B$7:$R$2292,12,0)</f>
        <v>3.4672999999999998</v>
      </c>
      <c r="I18" s="61">
        <f t="shared" si="2"/>
        <v>1</v>
      </c>
      <c r="J18" s="60">
        <f>VLOOKUP($A18,'Return Data'!$B$7:$R$2292,13,0)</f>
        <v>4.5225</v>
      </c>
      <c r="K18" s="61">
        <f t="shared" si="3"/>
        <v>1</v>
      </c>
      <c r="L18" s="60">
        <f>VLOOKUP($A18,'Return Data'!$B$7:$R$2292,17,0)</f>
        <v>3.9394</v>
      </c>
      <c r="M18" s="61">
        <f t="shared" si="4"/>
        <v>2</v>
      </c>
      <c r="N18" s="60">
        <f>VLOOKUP($A18,'Return Data'!$B$7:$R$2292,14,0)</f>
        <v>4.1223000000000001</v>
      </c>
      <c r="O18" s="61">
        <f t="shared" si="5"/>
        <v>3</v>
      </c>
      <c r="P18" s="60">
        <f>VLOOKUP($A18,'Return Data'!$B$7:$R$2292,15,0)</f>
        <v>4.9169</v>
      </c>
      <c r="Q18" s="61">
        <f t="shared" si="7"/>
        <v>4</v>
      </c>
      <c r="R18" s="60">
        <f>VLOOKUP($A18,'Return Data'!$B$7:$R$2292,16,0)</f>
        <v>6.4617000000000004</v>
      </c>
      <c r="S18" s="62">
        <f t="shared" si="6"/>
        <v>6</v>
      </c>
    </row>
    <row r="19" spans="1:19" x14ac:dyDescent="0.3">
      <c r="A19" s="58" t="s">
        <v>1625</v>
      </c>
      <c r="B19" s="59">
        <f>VLOOKUP($A19,'Return Data'!$B$7:$R$2292,3,0)</f>
        <v>44859</v>
      </c>
      <c r="C19" s="60">
        <f>VLOOKUP($A19,'Return Data'!$B$7:$R$2292,4,0)</f>
        <v>10.9133</v>
      </c>
      <c r="D19" s="60">
        <f>VLOOKUP($A19,'Return Data'!$B$7:$R$2292,10,0)</f>
        <v>0.71430000000000005</v>
      </c>
      <c r="E19" s="61">
        <f t="shared" si="0"/>
        <v>25</v>
      </c>
      <c r="F19" s="60">
        <f>VLOOKUP($A19,'Return Data'!$B$7:$R$2292,11,0)</f>
        <v>1.1305000000000001</v>
      </c>
      <c r="G19" s="61">
        <f t="shared" si="1"/>
        <v>25</v>
      </c>
      <c r="H19" s="60">
        <f>VLOOKUP($A19,'Return Data'!$B$7:$R$2292,12,0)</f>
        <v>1.6713</v>
      </c>
      <c r="I19" s="61">
        <f t="shared" si="2"/>
        <v>24</v>
      </c>
      <c r="J19" s="60">
        <f>VLOOKUP($A19,'Return Data'!$B$7:$R$2292,13,0)</f>
        <v>2.2591000000000001</v>
      </c>
      <c r="K19" s="61">
        <f t="shared" si="3"/>
        <v>25</v>
      </c>
      <c r="L19" s="60">
        <f>VLOOKUP($A19,'Return Data'!$B$7:$R$2292,17,0)</f>
        <v>2.3014000000000001</v>
      </c>
      <c r="M19" s="61">
        <f t="shared" si="4"/>
        <v>23</v>
      </c>
      <c r="N19" s="60"/>
      <c r="O19" s="61"/>
      <c r="P19" s="60"/>
      <c r="Q19" s="61"/>
      <c r="R19" s="60">
        <f>VLOOKUP($A19,'Return Data'!$B$7:$R$2292,16,0)</f>
        <v>2.8327</v>
      </c>
      <c r="S19" s="62">
        <f t="shared" si="6"/>
        <v>24</v>
      </c>
    </row>
    <row r="20" spans="1:19" x14ac:dyDescent="0.3">
      <c r="A20" s="58" t="s">
        <v>1626</v>
      </c>
      <c r="B20" s="59">
        <f>VLOOKUP($A20,'Return Data'!$B$7:$R$2292,3,0)</f>
        <v>44859</v>
      </c>
      <c r="C20" s="60">
        <f>VLOOKUP($A20,'Return Data'!$B$7:$R$2292,4,0)</f>
        <v>27.382300000000001</v>
      </c>
      <c r="D20" s="60">
        <f>VLOOKUP($A20,'Return Data'!$B$7:$R$2292,10,0)</f>
        <v>1.0741000000000001</v>
      </c>
      <c r="E20" s="61">
        <f t="shared" si="0"/>
        <v>15</v>
      </c>
      <c r="F20" s="60">
        <f>VLOOKUP($A20,'Return Data'!$B$7:$R$2292,11,0)</f>
        <v>1.6541999999999999</v>
      </c>
      <c r="G20" s="61">
        <f t="shared" si="1"/>
        <v>18</v>
      </c>
      <c r="H20" s="60">
        <f>VLOOKUP($A20,'Return Data'!$B$7:$R$2292,12,0)</f>
        <v>2.5722999999999998</v>
      </c>
      <c r="I20" s="61">
        <f t="shared" si="2"/>
        <v>14</v>
      </c>
      <c r="J20" s="60">
        <f>VLOOKUP($A20,'Return Data'!$B$7:$R$2292,13,0)</f>
        <v>3.411</v>
      </c>
      <c r="K20" s="61">
        <f t="shared" si="3"/>
        <v>18</v>
      </c>
      <c r="L20" s="60">
        <f>VLOOKUP($A20,'Return Data'!$B$7:$R$2292,17,0)</f>
        <v>2.9990999999999999</v>
      </c>
      <c r="M20" s="61">
        <f t="shared" si="4"/>
        <v>20</v>
      </c>
      <c r="N20" s="60">
        <f>VLOOKUP($A20,'Return Data'!$B$7:$R$2292,14,0)</f>
        <v>2.9849999999999999</v>
      </c>
      <c r="O20" s="61">
        <f>RANK(N20,N$8:N$32,0)</f>
        <v>19</v>
      </c>
      <c r="P20" s="60">
        <f>VLOOKUP($A20,'Return Data'!$B$7:$R$2292,15,0)</f>
        <v>3.9662999999999999</v>
      </c>
      <c r="Q20" s="61">
        <f>RANK(P20,P$8:P$32,0)</f>
        <v>16</v>
      </c>
      <c r="R20" s="60">
        <f>VLOOKUP($A20,'Return Data'!$B$7:$R$2292,16,0)</f>
        <v>6.3819999999999997</v>
      </c>
      <c r="S20" s="62">
        <f t="shared" si="6"/>
        <v>9</v>
      </c>
    </row>
    <row r="21" spans="1:19" x14ac:dyDescent="0.3">
      <c r="A21" s="58" t="s">
        <v>1627</v>
      </c>
      <c r="B21" s="59">
        <f>VLOOKUP($A21,'Return Data'!$B$7:$R$2292,3,0)</f>
        <v>44859</v>
      </c>
      <c r="C21" s="60">
        <f>VLOOKUP($A21,'Return Data'!$B$7:$R$2292,4,0)</f>
        <v>30.928899999999999</v>
      </c>
      <c r="D21" s="60">
        <f>VLOOKUP($A21,'Return Data'!$B$7:$R$2292,10,0)</f>
        <v>1.1941999999999999</v>
      </c>
      <c r="E21" s="61">
        <f t="shared" si="0"/>
        <v>3</v>
      </c>
      <c r="F21" s="60">
        <f>VLOOKUP($A21,'Return Data'!$B$7:$R$2292,11,0)</f>
        <v>1.9608000000000001</v>
      </c>
      <c r="G21" s="61">
        <f t="shared" si="1"/>
        <v>2</v>
      </c>
      <c r="H21" s="60">
        <f>VLOOKUP($A21,'Return Data'!$B$7:$R$2292,12,0)</f>
        <v>3.0002</v>
      </c>
      <c r="I21" s="61">
        <f t="shared" si="2"/>
        <v>3</v>
      </c>
      <c r="J21" s="60">
        <f>VLOOKUP($A21,'Return Data'!$B$7:$R$2292,13,0)</f>
        <v>4.048</v>
      </c>
      <c r="K21" s="61">
        <f t="shared" si="3"/>
        <v>2</v>
      </c>
      <c r="L21" s="60">
        <f>VLOOKUP($A21,'Return Data'!$B$7:$R$2292,17,0)</f>
        <v>3.9681999999999999</v>
      </c>
      <c r="M21" s="61">
        <f t="shared" si="4"/>
        <v>1</v>
      </c>
      <c r="N21" s="60">
        <f>VLOOKUP($A21,'Return Data'!$B$7:$R$2292,14,0)</f>
        <v>4.1516000000000002</v>
      </c>
      <c r="O21" s="61">
        <f>RANK(N21,N$8:N$32,0)</f>
        <v>2</v>
      </c>
      <c r="P21" s="60">
        <f>VLOOKUP($A21,'Return Data'!$B$7:$R$2292,15,0)</f>
        <v>5.0080999999999998</v>
      </c>
      <c r="Q21" s="61">
        <f>RANK(P21,P$8:P$32,0)</f>
        <v>1</v>
      </c>
      <c r="R21" s="60">
        <f>VLOOKUP($A21,'Return Data'!$B$7:$R$2292,16,0)</f>
        <v>6.8331999999999997</v>
      </c>
      <c r="S21" s="62">
        <f t="shared" si="6"/>
        <v>1</v>
      </c>
    </row>
    <row r="22" spans="1:19" x14ac:dyDescent="0.3">
      <c r="A22" s="58" t="s">
        <v>1628</v>
      </c>
      <c r="B22" s="59">
        <f>VLOOKUP($A22,'Return Data'!$B$7:$R$2292,3,0)</f>
        <v>44859</v>
      </c>
      <c r="C22" s="60">
        <f>VLOOKUP($A22,'Return Data'!$B$7:$R$2292,4,0)</f>
        <v>15.826000000000001</v>
      </c>
      <c r="D22" s="60">
        <f>VLOOKUP($A22,'Return Data'!$B$7:$R$2292,10,0)</f>
        <v>1.0858000000000001</v>
      </c>
      <c r="E22" s="61">
        <f t="shared" si="0"/>
        <v>12</v>
      </c>
      <c r="F22" s="60">
        <f>VLOOKUP($A22,'Return Data'!$B$7:$R$2292,11,0)</f>
        <v>1.6507000000000001</v>
      </c>
      <c r="G22" s="61">
        <f t="shared" si="1"/>
        <v>19</v>
      </c>
      <c r="H22" s="60">
        <f>VLOOKUP($A22,'Return Data'!$B$7:$R$2292,12,0)</f>
        <v>2.5398000000000001</v>
      </c>
      <c r="I22" s="61">
        <f t="shared" si="2"/>
        <v>17</v>
      </c>
      <c r="J22" s="60">
        <f>VLOOKUP($A22,'Return Data'!$B$7:$R$2292,13,0)</f>
        <v>3.4310999999999998</v>
      </c>
      <c r="K22" s="61">
        <f t="shared" si="3"/>
        <v>17</v>
      </c>
      <c r="L22" s="60">
        <f>VLOOKUP($A22,'Return Data'!$B$7:$R$2292,17,0)</f>
        <v>3.5453000000000001</v>
      </c>
      <c r="M22" s="61">
        <f t="shared" si="4"/>
        <v>13</v>
      </c>
      <c r="N22" s="60">
        <f>VLOOKUP($A22,'Return Data'!$B$7:$R$2292,14,0)</f>
        <v>4.0362999999999998</v>
      </c>
      <c r="O22" s="61">
        <f>RANK(N22,N$8:N$32,0)</f>
        <v>5</v>
      </c>
      <c r="P22" s="60">
        <f>VLOOKUP($A22,'Return Data'!$B$7:$R$2292,15,0)</f>
        <v>4.8860000000000001</v>
      </c>
      <c r="Q22" s="61">
        <f>RANK(P22,P$8:P$32,0)</f>
        <v>6</v>
      </c>
      <c r="R22" s="60">
        <f>VLOOKUP($A22,'Return Data'!$B$7:$R$2292,16,0)</f>
        <v>5.6684999999999999</v>
      </c>
      <c r="S22" s="62">
        <f t="shared" si="6"/>
        <v>12</v>
      </c>
    </row>
    <row r="23" spans="1:19" x14ac:dyDescent="0.3">
      <c r="A23" s="58" t="s">
        <v>1629</v>
      </c>
      <c r="B23" s="59">
        <f>VLOOKUP($A23,'Return Data'!$B$7:$R$2292,3,0)</f>
        <v>44859</v>
      </c>
      <c r="C23" s="60">
        <f>VLOOKUP($A23,'Return Data'!$B$7:$R$2292,4,0)</f>
        <v>11.592000000000001</v>
      </c>
      <c r="D23" s="60">
        <f>VLOOKUP($A23,'Return Data'!$B$7:$R$2292,10,0)</f>
        <v>1.1183000000000001</v>
      </c>
      <c r="E23" s="61">
        <f t="shared" si="0"/>
        <v>10</v>
      </c>
      <c r="F23" s="60">
        <f>VLOOKUP($A23,'Return Data'!$B$7:$R$2292,11,0)</f>
        <v>1.8423</v>
      </c>
      <c r="G23" s="61">
        <f t="shared" si="1"/>
        <v>6</v>
      </c>
      <c r="H23" s="60">
        <f>VLOOKUP($A23,'Return Data'!$B$7:$R$2292,12,0)</f>
        <v>2.7431999999999999</v>
      </c>
      <c r="I23" s="61">
        <f t="shared" si="2"/>
        <v>7</v>
      </c>
      <c r="J23" s="60">
        <f>VLOOKUP($A23,'Return Data'!$B$7:$R$2292,13,0)</f>
        <v>3.6564000000000001</v>
      </c>
      <c r="K23" s="61">
        <f t="shared" si="3"/>
        <v>8</v>
      </c>
      <c r="L23" s="60">
        <f>VLOOKUP($A23,'Return Data'!$B$7:$R$2292,17,0)</f>
        <v>3.3519999999999999</v>
      </c>
      <c r="M23" s="61">
        <f t="shared" si="4"/>
        <v>19</v>
      </c>
      <c r="N23" s="60">
        <f>VLOOKUP($A23,'Return Data'!$B$7:$R$2292,14,0)</f>
        <v>3.5053999999999998</v>
      </c>
      <c r="O23" s="61">
        <f>RANK(N23,N$8:N$32,0)</f>
        <v>18</v>
      </c>
      <c r="P23" s="60"/>
      <c r="Q23" s="61"/>
      <c r="R23" s="60">
        <f>VLOOKUP($A23,'Return Data'!$B$7:$R$2292,16,0)</f>
        <v>4.0172999999999996</v>
      </c>
      <c r="S23" s="62">
        <f t="shared" si="6"/>
        <v>20</v>
      </c>
    </row>
    <row r="24" spans="1:19" x14ac:dyDescent="0.3">
      <c r="A24" s="58" t="s">
        <v>1630</v>
      </c>
      <c r="B24" s="59">
        <f>VLOOKUP($A24,'Return Data'!$B$7:$R$2292,3,0)</f>
        <v>44859</v>
      </c>
      <c r="C24" s="60">
        <f>VLOOKUP($A24,'Return Data'!$B$7:$R$2292,4,0)</f>
        <v>10.616099999999999</v>
      </c>
      <c r="D24" s="60">
        <f>VLOOKUP($A24,'Return Data'!$B$7:$R$2292,10,0)</f>
        <v>0.84930000000000005</v>
      </c>
      <c r="E24" s="61">
        <f t="shared" si="0"/>
        <v>22</v>
      </c>
      <c r="F24" s="60">
        <f>VLOOKUP($A24,'Return Data'!$B$7:$R$2292,11,0)</f>
        <v>1.4254</v>
      </c>
      <c r="G24" s="61">
        <f t="shared" si="1"/>
        <v>22</v>
      </c>
      <c r="H24" s="60">
        <f>VLOOKUP($A24,'Return Data'!$B$7:$R$2292,12,0)</f>
        <v>2.1191</v>
      </c>
      <c r="I24" s="61">
        <f t="shared" si="2"/>
        <v>22</v>
      </c>
      <c r="J24" s="60">
        <f>VLOOKUP($A24,'Return Data'!$B$7:$R$2292,13,0)</f>
        <v>2.8532000000000002</v>
      </c>
      <c r="K24" s="61">
        <f t="shared" si="3"/>
        <v>21</v>
      </c>
      <c r="L24" s="60"/>
      <c r="M24" s="61"/>
      <c r="N24" s="60"/>
      <c r="O24" s="61"/>
      <c r="P24" s="60"/>
      <c r="Q24" s="61"/>
      <c r="R24" s="60">
        <f>VLOOKUP($A24,'Return Data'!$B$7:$R$2292,16,0)</f>
        <v>2.7936000000000001</v>
      </c>
      <c r="S24" s="62">
        <f t="shared" si="6"/>
        <v>25</v>
      </c>
    </row>
    <row r="25" spans="1:19" x14ac:dyDescent="0.3">
      <c r="A25" s="58" t="s">
        <v>1631</v>
      </c>
      <c r="B25" s="59">
        <f>VLOOKUP($A25,'Return Data'!$B$7:$R$2292,3,0)</f>
        <v>44859</v>
      </c>
      <c r="C25" s="60">
        <f>VLOOKUP($A25,'Return Data'!$B$7:$R$2292,4,0)</f>
        <v>10.848000000000001</v>
      </c>
      <c r="D25" s="60">
        <f>VLOOKUP($A25,'Return Data'!$B$7:$R$2292,10,0)</f>
        <v>1.1469</v>
      </c>
      <c r="E25" s="61">
        <f t="shared" si="0"/>
        <v>5</v>
      </c>
      <c r="F25" s="60">
        <f>VLOOKUP($A25,'Return Data'!$B$7:$R$2292,11,0)</f>
        <v>1.7541</v>
      </c>
      <c r="G25" s="61">
        <f t="shared" si="1"/>
        <v>12</v>
      </c>
      <c r="H25" s="60">
        <f>VLOOKUP($A25,'Return Data'!$B$7:$R$2292,12,0)</f>
        <v>2.7467000000000001</v>
      </c>
      <c r="I25" s="61">
        <f t="shared" si="2"/>
        <v>6</v>
      </c>
      <c r="J25" s="60">
        <f>VLOOKUP($A25,'Return Data'!$B$7:$R$2292,13,0)</f>
        <v>3.6103000000000001</v>
      </c>
      <c r="K25" s="61">
        <f t="shared" si="3"/>
        <v>9</v>
      </c>
      <c r="L25" s="60">
        <f>VLOOKUP($A25,'Return Data'!$B$7:$R$2292,17,0)</f>
        <v>3.5602999999999998</v>
      </c>
      <c r="M25" s="61">
        <f t="shared" ref="M25" si="8">RANK(L25,L$8:L$32,0)</f>
        <v>12</v>
      </c>
      <c r="N25" s="60"/>
      <c r="O25" s="61"/>
      <c r="P25" s="60"/>
      <c r="Q25" s="61"/>
      <c r="R25" s="60">
        <f>VLOOKUP($A25,'Return Data'!$B$7:$R$2292,16,0)</f>
        <v>3.5232999999999999</v>
      </c>
      <c r="S25" s="62">
        <f t="shared" si="6"/>
        <v>22</v>
      </c>
    </row>
    <row r="26" spans="1:19" x14ac:dyDescent="0.3">
      <c r="A26" s="58" t="s">
        <v>1632</v>
      </c>
      <c r="B26" s="59">
        <f>VLOOKUP($A26,'Return Data'!$B$7:$R$2292,3,0)</f>
        <v>44859</v>
      </c>
      <c r="C26" s="60">
        <f>VLOOKUP($A26,'Return Data'!$B$7:$R$2292,4,0)</f>
        <v>22.098700000000001</v>
      </c>
      <c r="D26" s="60">
        <f>VLOOKUP($A26,'Return Data'!$B$7:$R$2292,10,0)</f>
        <v>1.0906</v>
      </c>
      <c r="E26" s="61">
        <f t="shared" si="0"/>
        <v>11</v>
      </c>
      <c r="F26" s="60">
        <f>VLOOKUP($A26,'Return Data'!$B$7:$R$2292,11,0)</f>
        <v>1.7684</v>
      </c>
      <c r="G26" s="61">
        <f t="shared" si="1"/>
        <v>10</v>
      </c>
      <c r="H26" s="60">
        <f>VLOOKUP($A26,'Return Data'!$B$7:$R$2292,12,0)</f>
        <v>2.6896</v>
      </c>
      <c r="I26" s="61">
        <f t="shared" si="2"/>
        <v>10</v>
      </c>
      <c r="J26" s="60">
        <f>VLOOKUP($A26,'Return Data'!$B$7:$R$2292,13,0)</f>
        <v>3.7464</v>
      </c>
      <c r="K26" s="61">
        <f t="shared" si="3"/>
        <v>7</v>
      </c>
      <c r="L26" s="60">
        <f>VLOOKUP($A26,'Return Data'!$B$7:$R$2292,17,0)</f>
        <v>3.7322000000000002</v>
      </c>
      <c r="M26" s="61">
        <f t="shared" ref="M26:M32" si="9">RANK(L26,L$8:L$32,0)</f>
        <v>7</v>
      </c>
      <c r="N26" s="60">
        <f>VLOOKUP($A26,'Return Data'!$B$7:$R$2292,14,0)</f>
        <v>3.9746999999999999</v>
      </c>
      <c r="O26" s="61">
        <f t="shared" ref="O26:O32" si="10">RANK(N26,N$8:N$32,0)</f>
        <v>7</v>
      </c>
      <c r="P26" s="60">
        <f>VLOOKUP($A26,'Return Data'!$B$7:$R$2292,15,0)</f>
        <v>5.0023</v>
      </c>
      <c r="Q26" s="61">
        <f>RANK(P26,P$8:P$32,0)</f>
        <v>2</v>
      </c>
      <c r="R26" s="60">
        <f>VLOOKUP($A26,'Return Data'!$B$7:$R$2292,16,0)</f>
        <v>6.8085000000000004</v>
      </c>
      <c r="S26" s="62">
        <f t="shared" si="6"/>
        <v>3</v>
      </c>
    </row>
    <row r="27" spans="1:19" x14ac:dyDescent="0.3">
      <c r="A27" s="58" t="s">
        <v>1633</v>
      </c>
      <c r="B27" s="59">
        <f>VLOOKUP($A27,'Return Data'!$B$7:$R$2292,3,0)</f>
        <v>44859</v>
      </c>
      <c r="C27" s="60">
        <f>VLOOKUP($A27,'Return Data'!$B$7:$R$2292,4,0)</f>
        <v>15.414400000000001</v>
      </c>
      <c r="D27" s="60">
        <f>VLOOKUP($A27,'Return Data'!$B$7:$R$2292,10,0)</f>
        <v>1.0628</v>
      </c>
      <c r="E27" s="61">
        <f t="shared" si="0"/>
        <v>18</v>
      </c>
      <c r="F27" s="60">
        <f>VLOOKUP($A27,'Return Data'!$B$7:$R$2292,11,0)</f>
        <v>1.6855</v>
      </c>
      <c r="G27" s="61">
        <f t="shared" si="1"/>
        <v>17</v>
      </c>
      <c r="H27" s="60">
        <f>VLOOKUP($A27,'Return Data'!$B$7:$R$2292,12,0)</f>
        <v>2.4144999999999999</v>
      </c>
      <c r="I27" s="61">
        <f t="shared" si="2"/>
        <v>18</v>
      </c>
      <c r="J27" s="60">
        <f>VLOOKUP($A27,'Return Data'!$B$7:$R$2292,13,0)</f>
        <v>3.4329000000000001</v>
      </c>
      <c r="K27" s="61">
        <f t="shared" si="3"/>
        <v>16</v>
      </c>
      <c r="L27" s="60">
        <f>VLOOKUP($A27,'Return Data'!$B$7:$R$2292,17,0)</f>
        <v>3.4584000000000001</v>
      </c>
      <c r="M27" s="61">
        <f t="shared" si="9"/>
        <v>16</v>
      </c>
      <c r="N27" s="60">
        <f>VLOOKUP($A27,'Return Data'!$B$7:$R$2292,14,0)</f>
        <v>3.6884000000000001</v>
      </c>
      <c r="O27" s="61">
        <f t="shared" si="10"/>
        <v>17</v>
      </c>
      <c r="P27" s="60">
        <f>VLOOKUP($A27,'Return Data'!$B$7:$R$2292,15,0)</f>
        <v>4.5178000000000003</v>
      </c>
      <c r="Q27" s="61">
        <f>RANK(P27,P$8:P$32,0)</f>
        <v>14</v>
      </c>
      <c r="R27" s="60">
        <f>VLOOKUP($A27,'Return Data'!$B$7:$R$2292,16,0)</f>
        <v>5.4412000000000003</v>
      </c>
      <c r="S27" s="62">
        <f t="shared" si="6"/>
        <v>14</v>
      </c>
    </row>
    <row r="28" spans="1:19" x14ac:dyDescent="0.3">
      <c r="A28" s="58" t="s">
        <v>1634</v>
      </c>
      <c r="B28" s="59">
        <f>VLOOKUP($A28,'Return Data'!$B$7:$R$2292,3,0)</f>
        <v>44859</v>
      </c>
      <c r="C28" s="60">
        <f>VLOOKUP($A28,'Return Data'!$B$7:$R$2292,4,0)</f>
        <v>27.939399999999999</v>
      </c>
      <c r="D28" s="60">
        <f>VLOOKUP($A28,'Return Data'!$B$7:$R$2292,10,0)</f>
        <v>1.2081</v>
      </c>
      <c r="E28" s="61">
        <f t="shared" si="0"/>
        <v>2</v>
      </c>
      <c r="F28" s="60">
        <f>VLOOKUP($A28,'Return Data'!$B$7:$R$2292,11,0)</f>
        <v>1.9525999999999999</v>
      </c>
      <c r="G28" s="61">
        <f t="shared" si="1"/>
        <v>3</v>
      </c>
      <c r="H28" s="60">
        <f>VLOOKUP($A28,'Return Data'!$B$7:$R$2292,12,0)</f>
        <v>3.0278</v>
      </c>
      <c r="I28" s="61">
        <f t="shared" si="2"/>
        <v>2</v>
      </c>
      <c r="J28" s="60">
        <f>VLOOKUP($A28,'Return Data'!$B$7:$R$2292,13,0)</f>
        <v>3.9849000000000001</v>
      </c>
      <c r="K28" s="61">
        <f t="shared" si="3"/>
        <v>3</v>
      </c>
      <c r="L28" s="60">
        <f>VLOOKUP($A28,'Return Data'!$B$7:$R$2292,17,0)</f>
        <v>3.9163999999999999</v>
      </c>
      <c r="M28" s="61">
        <f t="shared" si="9"/>
        <v>3</v>
      </c>
      <c r="N28" s="60">
        <f>VLOOKUP($A28,'Return Data'!$B$7:$R$2292,14,0)</f>
        <v>3.855</v>
      </c>
      <c r="O28" s="61">
        <f t="shared" si="10"/>
        <v>13</v>
      </c>
      <c r="P28" s="60">
        <f>VLOOKUP($A28,'Return Data'!$B$7:$R$2292,15,0)</f>
        <v>4.8236999999999997</v>
      </c>
      <c r="Q28" s="61">
        <f>RANK(P28,P$8:P$32,0)</f>
        <v>10</v>
      </c>
      <c r="R28" s="60">
        <f>VLOOKUP($A28,'Return Data'!$B$7:$R$2292,16,0)</f>
        <v>6.6380999999999997</v>
      </c>
      <c r="S28" s="62">
        <f t="shared" si="6"/>
        <v>5</v>
      </c>
    </row>
    <row r="29" spans="1:19" x14ac:dyDescent="0.3">
      <c r="A29" s="58" t="s">
        <v>1897</v>
      </c>
      <c r="B29" s="59">
        <f>VLOOKUP($A29,'Return Data'!$B$7:$R$2292,3,0)</f>
        <v>44859</v>
      </c>
      <c r="C29" s="60">
        <f>VLOOKUP($A29,'Return Data'!$B$7:$R$2292,4,0)</f>
        <v>12.0959</v>
      </c>
      <c r="D29" s="60">
        <f>VLOOKUP($A29,'Return Data'!$B$7:$R$2292,10,0)</f>
        <v>1.0738000000000001</v>
      </c>
      <c r="E29" s="61">
        <f t="shared" si="0"/>
        <v>16</v>
      </c>
      <c r="F29" s="60">
        <f>VLOOKUP($A29,'Return Data'!$B$7:$R$2292,11,0)</f>
        <v>1.7916000000000001</v>
      </c>
      <c r="G29" s="61">
        <f t="shared" si="1"/>
        <v>8</v>
      </c>
      <c r="H29" s="60">
        <f>VLOOKUP($A29,'Return Data'!$B$7:$R$2292,12,0)</f>
        <v>2.4</v>
      </c>
      <c r="I29" s="61">
        <f t="shared" si="2"/>
        <v>19</v>
      </c>
      <c r="J29" s="60">
        <f>VLOOKUP($A29,'Return Data'!$B$7:$R$2292,13,0)</f>
        <v>2.8336000000000001</v>
      </c>
      <c r="K29" s="61">
        <f t="shared" si="3"/>
        <v>22</v>
      </c>
      <c r="L29" s="60">
        <f>VLOOKUP($A29,'Return Data'!$B$7:$R$2292,17,0)</f>
        <v>2.625</v>
      </c>
      <c r="M29" s="61">
        <f t="shared" si="9"/>
        <v>21</v>
      </c>
      <c r="N29" s="60">
        <f>VLOOKUP($A29,'Return Data'!$B$7:$R$2292,14,0)</f>
        <v>2.5684</v>
      </c>
      <c r="O29" s="61">
        <f t="shared" si="10"/>
        <v>22</v>
      </c>
      <c r="P29" s="60">
        <f>VLOOKUP($A29,'Return Data'!$B$7:$R$2292,15,0)</f>
        <v>2.2492000000000001</v>
      </c>
      <c r="Q29" s="61">
        <f>RANK(P29,P$8:P$32,0)</f>
        <v>17</v>
      </c>
      <c r="R29" s="60">
        <f>VLOOKUP($A29,'Return Data'!$B$7:$R$2292,16,0)</f>
        <v>2.9636999999999998</v>
      </c>
      <c r="S29" s="62">
        <f t="shared" si="6"/>
        <v>23</v>
      </c>
    </row>
    <row r="30" spans="1:19" x14ac:dyDescent="0.3">
      <c r="A30" s="58" t="s">
        <v>1635</v>
      </c>
      <c r="B30" s="59">
        <f>VLOOKUP($A30,'Return Data'!$B$7:$R$2292,3,0)</f>
        <v>44859</v>
      </c>
      <c r="C30" s="60">
        <f>VLOOKUP($A30,'Return Data'!$B$7:$R$2292,4,0)</f>
        <v>11.9353</v>
      </c>
      <c r="D30" s="60">
        <f>VLOOKUP($A30,'Return Data'!$B$7:$R$2292,10,0)</f>
        <v>1.0849</v>
      </c>
      <c r="E30" s="61">
        <f t="shared" si="0"/>
        <v>13</v>
      </c>
      <c r="F30" s="60">
        <f>VLOOKUP($A30,'Return Data'!$B$7:$R$2292,11,0)</f>
        <v>1.7502</v>
      </c>
      <c r="G30" s="61">
        <f t="shared" si="1"/>
        <v>13</v>
      </c>
      <c r="H30" s="60">
        <f>VLOOKUP($A30,'Return Data'!$B$7:$R$2292,12,0)</f>
        <v>2.6259999999999999</v>
      </c>
      <c r="I30" s="61">
        <f t="shared" si="2"/>
        <v>13</v>
      </c>
      <c r="J30" s="60">
        <f>VLOOKUP($A30,'Return Data'!$B$7:$R$2292,13,0)</f>
        <v>3.5286</v>
      </c>
      <c r="K30" s="61">
        <f t="shared" si="3"/>
        <v>14</v>
      </c>
      <c r="L30" s="60">
        <f>VLOOKUP($A30,'Return Data'!$B$7:$R$2292,17,0)</f>
        <v>3.6562000000000001</v>
      </c>
      <c r="M30" s="61">
        <f t="shared" si="9"/>
        <v>10</v>
      </c>
      <c r="N30" s="60">
        <f>VLOOKUP($A30,'Return Data'!$B$7:$R$2292,14,0)</f>
        <v>4.1536</v>
      </c>
      <c r="O30" s="61">
        <f t="shared" si="10"/>
        <v>1</v>
      </c>
      <c r="P30" s="60"/>
      <c r="Q30" s="61"/>
      <c r="R30" s="60">
        <f>VLOOKUP($A30,'Return Data'!$B$7:$R$2292,16,0)</f>
        <v>4.6963999999999997</v>
      </c>
      <c r="S30" s="62">
        <f t="shared" si="6"/>
        <v>17</v>
      </c>
    </row>
    <row r="31" spans="1:19" x14ac:dyDescent="0.3">
      <c r="A31" s="58" t="s">
        <v>1636</v>
      </c>
      <c r="B31" s="59">
        <f>VLOOKUP($A31,'Return Data'!$B$7:$R$2292,3,0)</f>
        <v>44859</v>
      </c>
      <c r="C31" s="60">
        <f>VLOOKUP($A31,'Return Data'!$B$7:$R$2292,4,0)</f>
        <v>11.6853</v>
      </c>
      <c r="D31" s="60">
        <f>VLOOKUP($A31,'Return Data'!$B$7:$R$2292,10,0)</f>
        <v>1.0682</v>
      </c>
      <c r="E31" s="61">
        <f t="shared" si="0"/>
        <v>17</v>
      </c>
      <c r="F31" s="60">
        <f>VLOOKUP($A31,'Return Data'!$B$7:$R$2292,11,0)</f>
        <v>1.5680000000000001</v>
      </c>
      <c r="G31" s="61">
        <f t="shared" si="1"/>
        <v>20</v>
      </c>
      <c r="H31" s="60">
        <f>VLOOKUP($A31,'Return Data'!$B$7:$R$2292,12,0)</f>
        <v>2.2801</v>
      </c>
      <c r="I31" s="61">
        <f t="shared" si="2"/>
        <v>21</v>
      </c>
      <c r="J31" s="60">
        <f>VLOOKUP($A31,'Return Data'!$B$7:$R$2292,13,0)</f>
        <v>3.1804999999999999</v>
      </c>
      <c r="K31" s="61">
        <f t="shared" si="3"/>
        <v>20</v>
      </c>
      <c r="L31" s="60">
        <f>VLOOKUP($A31,'Return Data'!$B$7:$R$2292,17,0)</f>
        <v>3.4116</v>
      </c>
      <c r="M31" s="61">
        <f t="shared" si="9"/>
        <v>18</v>
      </c>
      <c r="N31" s="60">
        <f>VLOOKUP($A31,'Return Data'!$B$7:$R$2292,14,0)</f>
        <v>3.8565999999999998</v>
      </c>
      <c r="O31" s="61">
        <f t="shared" si="10"/>
        <v>12</v>
      </c>
      <c r="P31" s="60"/>
      <c r="Q31" s="61"/>
      <c r="R31" s="60">
        <f>VLOOKUP($A31,'Return Data'!$B$7:$R$2292,16,0)</f>
        <v>4.3236999999999997</v>
      </c>
      <c r="S31" s="62">
        <f t="shared" si="6"/>
        <v>19</v>
      </c>
    </row>
    <row r="32" spans="1:19" x14ac:dyDescent="0.3">
      <c r="A32" s="58" t="s">
        <v>1637</v>
      </c>
      <c r="B32" s="59">
        <f>VLOOKUP($A32,'Return Data'!$B$7:$R$2292,3,0)</f>
        <v>44859</v>
      </c>
      <c r="C32" s="60">
        <f>VLOOKUP($A32,'Return Data'!$B$7:$R$2292,4,0)</f>
        <v>29.0123</v>
      </c>
      <c r="D32" s="60">
        <f>VLOOKUP($A32,'Return Data'!$B$7:$R$2292,10,0)</f>
        <v>1.0304</v>
      </c>
      <c r="E32" s="61">
        <f t="shared" si="0"/>
        <v>19</v>
      </c>
      <c r="F32" s="60">
        <f>VLOOKUP($A32,'Return Data'!$B$7:$R$2292,11,0)</f>
        <v>1.6876</v>
      </c>
      <c r="G32" s="61">
        <f t="shared" si="1"/>
        <v>16</v>
      </c>
      <c r="H32" s="60">
        <f>VLOOKUP($A32,'Return Data'!$B$7:$R$2292,12,0)</f>
        <v>2.5701999999999998</v>
      </c>
      <c r="I32" s="61">
        <f t="shared" si="2"/>
        <v>15</v>
      </c>
      <c r="J32" s="60">
        <f>VLOOKUP($A32,'Return Data'!$B$7:$R$2292,13,0)</f>
        <v>3.5594999999999999</v>
      </c>
      <c r="K32" s="61">
        <f t="shared" si="3"/>
        <v>13</v>
      </c>
      <c r="L32" s="60">
        <f>VLOOKUP($A32,'Return Data'!$B$7:$R$2292,17,0)</f>
        <v>3.6770999999999998</v>
      </c>
      <c r="M32" s="61">
        <f t="shared" si="9"/>
        <v>9</v>
      </c>
      <c r="N32" s="60">
        <f>VLOOKUP($A32,'Return Data'!$B$7:$R$2292,14,0)</f>
        <v>3.9738000000000002</v>
      </c>
      <c r="O32" s="61">
        <f t="shared" si="10"/>
        <v>8</v>
      </c>
      <c r="P32" s="60">
        <f>VLOOKUP($A32,'Return Data'!$B$7:$R$2292,15,0)</f>
        <v>4.9138000000000002</v>
      </c>
      <c r="Q32" s="61">
        <f>RANK(P32,P$8:P$32,0)</f>
        <v>5</v>
      </c>
      <c r="R32" s="60">
        <f>VLOOKUP($A32,'Return Data'!$B$7:$R$2292,16,0)</f>
        <v>6.7382</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1.0612279999999998</v>
      </c>
      <c r="E34" s="69"/>
      <c r="F34" s="70">
        <f>AVERAGE(F8:F32)</f>
        <v>1.694804</v>
      </c>
      <c r="G34" s="69"/>
      <c r="H34" s="70">
        <f>AVERAGE(H8:H32)</f>
        <v>2.5467519999999992</v>
      </c>
      <c r="I34" s="69"/>
      <c r="J34" s="70">
        <f>AVERAGE(J8:J32)</f>
        <v>3.4400720000000002</v>
      </c>
      <c r="K34" s="69"/>
      <c r="L34" s="70">
        <f>AVERAGE(L8:L32)</f>
        <v>3.4067874999999987</v>
      </c>
      <c r="M34" s="69"/>
      <c r="N34" s="70">
        <f>AVERAGE(N8:N32)</f>
        <v>3.6898454545454542</v>
      </c>
      <c r="O34" s="69"/>
      <c r="P34" s="70">
        <f>AVERAGE(P8:P32)</f>
        <v>4.5822176470588234</v>
      </c>
      <c r="Q34" s="69"/>
      <c r="R34" s="70">
        <f>AVERAGE(R8:R32)</f>
        <v>5.2727599999999999</v>
      </c>
      <c r="S34" s="71"/>
    </row>
    <row r="35" spans="1:19" x14ac:dyDescent="0.3">
      <c r="A35" s="68" t="s">
        <v>28</v>
      </c>
      <c r="B35" s="69"/>
      <c r="C35" s="69"/>
      <c r="D35" s="70">
        <f>MIN(D8:D32)</f>
        <v>0.71430000000000005</v>
      </c>
      <c r="E35" s="69"/>
      <c r="F35" s="70">
        <f>MIN(F8:F32)</f>
        <v>1.1305000000000001</v>
      </c>
      <c r="G35" s="69"/>
      <c r="H35" s="70">
        <f>MIN(H8:H32)</f>
        <v>1.5929</v>
      </c>
      <c r="I35" s="69"/>
      <c r="J35" s="70">
        <f>MIN(J8:J32)</f>
        <v>2.2591000000000001</v>
      </c>
      <c r="K35" s="69"/>
      <c r="L35" s="70">
        <f>MIN(L8:L32)</f>
        <v>2.2429000000000001</v>
      </c>
      <c r="M35" s="69"/>
      <c r="N35" s="70">
        <f>MIN(N8:N32)</f>
        <v>2.5684</v>
      </c>
      <c r="O35" s="69"/>
      <c r="P35" s="70">
        <f>MIN(P8:P32)</f>
        <v>2.2492000000000001</v>
      </c>
      <c r="Q35" s="69"/>
      <c r="R35" s="70">
        <f>MIN(R8:R32)</f>
        <v>2.7936000000000001</v>
      </c>
      <c r="S35" s="71"/>
    </row>
    <row r="36" spans="1:19" ht="15" thickBot="1" x14ac:dyDescent="0.35">
      <c r="A36" s="72" t="s">
        <v>29</v>
      </c>
      <c r="B36" s="73"/>
      <c r="C36" s="73"/>
      <c r="D36" s="74">
        <f>MAX(D8:D32)</f>
        <v>1.3487</v>
      </c>
      <c r="E36" s="73"/>
      <c r="F36" s="74">
        <f>MAX(F8:F32)</f>
        <v>2.2711999999999999</v>
      </c>
      <c r="G36" s="73"/>
      <c r="H36" s="74">
        <f>MAX(H8:H32)</f>
        <v>3.4672999999999998</v>
      </c>
      <c r="I36" s="73"/>
      <c r="J36" s="74">
        <f>MAX(J8:J32)</f>
        <v>4.5225</v>
      </c>
      <c r="K36" s="73"/>
      <c r="L36" s="74">
        <f>MAX(L8:L32)</f>
        <v>3.9681999999999999</v>
      </c>
      <c r="M36" s="73"/>
      <c r="N36" s="74">
        <f>MAX(N8:N32)</f>
        <v>4.1536</v>
      </c>
      <c r="O36" s="73"/>
      <c r="P36" s="74">
        <f>MAX(P8:P32)</f>
        <v>5.0080999999999998</v>
      </c>
      <c r="Q36" s="73"/>
      <c r="R36" s="74">
        <f>MAX(R8:R32)</f>
        <v>6.8331999999999997</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44859</v>
      </c>
      <c r="C8" s="60">
        <f>VLOOKUP($A8,'Return Data'!$B$7:$R$2292,4,0)</f>
        <v>90.32</v>
      </c>
      <c r="D8" s="60">
        <f>VLOOKUP($A8,'Return Data'!$B$7:$R$2292,10,0)</f>
        <v>7.3449</v>
      </c>
      <c r="E8" s="61">
        <f>RANK(D8,D$8:D$10,0)</f>
        <v>2</v>
      </c>
      <c r="F8" s="60">
        <f>VLOOKUP($A8,'Return Data'!$B$7:$R$2292,11,0)</f>
        <v>7.8963000000000001</v>
      </c>
      <c r="G8" s="61">
        <f>RANK(F8,F$8:F$10,0)</f>
        <v>2</v>
      </c>
      <c r="H8" s="60">
        <f>VLOOKUP($A8,'Return Data'!$B$7:$R$2292,12,0)</f>
        <v>4.8647</v>
      </c>
      <c r="I8" s="61">
        <f>RANK(H8,H$8:H$10,0)</f>
        <v>2</v>
      </c>
      <c r="J8" s="60">
        <f>VLOOKUP($A8,'Return Data'!$B$7:$R$2292,13,0)</f>
        <v>1.7689999999999999</v>
      </c>
      <c r="K8" s="61">
        <f>RANK(J8,J$8:J$10,0)</f>
        <v>2</v>
      </c>
      <c r="L8" s="60">
        <f>VLOOKUP($A8,'Return Data'!$B$7:$R$2292,17,0)</f>
        <v>26.2761</v>
      </c>
      <c r="M8" s="61">
        <f>RANK(L8,L$8:L$10,0)</f>
        <v>3</v>
      </c>
      <c r="N8" s="60">
        <f>VLOOKUP($A8,'Return Data'!$B$7:$R$2292,14,0)</f>
        <v>20.581199999999999</v>
      </c>
      <c r="O8" s="61">
        <f>RANK(N8,N$8:N$10,0)</f>
        <v>2</v>
      </c>
      <c r="P8" s="60">
        <f>VLOOKUP($A8,'Return Data'!$B$7:$R$2292,15,0)</f>
        <v>14.2409</v>
      </c>
      <c r="Q8" s="61">
        <f>RANK(P8,P$8:P$10,0)</f>
        <v>3</v>
      </c>
      <c r="R8" s="60">
        <f>VLOOKUP($A8,'Return Data'!$B$7:$R$2292,16,0)</f>
        <v>18.205500000000001</v>
      </c>
      <c r="S8" s="62">
        <f>RANK(R8,R$8:R$10,0)</f>
        <v>1</v>
      </c>
    </row>
    <row r="9" spans="1:20" x14ac:dyDescent="0.3">
      <c r="A9" s="58" t="s">
        <v>599</v>
      </c>
      <c r="B9" s="59">
        <f>VLOOKUP($A9,'Return Data'!$B$7:$R$2292,3,0)</f>
        <v>44859</v>
      </c>
      <c r="C9" s="60">
        <f>VLOOKUP($A9,'Return Data'!$B$7:$R$2292,4,0)</f>
        <v>97.424000000000007</v>
      </c>
      <c r="D9" s="60">
        <f>VLOOKUP($A9,'Return Data'!$B$7:$R$2292,10,0)</f>
        <v>6.9724000000000004</v>
      </c>
      <c r="E9" s="61">
        <f>RANK(D9,D$8:D$10,0)</f>
        <v>3</v>
      </c>
      <c r="F9" s="60">
        <f>VLOOKUP($A9,'Return Data'!$B$7:$R$2292,11,0)</f>
        <v>6.1738</v>
      </c>
      <c r="G9" s="61">
        <f>RANK(F9,F$8:F$10,0)</f>
        <v>3</v>
      </c>
      <c r="H9" s="60">
        <f>VLOOKUP($A9,'Return Data'!$B$7:$R$2292,12,0)</f>
        <v>4.6646999999999998</v>
      </c>
      <c r="I9" s="61">
        <f>RANK(H9,H$8:H$10,0)</f>
        <v>3</v>
      </c>
      <c r="J9" s="60">
        <f>VLOOKUP($A9,'Return Data'!$B$7:$R$2292,13,0)</f>
        <v>1.6294</v>
      </c>
      <c r="K9" s="61">
        <f>RANK(J9,J$8:J$10,0)</f>
        <v>3</v>
      </c>
      <c r="L9" s="60">
        <f>VLOOKUP($A9,'Return Data'!$B$7:$R$2292,17,0)</f>
        <v>26.776900000000001</v>
      </c>
      <c r="M9" s="61">
        <f>RANK(L9,L$8:L$10,0)</f>
        <v>2</v>
      </c>
      <c r="N9" s="60">
        <f>VLOOKUP($A9,'Return Data'!$B$7:$R$2292,14,0)</f>
        <v>18.814299999999999</v>
      </c>
      <c r="O9" s="61">
        <f>RANK(N9,N$8:N$10,0)</f>
        <v>3</v>
      </c>
      <c r="P9" s="60">
        <f>VLOOKUP($A9,'Return Data'!$B$7:$R$2292,15,0)</f>
        <v>14.243399999999999</v>
      </c>
      <c r="Q9" s="61">
        <f>RANK(P9,P$8:P$10,0)</f>
        <v>2</v>
      </c>
      <c r="R9" s="60">
        <f>VLOOKUP($A9,'Return Data'!$B$7:$R$2292,16,0)</f>
        <v>15.615399999999999</v>
      </c>
      <c r="S9" s="62">
        <f>RANK(R9,R$8:R$10,0)</f>
        <v>2</v>
      </c>
    </row>
    <row r="10" spans="1:20" x14ac:dyDescent="0.3">
      <c r="A10" s="58" t="s">
        <v>1724</v>
      </c>
      <c r="B10" s="59">
        <f>VLOOKUP($A10,'Return Data'!$B$7:$R$2292,3,0)</f>
        <v>44859</v>
      </c>
      <c r="C10" s="60">
        <f>VLOOKUP($A10,'Return Data'!$B$7:$R$2292,4,0)</f>
        <v>238.78020000000001</v>
      </c>
      <c r="D10" s="60">
        <f>VLOOKUP($A10,'Return Data'!$B$7:$R$2292,10,0)</f>
        <v>8.4696999999999996</v>
      </c>
      <c r="E10" s="61">
        <f>RANK(D10,D$8:D$10,0)</f>
        <v>1</v>
      </c>
      <c r="F10" s="60">
        <f>VLOOKUP($A10,'Return Data'!$B$7:$R$2292,11,0)</f>
        <v>10.3125</v>
      </c>
      <c r="G10" s="61">
        <f>RANK(F10,F$8:F$10,0)</f>
        <v>1</v>
      </c>
      <c r="H10" s="60">
        <f>VLOOKUP($A10,'Return Data'!$B$7:$R$2292,12,0)</f>
        <v>12.1988</v>
      </c>
      <c r="I10" s="61">
        <f>RANK(H10,H$8:H$10,0)</f>
        <v>1</v>
      </c>
      <c r="J10" s="60">
        <f>VLOOKUP($A10,'Return Data'!$B$7:$R$2292,13,0)</f>
        <v>14.0649</v>
      </c>
      <c r="K10" s="61">
        <f>RANK(J10,J$8:J$10,0)</f>
        <v>1</v>
      </c>
      <c r="L10" s="60">
        <f>VLOOKUP($A10,'Return Data'!$B$7:$R$2292,17,0)</f>
        <v>44.3872</v>
      </c>
      <c r="M10" s="61">
        <f>RANK(L10,L$8:L$10,0)</f>
        <v>1</v>
      </c>
      <c r="N10" s="60">
        <f>VLOOKUP($A10,'Return Data'!$B$7:$R$2292,14,0)</f>
        <v>31.3446</v>
      </c>
      <c r="O10" s="61">
        <f>RANK(N10,N$8:N$10,0)</f>
        <v>1</v>
      </c>
      <c r="P10" s="60">
        <f>VLOOKUP($A10,'Return Data'!$B$7:$R$2292,15,0)</f>
        <v>15.1892</v>
      </c>
      <c r="Q10" s="61">
        <f>RANK(P10,P$8:P$10,0)</f>
        <v>1</v>
      </c>
      <c r="R10" s="60">
        <f>VLOOKUP($A10,'Return Data'!$B$7:$R$2292,16,0)</f>
        <v>15.282999999999999</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7.5956666666666663</v>
      </c>
      <c r="E12" s="69"/>
      <c r="F12" s="70">
        <f>AVERAGE(F8:F10)</f>
        <v>8.1275333333333339</v>
      </c>
      <c r="G12" s="69"/>
      <c r="H12" s="70">
        <f>AVERAGE(H8:H10)</f>
        <v>7.2427333333333337</v>
      </c>
      <c r="I12" s="69"/>
      <c r="J12" s="70">
        <f>AVERAGE(J8:J10)</f>
        <v>5.8211000000000004</v>
      </c>
      <c r="K12" s="69"/>
      <c r="L12" s="70">
        <f>AVERAGE(L8:L10)</f>
        <v>32.480066666666666</v>
      </c>
      <c r="M12" s="69"/>
      <c r="N12" s="70">
        <f>AVERAGE(N8:N10)</f>
        <v>23.580033333333333</v>
      </c>
      <c r="O12" s="69"/>
      <c r="P12" s="70">
        <f>AVERAGE(P8:P10)</f>
        <v>14.557833333333333</v>
      </c>
      <c r="Q12" s="69"/>
      <c r="R12" s="70">
        <f>AVERAGE(R8:R10)</f>
        <v>16.367966666666668</v>
      </c>
      <c r="S12" s="71"/>
    </row>
    <row r="13" spans="1:20" x14ac:dyDescent="0.3">
      <c r="A13" s="68" t="s">
        <v>28</v>
      </c>
      <c r="B13" s="69"/>
      <c r="C13" s="69"/>
      <c r="D13" s="70">
        <f>MIN(D8:D10)</f>
        <v>6.9724000000000004</v>
      </c>
      <c r="E13" s="69"/>
      <c r="F13" s="70">
        <f>MIN(F8:F10)</f>
        <v>6.1738</v>
      </c>
      <c r="G13" s="69"/>
      <c r="H13" s="70">
        <f>MIN(H8:H10)</f>
        <v>4.6646999999999998</v>
      </c>
      <c r="I13" s="69"/>
      <c r="J13" s="70">
        <f>MIN(J8:J10)</f>
        <v>1.6294</v>
      </c>
      <c r="K13" s="69"/>
      <c r="L13" s="70">
        <f>MIN(L8:L10)</f>
        <v>26.2761</v>
      </c>
      <c r="M13" s="69"/>
      <c r="N13" s="70">
        <f>MIN(N8:N10)</f>
        <v>18.814299999999999</v>
      </c>
      <c r="O13" s="69"/>
      <c r="P13" s="70">
        <f>MIN(P8:P10)</f>
        <v>14.2409</v>
      </c>
      <c r="Q13" s="69"/>
      <c r="R13" s="70">
        <f>MIN(R8:R10)</f>
        <v>15.282999999999999</v>
      </c>
      <c r="S13" s="71"/>
    </row>
    <row r="14" spans="1:20" ht="15" thickBot="1" x14ac:dyDescent="0.35">
      <c r="A14" s="72" t="s">
        <v>29</v>
      </c>
      <c r="B14" s="73"/>
      <c r="C14" s="73"/>
      <c r="D14" s="74">
        <f>MAX(D8:D10)</f>
        <v>8.4696999999999996</v>
      </c>
      <c r="E14" s="73"/>
      <c r="F14" s="74">
        <f>MAX(F8:F10)</f>
        <v>10.3125</v>
      </c>
      <c r="G14" s="73"/>
      <c r="H14" s="74">
        <f>MAX(H8:H10)</f>
        <v>12.1988</v>
      </c>
      <c r="I14" s="73"/>
      <c r="J14" s="74">
        <f>MAX(J8:J10)</f>
        <v>14.0649</v>
      </c>
      <c r="K14" s="73"/>
      <c r="L14" s="74">
        <f>MAX(L8:L10)</f>
        <v>44.3872</v>
      </c>
      <c r="M14" s="73"/>
      <c r="N14" s="74">
        <f>MAX(N8:N10)</f>
        <v>31.3446</v>
      </c>
      <c r="O14" s="73"/>
      <c r="P14" s="74">
        <f>MAX(P8:P10)</f>
        <v>15.1892</v>
      </c>
      <c r="Q14" s="73"/>
      <c r="R14" s="74">
        <f>MAX(R8:R10)</f>
        <v>18.205500000000001</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44859</v>
      </c>
      <c r="C8" s="60">
        <f>VLOOKUP($A8,'Return Data'!$B$7:$R$2292,4,0)</f>
        <v>79.489999999999995</v>
      </c>
      <c r="D8" s="60">
        <f>VLOOKUP($A8,'Return Data'!$B$7:$R$2292,10,0)</f>
        <v>7.0140000000000002</v>
      </c>
      <c r="E8" s="61">
        <f>RANK(D8,D$8:D$10,0)</f>
        <v>2</v>
      </c>
      <c r="F8" s="60">
        <f>VLOOKUP($A8,'Return Data'!$B$7:$R$2292,11,0)</f>
        <v>7.2305000000000001</v>
      </c>
      <c r="G8" s="61">
        <f>RANK(F8,F$8:F$10,0)</f>
        <v>2</v>
      </c>
      <c r="H8" s="60">
        <f>VLOOKUP($A8,'Return Data'!$B$7:$R$2292,12,0)</f>
        <v>3.8813</v>
      </c>
      <c r="I8" s="61">
        <f>RANK(H8,H$8:H$10,0)</f>
        <v>2</v>
      </c>
      <c r="J8" s="60">
        <f>VLOOKUP($A8,'Return Data'!$B$7:$R$2292,13,0)</f>
        <v>0.50580000000000003</v>
      </c>
      <c r="K8" s="61">
        <f>RANK(J8,J$8:J$10,0)</f>
        <v>2</v>
      </c>
      <c r="L8" s="60">
        <f>VLOOKUP($A8,'Return Data'!$B$7:$R$2292,17,0)</f>
        <v>24.659700000000001</v>
      </c>
      <c r="M8" s="61">
        <f>RANK(L8,L$8:L$10,0)</f>
        <v>3</v>
      </c>
      <c r="N8" s="60">
        <f>VLOOKUP($A8,'Return Data'!$B$7:$R$2292,14,0)</f>
        <v>19.099499999999999</v>
      </c>
      <c r="O8" s="61">
        <f>RANK(N8,N$8:N$10,0)</f>
        <v>2</v>
      </c>
      <c r="P8" s="60">
        <f>VLOOKUP($A8,'Return Data'!$B$7:$R$2292,15,0)</f>
        <v>12.8277</v>
      </c>
      <c r="Q8" s="61">
        <f>RANK(P8,P$8:P$10,0)</f>
        <v>2</v>
      </c>
      <c r="R8" s="60">
        <f>VLOOKUP($A8,'Return Data'!$B$7:$R$2292,16,0)</f>
        <v>14.260300000000001</v>
      </c>
      <c r="S8" s="62">
        <f>RANK(R8,R$8:R$10,0)</f>
        <v>2</v>
      </c>
    </row>
    <row r="9" spans="1:20" x14ac:dyDescent="0.3">
      <c r="A9" s="58" t="s">
        <v>598</v>
      </c>
      <c r="B9" s="59">
        <f>VLOOKUP($A9,'Return Data'!$B$7:$R$2292,3,0)</f>
        <v>44859</v>
      </c>
      <c r="C9" s="60">
        <f>VLOOKUP($A9,'Return Data'!$B$7:$R$2292,4,0)</f>
        <v>85.677000000000007</v>
      </c>
      <c r="D9" s="60">
        <f>VLOOKUP($A9,'Return Data'!$B$7:$R$2292,10,0)</f>
        <v>6.5938999999999997</v>
      </c>
      <c r="E9" s="61">
        <f>RANK(D9,D$8:D$10,0)</f>
        <v>3</v>
      </c>
      <c r="F9" s="60">
        <f>VLOOKUP($A9,'Return Data'!$B$7:$R$2292,11,0)</f>
        <v>5.4265999999999996</v>
      </c>
      <c r="G9" s="61">
        <f>RANK(F9,F$8:F$10,0)</f>
        <v>3</v>
      </c>
      <c r="H9" s="60">
        <f>VLOOKUP($A9,'Return Data'!$B$7:$R$2292,12,0)</f>
        <v>3.5659000000000001</v>
      </c>
      <c r="I9" s="61">
        <f>RANK(H9,H$8:H$10,0)</f>
        <v>3</v>
      </c>
      <c r="J9" s="60">
        <f>VLOOKUP($A9,'Return Data'!$B$7:$R$2292,13,0)</f>
        <v>0.2281</v>
      </c>
      <c r="K9" s="61">
        <f>RANK(J9,J$8:J$10,0)</f>
        <v>3</v>
      </c>
      <c r="L9" s="60">
        <f>VLOOKUP($A9,'Return Data'!$B$7:$R$2292,17,0)</f>
        <v>25.053799999999999</v>
      </c>
      <c r="M9" s="61">
        <f>RANK(L9,L$8:L$10,0)</f>
        <v>2</v>
      </c>
      <c r="N9" s="60">
        <f>VLOOKUP($A9,'Return Data'!$B$7:$R$2292,14,0)</f>
        <v>17.215900000000001</v>
      </c>
      <c r="O9" s="61">
        <f>RANK(N9,N$8:N$10,0)</f>
        <v>3</v>
      </c>
      <c r="P9" s="60">
        <f>VLOOKUP($A9,'Return Data'!$B$7:$R$2292,15,0)</f>
        <v>12.704700000000001</v>
      </c>
      <c r="Q9" s="61">
        <f>RANK(P9,P$8:P$10,0)</f>
        <v>3</v>
      </c>
      <c r="R9" s="60">
        <f>VLOOKUP($A9,'Return Data'!$B$7:$R$2292,16,0)</f>
        <v>13.2545</v>
      </c>
      <c r="S9" s="62">
        <f>RANK(R9,R$8:R$10,0)</f>
        <v>3</v>
      </c>
    </row>
    <row r="10" spans="1:20" x14ac:dyDescent="0.3">
      <c r="A10" s="58" t="s">
        <v>1725</v>
      </c>
      <c r="B10" s="59">
        <f>VLOOKUP($A10,'Return Data'!$B$7:$R$2292,3,0)</f>
        <v>44859</v>
      </c>
      <c r="C10" s="60">
        <f>VLOOKUP($A10,'Return Data'!$B$7:$R$2292,4,0)</f>
        <v>567.37501695685899</v>
      </c>
      <c r="D10" s="60">
        <f>VLOOKUP($A10,'Return Data'!$B$7:$R$2292,10,0)</f>
        <v>8.2581000000000007</v>
      </c>
      <c r="E10" s="61">
        <f>RANK(D10,D$8:D$10,0)</f>
        <v>1</v>
      </c>
      <c r="F10" s="60">
        <f>VLOOKUP($A10,'Return Data'!$B$7:$R$2292,11,0)</f>
        <v>9.9167000000000005</v>
      </c>
      <c r="G10" s="61">
        <f>RANK(F10,F$8:F$10,0)</f>
        <v>1</v>
      </c>
      <c r="H10" s="60">
        <f>VLOOKUP($A10,'Return Data'!$B$7:$R$2292,12,0)</f>
        <v>11.565099999999999</v>
      </c>
      <c r="I10" s="61">
        <f>RANK(H10,H$8:H$10,0)</f>
        <v>1</v>
      </c>
      <c r="J10" s="60">
        <f>VLOOKUP($A10,'Return Data'!$B$7:$R$2292,13,0)</f>
        <v>13.1995</v>
      </c>
      <c r="K10" s="61">
        <f>RANK(J10,J$8:J$10,0)</f>
        <v>1</v>
      </c>
      <c r="L10" s="60">
        <f>VLOOKUP($A10,'Return Data'!$B$7:$R$2292,17,0)</f>
        <v>43.355699999999999</v>
      </c>
      <c r="M10" s="61">
        <f>RANK(L10,L$8:L$10,0)</f>
        <v>1</v>
      </c>
      <c r="N10" s="60">
        <f>VLOOKUP($A10,'Return Data'!$B$7:$R$2292,14,0)</f>
        <v>30.462199999999999</v>
      </c>
      <c r="O10" s="61">
        <f>RANK(N10,N$8:N$10,0)</f>
        <v>1</v>
      </c>
      <c r="P10" s="60">
        <f>VLOOKUP($A10,'Return Data'!$B$7:$R$2292,15,0)</f>
        <v>14.411300000000001</v>
      </c>
      <c r="Q10" s="61">
        <f>RANK(P10,P$8:P$10,0)</f>
        <v>1</v>
      </c>
      <c r="R10" s="60">
        <f>VLOOKUP($A10,'Return Data'!$B$7:$R$2292,16,0)</f>
        <v>18.445399999999999</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7.2886666666666668</v>
      </c>
      <c r="E12" s="69"/>
      <c r="F12" s="70">
        <f>AVERAGE(F8:F10)</f>
        <v>7.5245999999999995</v>
      </c>
      <c r="G12" s="69"/>
      <c r="H12" s="70">
        <f>AVERAGE(H8:H10)</f>
        <v>6.3374333333333333</v>
      </c>
      <c r="I12" s="69"/>
      <c r="J12" s="70">
        <f>AVERAGE(J8:J10)</f>
        <v>4.6444666666666672</v>
      </c>
      <c r="K12" s="69"/>
      <c r="L12" s="70">
        <f>AVERAGE(L8:L10)</f>
        <v>31.023066666666665</v>
      </c>
      <c r="M12" s="69"/>
      <c r="N12" s="70">
        <f>AVERAGE(N8:N10)</f>
        <v>22.259199999999996</v>
      </c>
      <c r="O12" s="69"/>
      <c r="P12" s="70">
        <f>AVERAGE(P8:P10)</f>
        <v>13.31456666666667</v>
      </c>
      <c r="Q12" s="69"/>
      <c r="R12" s="70">
        <f>AVERAGE(R8:R10)</f>
        <v>15.320066666666667</v>
      </c>
      <c r="S12" s="71"/>
    </row>
    <row r="13" spans="1:20" x14ac:dyDescent="0.3">
      <c r="A13" s="68" t="s">
        <v>28</v>
      </c>
      <c r="B13" s="69"/>
      <c r="C13" s="69"/>
      <c r="D13" s="70">
        <f>MIN(D8:D10)</f>
        <v>6.5938999999999997</v>
      </c>
      <c r="E13" s="69"/>
      <c r="F13" s="70">
        <f>MIN(F8:F10)</f>
        <v>5.4265999999999996</v>
      </c>
      <c r="G13" s="69"/>
      <c r="H13" s="70">
        <f>MIN(H8:H10)</f>
        <v>3.5659000000000001</v>
      </c>
      <c r="I13" s="69"/>
      <c r="J13" s="70">
        <f>MIN(J8:J10)</f>
        <v>0.2281</v>
      </c>
      <c r="K13" s="69"/>
      <c r="L13" s="70">
        <f>MIN(L8:L10)</f>
        <v>24.659700000000001</v>
      </c>
      <c r="M13" s="69"/>
      <c r="N13" s="70">
        <f>MIN(N8:N10)</f>
        <v>17.215900000000001</v>
      </c>
      <c r="O13" s="69"/>
      <c r="P13" s="70">
        <f>MIN(P8:P10)</f>
        <v>12.704700000000001</v>
      </c>
      <c r="Q13" s="69"/>
      <c r="R13" s="70">
        <f>MIN(R8:R10)</f>
        <v>13.2545</v>
      </c>
      <c r="S13" s="71"/>
    </row>
    <row r="14" spans="1:20" ht="15" thickBot="1" x14ac:dyDescent="0.35">
      <c r="A14" s="72" t="s">
        <v>29</v>
      </c>
      <c r="B14" s="73"/>
      <c r="C14" s="73"/>
      <c r="D14" s="74">
        <f>MAX(D8:D10)</f>
        <v>8.2581000000000007</v>
      </c>
      <c r="E14" s="73"/>
      <c r="F14" s="74">
        <f>MAX(F8:F10)</f>
        <v>9.9167000000000005</v>
      </c>
      <c r="G14" s="73"/>
      <c r="H14" s="74">
        <f>MAX(H8:H10)</f>
        <v>11.565099999999999</v>
      </c>
      <c r="I14" s="73"/>
      <c r="J14" s="74">
        <f>MAX(J8:J10)</f>
        <v>13.1995</v>
      </c>
      <c r="K14" s="73"/>
      <c r="L14" s="74">
        <f>MAX(L8:L10)</f>
        <v>43.355699999999999</v>
      </c>
      <c r="M14" s="73"/>
      <c r="N14" s="74">
        <f>MAX(N8:N10)</f>
        <v>30.462199999999999</v>
      </c>
      <c r="O14" s="73"/>
      <c r="P14" s="74">
        <f>MAX(P8:P10)</f>
        <v>14.411300000000001</v>
      </c>
      <c r="Q14" s="73"/>
      <c r="R14" s="74">
        <f>MAX(R8:R10)</f>
        <v>18.445399999999999</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44859</v>
      </c>
      <c r="C8" s="60">
        <f>VLOOKUP($A8,'Return Data'!$B$7:$R$2292,4,0)</f>
        <v>80.240200000000002</v>
      </c>
      <c r="D8" s="60">
        <f>VLOOKUP($A8,'Return Data'!$B$7:$R$2292,10,0)</f>
        <v>7.2047999999999996</v>
      </c>
      <c r="E8" s="61">
        <f t="shared" ref="E8:E21" si="0">RANK(D8,D$8:D$21,0)</f>
        <v>7</v>
      </c>
      <c r="F8" s="60">
        <f>VLOOKUP($A8,'Return Data'!$B$7:$R$2292,11,0)</f>
        <v>1.6516</v>
      </c>
      <c r="G8" s="61">
        <f t="shared" ref="G8:G21" si="1">RANK(F8,F$8:F$21,0)</f>
        <v>14</v>
      </c>
      <c r="H8" s="60">
        <f>VLOOKUP($A8,'Return Data'!$B$7:$R$2292,12,0)</f>
        <v>1.4120999999999999</v>
      </c>
      <c r="I8" s="61">
        <f t="shared" ref="I8:I21" si="2">RANK(H8,H$8:H$21,0)</f>
        <v>13</v>
      </c>
      <c r="J8" s="60">
        <f>VLOOKUP($A8,'Return Data'!$B$7:$R$2292,13,0)</f>
        <v>-0.99909999999999999</v>
      </c>
      <c r="K8" s="61">
        <f t="shared" ref="K8:K21" si="3">RANK(J8,J$8:J$21,0)</f>
        <v>13</v>
      </c>
      <c r="L8" s="60">
        <f>VLOOKUP($A8,'Return Data'!$B$7:$R$2292,17,0)</f>
        <v>28.002400000000002</v>
      </c>
      <c r="M8" s="61">
        <f t="shared" ref="M8:M21" si="4">RANK(L8,L$8:L$21,0)</f>
        <v>7</v>
      </c>
      <c r="N8" s="60">
        <f>VLOOKUP($A8,'Return Data'!$B$7:$R$2292,14,0)</f>
        <v>17.7347</v>
      </c>
      <c r="O8" s="61">
        <f t="shared" ref="O8:O19" si="5">RANK(N8,N$8:N$21,0)</f>
        <v>9</v>
      </c>
      <c r="P8" s="60">
        <f>VLOOKUP($A8,'Return Data'!$B$7:$R$2292,15,0)</f>
        <v>4.0084999999999997</v>
      </c>
      <c r="Q8" s="61">
        <f>RANK(P8,P$8:P$21,0)</f>
        <v>12</v>
      </c>
      <c r="R8" s="60">
        <f>VLOOKUP($A8,'Return Data'!$B$7:$R$2292,16,0)</f>
        <v>16.156700000000001</v>
      </c>
      <c r="S8" s="62">
        <f t="shared" ref="S8:S21" si="6">RANK(R8,R$8:R$21,0)</f>
        <v>5</v>
      </c>
    </row>
    <row r="9" spans="1:19" s="63" customFormat="1" x14ac:dyDescent="0.3">
      <c r="A9" s="58" t="s">
        <v>12</v>
      </c>
      <c r="B9" s="59">
        <f>VLOOKUP($A9,'Return Data'!$B$7:$R$2292,3,0)</f>
        <v>44859</v>
      </c>
      <c r="C9" s="60">
        <f>VLOOKUP($A9,'Return Data'!$B$7:$R$2292,4,0)</f>
        <v>489.10899999999998</v>
      </c>
      <c r="D9" s="60">
        <f>VLOOKUP($A9,'Return Data'!$B$7:$R$2292,10,0)</f>
        <v>8.9449000000000005</v>
      </c>
      <c r="E9" s="61">
        <f t="shared" si="0"/>
        <v>2</v>
      </c>
      <c r="F9" s="60">
        <f>VLOOKUP($A9,'Return Data'!$B$7:$R$2292,11,0)</f>
        <v>6.6623999999999999</v>
      </c>
      <c r="G9" s="61">
        <f t="shared" si="1"/>
        <v>4</v>
      </c>
      <c r="H9" s="60">
        <f>VLOOKUP($A9,'Return Data'!$B$7:$R$2292,12,0)</f>
        <v>3.4540000000000002</v>
      </c>
      <c r="I9" s="61">
        <f t="shared" si="2"/>
        <v>8</v>
      </c>
      <c r="J9" s="60">
        <f>VLOOKUP($A9,'Return Data'!$B$7:$R$2292,13,0)</f>
        <v>1.6204000000000001</v>
      </c>
      <c r="K9" s="61">
        <f t="shared" si="3"/>
        <v>7</v>
      </c>
      <c r="L9" s="60">
        <f>VLOOKUP($A9,'Return Data'!$B$7:$R$2292,17,0)</f>
        <v>27.920400000000001</v>
      </c>
      <c r="M9" s="61">
        <f t="shared" si="4"/>
        <v>8</v>
      </c>
      <c r="N9" s="60">
        <f>VLOOKUP($A9,'Return Data'!$B$7:$R$2292,14,0)</f>
        <v>19.0425</v>
      </c>
      <c r="O9" s="61">
        <f t="shared" si="5"/>
        <v>8</v>
      </c>
      <c r="P9" s="60">
        <f>VLOOKUP($A9,'Return Data'!$B$7:$R$2292,15,0)</f>
        <v>10.798999999999999</v>
      </c>
      <c r="Q9" s="61">
        <f>RANK(P9,P$8:P$21,0)</f>
        <v>7</v>
      </c>
      <c r="R9" s="60">
        <f>VLOOKUP($A9,'Return Data'!$B$7:$R$2292,16,0)</f>
        <v>15.6995</v>
      </c>
      <c r="S9" s="62">
        <f t="shared" si="6"/>
        <v>7</v>
      </c>
    </row>
    <row r="10" spans="1:19" s="63" customFormat="1" x14ac:dyDescent="0.3">
      <c r="A10" s="58" t="s">
        <v>13</v>
      </c>
      <c r="B10" s="59">
        <f>VLOOKUP($A10,'Return Data'!$B$7:$R$2292,3,0)</f>
        <v>44859</v>
      </c>
      <c r="C10" s="60">
        <f>VLOOKUP($A10,'Return Data'!$B$7:$R$2292,4,0)</f>
        <v>289.5</v>
      </c>
      <c r="D10" s="60">
        <f>VLOOKUP($A10,'Return Data'!$B$7:$R$2292,10,0)</f>
        <v>7.6647999999999996</v>
      </c>
      <c r="E10" s="61">
        <f t="shared" si="0"/>
        <v>5</v>
      </c>
      <c r="F10" s="60">
        <f>VLOOKUP($A10,'Return Data'!$B$7:$R$2292,11,0)</f>
        <v>5.0244999999999997</v>
      </c>
      <c r="G10" s="61">
        <f t="shared" si="1"/>
        <v>11</v>
      </c>
      <c r="H10" s="60">
        <f>VLOOKUP($A10,'Return Data'!$B$7:$R$2292,12,0)</f>
        <v>7.8091999999999997</v>
      </c>
      <c r="I10" s="61">
        <f t="shared" si="2"/>
        <v>2</v>
      </c>
      <c r="J10" s="60">
        <f>VLOOKUP($A10,'Return Data'!$B$7:$R$2292,13,0)</f>
        <v>7.0793999999999997</v>
      </c>
      <c r="K10" s="61">
        <f t="shared" si="3"/>
        <v>3</v>
      </c>
      <c r="L10" s="60">
        <f>VLOOKUP($A10,'Return Data'!$B$7:$R$2292,17,0)</f>
        <v>33.896000000000001</v>
      </c>
      <c r="M10" s="61">
        <f t="shared" si="4"/>
        <v>3</v>
      </c>
      <c r="N10" s="60">
        <f>VLOOKUP($A10,'Return Data'!$B$7:$R$2292,14,0)</f>
        <v>25.622499999999999</v>
      </c>
      <c r="O10" s="61">
        <f t="shared" si="5"/>
        <v>2</v>
      </c>
      <c r="P10" s="60">
        <f>VLOOKUP($A10,'Return Data'!$B$7:$R$2292,15,0)</f>
        <v>14.3416</v>
      </c>
      <c r="Q10" s="61">
        <f>RANK(P10,P$8:P$21,0)</f>
        <v>1</v>
      </c>
      <c r="R10" s="60">
        <f>VLOOKUP($A10,'Return Data'!$B$7:$R$2292,16,0)</f>
        <v>17.781600000000001</v>
      </c>
      <c r="S10" s="62">
        <f t="shared" si="6"/>
        <v>2</v>
      </c>
    </row>
    <row r="11" spans="1:19" s="63" customFormat="1" x14ac:dyDescent="0.3">
      <c r="A11" s="58" t="s">
        <v>14</v>
      </c>
      <c r="B11" s="59">
        <f>VLOOKUP($A11,'Return Data'!$B$7:$R$2292,3,0)</f>
        <v>44859</v>
      </c>
      <c r="C11" s="60">
        <f>VLOOKUP($A11,'Return Data'!$B$7:$R$2292,4,0)</f>
        <v>16.71</v>
      </c>
      <c r="D11" s="60">
        <f>VLOOKUP($A11,'Return Data'!$B$7:$R$2292,10,0)</f>
        <v>5.9607000000000001</v>
      </c>
      <c r="E11" s="61">
        <f t="shared" si="0"/>
        <v>12</v>
      </c>
      <c r="F11" s="60">
        <f>VLOOKUP($A11,'Return Data'!$B$7:$R$2292,11,0)</f>
        <v>3.5316000000000001</v>
      </c>
      <c r="G11" s="61">
        <f t="shared" si="1"/>
        <v>13</v>
      </c>
      <c r="H11" s="60">
        <f>VLOOKUP($A11,'Return Data'!$B$7:$R$2292,12,0)</f>
        <v>1.8902000000000001</v>
      </c>
      <c r="I11" s="61">
        <f t="shared" si="2"/>
        <v>12</v>
      </c>
      <c r="J11" s="60">
        <f>VLOOKUP($A11,'Return Data'!$B$7:$R$2292,13,0)</f>
        <v>-1.2995000000000001</v>
      </c>
      <c r="K11" s="61">
        <f t="shared" si="3"/>
        <v>14</v>
      </c>
      <c r="L11" s="60">
        <f>VLOOKUP($A11,'Return Data'!$B$7:$R$2292,17,0)</f>
        <v>24.949400000000001</v>
      </c>
      <c r="M11" s="61">
        <f t="shared" si="4"/>
        <v>12</v>
      </c>
      <c r="N11" s="60">
        <f>VLOOKUP($A11,'Return Data'!$B$7:$R$2292,14,0)</f>
        <v>17.220300000000002</v>
      </c>
      <c r="O11" s="61">
        <f t="shared" si="5"/>
        <v>11</v>
      </c>
      <c r="P11" s="60"/>
      <c r="Q11" s="61"/>
      <c r="R11" s="60">
        <f>VLOOKUP($A11,'Return Data'!$B$7:$R$2292,16,0)</f>
        <v>13.0572</v>
      </c>
      <c r="S11" s="62">
        <f t="shared" si="6"/>
        <v>13</v>
      </c>
    </row>
    <row r="12" spans="1:19" s="63" customFormat="1" x14ac:dyDescent="0.3">
      <c r="A12" s="58" t="s">
        <v>15</v>
      </c>
      <c r="B12" s="59">
        <f>VLOOKUP($A12,'Return Data'!$B$7:$R$2292,3,0)</f>
        <v>44859</v>
      </c>
      <c r="C12" s="60">
        <f>VLOOKUP($A12,'Return Data'!$B$7:$R$2292,4,0)</f>
        <v>101.584</v>
      </c>
      <c r="D12" s="60">
        <f>VLOOKUP($A12,'Return Data'!$B$7:$R$2292,10,0)</f>
        <v>6.9756</v>
      </c>
      <c r="E12" s="61">
        <f t="shared" si="0"/>
        <v>8</v>
      </c>
      <c r="F12" s="60">
        <f>VLOOKUP($A12,'Return Data'!$B$7:$R$2292,11,0)</f>
        <v>4.2100999999999997</v>
      </c>
      <c r="G12" s="61">
        <f t="shared" si="1"/>
        <v>12</v>
      </c>
      <c r="H12" s="60">
        <f>VLOOKUP($A12,'Return Data'!$B$7:$R$2292,12,0)</f>
        <v>4.5209999999999999</v>
      </c>
      <c r="I12" s="61">
        <f t="shared" si="2"/>
        <v>5</v>
      </c>
      <c r="J12" s="60">
        <f>VLOOKUP($A12,'Return Data'!$B$7:$R$2292,13,0)</f>
        <v>8.9255999999999993</v>
      </c>
      <c r="K12" s="61">
        <f t="shared" si="3"/>
        <v>1</v>
      </c>
      <c r="L12" s="60">
        <f>VLOOKUP($A12,'Return Data'!$B$7:$R$2292,17,0)</f>
        <v>43.229900000000001</v>
      </c>
      <c r="M12" s="61">
        <f t="shared" si="4"/>
        <v>1</v>
      </c>
      <c r="N12" s="60">
        <f>VLOOKUP($A12,'Return Data'!$B$7:$R$2292,14,0)</f>
        <v>27.602900000000002</v>
      </c>
      <c r="O12" s="61">
        <f t="shared" si="5"/>
        <v>1</v>
      </c>
      <c r="P12" s="60">
        <f>VLOOKUP($A12,'Return Data'!$B$7:$R$2292,15,0)</f>
        <v>12.7767</v>
      </c>
      <c r="Q12" s="61">
        <f t="shared" ref="Q12:Q19" si="7">RANK(P12,P$8:P$21,0)</f>
        <v>3</v>
      </c>
      <c r="R12" s="60">
        <f>VLOOKUP($A12,'Return Data'!$B$7:$R$2292,16,0)</f>
        <v>16.918399999999998</v>
      </c>
      <c r="S12" s="62">
        <f t="shared" si="6"/>
        <v>3</v>
      </c>
    </row>
    <row r="13" spans="1:19" s="63" customFormat="1" x14ac:dyDescent="0.3">
      <c r="A13" s="58" t="s">
        <v>16</v>
      </c>
      <c r="B13" s="59">
        <f>VLOOKUP($A13,'Return Data'!$B$7:$R$2292,3,0)</f>
        <v>44859</v>
      </c>
      <c r="C13" s="60">
        <f>VLOOKUP($A13,'Return Data'!$B$7:$R$2292,4,0)</f>
        <v>19.769500000000001</v>
      </c>
      <c r="D13" s="60">
        <f>VLOOKUP($A13,'Return Data'!$B$7:$R$2292,10,0)</f>
        <v>5.5629</v>
      </c>
      <c r="E13" s="61">
        <f t="shared" si="0"/>
        <v>13</v>
      </c>
      <c r="F13" s="60">
        <f>VLOOKUP($A13,'Return Data'!$B$7:$R$2292,11,0)</f>
        <v>5.242</v>
      </c>
      <c r="G13" s="61">
        <f t="shared" si="1"/>
        <v>8</v>
      </c>
      <c r="H13" s="60">
        <f>VLOOKUP($A13,'Return Data'!$B$7:$R$2292,12,0)</f>
        <v>2.516</v>
      </c>
      <c r="I13" s="61">
        <f t="shared" si="2"/>
        <v>11</v>
      </c>
      <c r="J13" s="60">
        <f>VLOOKUP($A13,'Return Data'!$B$7:$R$2292,13,0)</f>
        <v>-0.7984</v>
      </c>
      <c r="K13" s="61">
        <f t="shared" si="3"/>
        <v>12</v>
      </c>
      <c r="L13" s="60">
        <f>VLOOKUP($A13,'Return Data'!$B$7:$R$2292,17,0)</f>
        <v>25.0198</v>
      </c>
      <c r="M13" s="61">
        <f t="shared" si="4"/>
        <v>11</v>
      </c>
      <c r="N13" s="60">
        <f>VLOOKUP($A13,'Return Data'!$B$7:$R$2292,14,0)</f>
        <v>17.466899999999999</v>
      </c>
      <c r="O13" s="61">
        <f t="shared" si="5"/>
        <v>10</v>
      </c>
      <c r="P13" s="60">
        <f>VLOOKUP($A13,'Return Data'!$B$7:$R$2292,15,0)</f>
        <v>7.2904</v>
      </c>
      <c r="Q13" s="61">
        <f t="shared" si="7"/>
        <v>11</v>
      </c>
      <c r="R13" s="60">
        <f>VLOOKUP($A13,'Return Data'!$B$7:$R$2292,16,0)</f>
        <v>10.0205</v>
      </c>
      <c r="S13" s="62">
        <f t="shared" si="6"/>
        <v>14</v>
      </c>
    </row>
    <row r="14" spans="1:19" s="63" customFormat="1" x14ac:dyDescent="0.3">
      <c r="A14" s="58" t="s">
        <v>17</v>
      </c>
      <c r="B14" s="59">
        <f>VLOOKUP($A14,'Return Data'!$B$7:$R$2292,3,0)</f>
        <v>44859</v>
      </c>
      <c r="C14" s="60">
        <f>VLOOKUP($A14,'Return Data'!$B$7:$R$2292,4,0)</f>
        <v>56.349699999999999</v>
      </c>
      <c r="D14" s="60">
        <f>VLOOKUP($A14,'Return Data'!$B$7:$R$2292,10,0)</f>
        <v>6.952</v>
      </c>
      <c r="E14" s="61">
        <f t="shared" si="0"/>
        <v>9</v>
      </c>
      <c r="F14" s="60">
        <f>VLOOKUP($A14,'Return Data'!$B$7:$R$2292,11,0)</f>
        <v>6.0696000000000003</v>
      </c>
      <c r="G14" s="61">
        <f t="shared" si="1"/>
        <v>7</v>
      </c>
      <c r="H14" s="60">
        <f>VLOOKUP($A14,'Return Data'!$B$7:$R$2292,12,0)</f>
        <v>1.1546000000000001</v>
      </c>
      <c r="I14" s="61">
        <f t="shared" si="2"/>
        <v>14</v>
      </c>
      <c r="J14" s="60">
        <f>VLOOKUP($A14,'Return Data'!$B$7:$R$2292,13,0)</f>
        <v>-0.25790000000000002</v>
      </c>
      <c r="K14" s="61">
        <f t="shared" si="3"/>
        <v>10</v>
      </c>
      <c r="L14" s="60">
        <f>VLOOKUP($A14,'Return Data'!$B$7:$R$2292,17,0)</f>
        <v>28.1953</v>
      </c>
      <c r="M14" s="61">
        <f t="shared" si="4"/>
        <v>6</v>
      </c>
      <c r="N14" s="60">
        <f>VLOOKUP($A14,'Return Data'!$B$7:$R$2292,14,0)</f>
        <v>16.8186</v>
      </c>
      <c r="O14" s="61">
        <f t="shared" si="5"/>
        <v>12</v>
      </c>
      <c r="P14" s="60">
        <f>VLOOKUP($A14,'Return Data'!$B$7:$R$2292,15,0)</f>
        <v>10.167</v>
      </c>
      <c r="Q14" s="61">
        <f t="shared" si="7"/>
        <v>8</v>
      </c>
      <c r="R14" s="60">
        <f>VLOOKUP($A14,'Return Data'!$B$7:$R$2292,16,0)</f>
        <v>14.837300000000001</v>
      </c>
      <c r="S14" s="62">
        <f t="shared" si="6"/>
        <v>9</v>
      </c>
    </row>
    <row r="15" spans="1:19" s="63" customFormat="1" x14ac:dyDescent="0.3">
      <c r="A15" s="58" t="s">
        <v>18</v>
      </c>
      <c r="B15" s="59">
        <f>VLOOKUP($A15,'Return Data'!$B$7:$R$2292,3,0)</f>
        <v>44859</v>
      </c>
      <c r="C15" s="60">
        <f>VLOOKUP($A15,'Return Data'!$B$7:$R$2292,4,0)</f>
        <v>64.19</v>
      </c>
      <c r="D15" s="60">
        <f>VLOOKUP($A15,'Return Data'!$B$7:$R$2292,10,0)</f>
        <v>8.2096999999999998</v>
      </c>
      <c r="E15" s="61">
        <f t="shared" si="0"/>
        <v>3</v>
      </c>
      <c r="F15" s="60">
        <f>VLOOKUP($A15,'Return Data'!$B$7:$R$2292,11,0)</f>
        <v>5.0400999999999998</v>
      </c>
      <c r="G15" s="61">
        <f t="shared" si="1"/>
        <v>10</v>
      </c>
      <c r="H15" s="60">
        <f>VLOOKUP($A15,'Return Data'!$B$7:$R$2292,12,0)</f>
        <v>3.1926999999999999</v>
      </c>
      <c r="I15" s="61">
        <f t="shared" si="2"/>
        <v>10</v>
      </c>
      <c r="J15" s="60">
        <f>VLOOKUP($A15,'Return Data'!$B$7:$R$2292,13,0)</f>
        <v>1.1727000000000001</v>
      </c>
      <c r="K15" s="61">
        <f t="shared" si="3"/>
        <v>8</v>
      </c>
      <c r="L15" s="60">
        <f>VLOOKUP($A15,'Return Data'!$B$7:$R$2292,17,0)</f>
        <v>29.412099999999999</v>
      </c>
      <c r="M15" s="61">
        <f t="shared" si="4"/>
        <v>5</v>
      </c>
      <c r="N15" s="60">
        <f>VLOOKUP($A15,'Return Data'!$B$7:$R$2292,14,0)</f>
        <v>20.6127</v>
      </c>
      <c r="O15" s="61">
        <f t="shared" si="5"/>
        <v>5</v>
      </c>
      <c r="P15" s="60">
        <f>VLOOKUP($A15,'Return Data'!$B$7:$R$2292,15,0)</f>
        <v>10.8993</v>
      </c>
      <c r="Q15" s="61">
        <f t="shared" si="7"/>
        <v>6</v>
      </c>
      <c r="R15" s="60">
        <f>VLOOKUP($A15,'Return Data'!$B$7:$R$2292,16,0)</f>
        <v>18.3459</v>
      </c>
      <c r="S15" s="62">
        <f t="shared" si="6"/>
        <v>1</v>
      </c>
    </row>
    <row r="16" spans="1:19" s="63" customFormat="1" x14ac:dyDescent="0.3">
      <c r="A16" s="58" t="s">
        <v>19</v>
      </c>
      <c r="B16" s="59">
        <f>VLOOKUP($A16,'Return Data'!$B$7:$R$2292,3,0)</f>
        <v>44859</v>
      </c>
      <c r="C16" s="60">
        <f>VLOOKUP($A16,'Return Data'!$B$7:$R$2292,4,0)</f>
        <v>136.01519999999999</v>
      </c>
      <c r="D16" s="60">
        <f>VLOOKUP($A16,'Return Data'!$B$7:$R$2292,10,0)</f>
        <v>7.4836999999999998</v>
      </c>
      <c r="E16" s="61">
        <f t="shared" si="0"/>
        <v>6</v>
      </c>
      <c r="F16" s="60">
        <f>VLOOKUP($A16,'Return Data'!$B$7:$R$2292,11,0)</f>
        <v>5.1868999999999996</v>
      </c>
      <c r="G16" s="61">
        <f t="shared" si="1"/>
        <v>9</v>
      </c>
      <c r="H16" s="60">
        <f>VLOOKUP($A16,'Return Data'!$B$7:$R$2292,12,0)</f>
        <v>4.0199999999999996</v>
      </c>
      <c r="I16" s="61">
        <f t="shared" si="2"/>
        <v>7</v>
      </c>
      <c r="J16" s="60">
        <f>VLOOKUP($A16,'Return Data'!$B$7:$R$2292,13,0)</f>
        <v>2.0661</v>
      </c>
      <c r="K16" s="61">
        <f t="shared" si="3"/>
        <v>5</v>
      </c>
      <c r="L16" s="60">
        <f>VLOOKUP($A16,'Return Data'!$B$7:$R$2292,17,0)</f>
        <v>31.363800000000001</v>
      </c>
      <c r="M16" s="61">
        <f t="shared" si="4"/>
        <v>4</v>
      </c>
      <c r="N16" s="60">
        <f>VLOOKUP($A16,'Return Data'!$B$7:$R$2292,14,0)</f>
        <v>21.240300000000001</v>
      </c>
      <c r="O16" s="61">
        <f t="shared" si="5"/>
        <v>4</v>
      </c>
      <c r="P16" s="60">
        <f>VLOOKUP($A16,'Return Data'!$B$7:$R$2292,15,0)</f>
        <v>12.434100000000001</v>
      </c>
      <c r="Q16" s="61">
        <f t="shared" si="7"/>
        <v>4</v>
      </c>
      <c r="R16" s="60">
        <f>VLOOKUP($A16,'Return Data'!$B$7:$R$2292,16,0)</f>
        <v>15.0524</v>
      </c>
      <c r="S16" s="62">
        <f t="shared" si="6"/>
        <v>8</v>
      </c>
    </row>
    <row r="17" spans="1:21" s="63" customFormat="1" x14ac:dyDescent="0.3">
      <c r="A17" s="58" t="s">
        <v>20</v>
      </c>
      <c r="B17" s="59">
        <f>VLOOKUP($A17,'Return Data'!$B$7:$R$2292,3,0)</f>
        <v>44859</v>
      </c>
      <c r="C17" s="60">
        <f>VLOOKUP($A17,'Return Data'!$B$7:$R$2292,4,0)</f>
        <v>79.459999999999994</v>
      </c>
      <c r="D17" s="60">
        <f>VLOOKUP($A17,'Return Data'!$B$7:$R$2292,10,0)</f>
        <v>4.9253999999999998</v>
      </c>
      <c r="E17" s="61">
        <f t="shared" si="0"/>
        <v>14</v>
      </c>
      <c r="F17" s="60">
        <f>VLOOKUP($A17,'Return Data'!$B$7:$R$2292,11,0)</f>
        <v>6.5004999999999997</v>
      </c>
      <c r="G17" s="61">
        <f t="shared" si="1"/>
        <v>5</v>
      </c>
      <c r="H17" s="60">
        <f>VLOOKUP($A17,'Return Data'!$B$7:$R$2292,12,0)</f>
        <v>4.3604000000000003</v>
      </c>
      <c r="I17" s="61">
        <f t="shared" si="2"/>
        <v>6</v>
      </c>
      <c r="J17" s="60">
        <f>VLOOKUP($A17,'Return Data'!$B$7:$R$2292,13,0)</f>
        <v>-0.67500000000000004</v>
      </c>
      <c r="K17" s="61">
        <f t="shared" si="3"/>
        <v>11</v>
      </c>
      <c r="L17" s="60">
        <f>VLOOKUP($A17,'Return Data'!$B$7:$R$2292,17,0)</f>
        <v>22.6648</v>
      </c>
      <c r="M17" s="61">
        <f t="shared" si="4"/>
        <v>14</v>
      </c>
      <c r="N17" s="60">
        <f>VLOOKUP($A17,'Return Data'!$B$7:$R$2292,14,0)</f>
        <v>15.5749</v>
      </c>
      <c r="O17" s="61">
        <f t="shared" si="5"/>
        <v>14</v>
      </c>
      <c r="P17" s="60">
        <f>VLOOKUP($A17,'Return Data'!$B$7:$R$2292,15,0)</f>
        <v>8.5298999999999996</v>
      </c>
      <c r="Q17" s="61">
        <f t="shared" si="7"/>
        <v>10</v>
      </c>
      <c r="R17" s="60">
        <f>VLOOKUP($A17,'Return Data'!$B$7:$R$2292,16,0)</f>
        <v>13.273300000000001</v>
      </c>
      <c r="S17" s="62">
        <f t="shared" si="6"/>
        <v>12</v>
      </c>
    </row>
    <row r="18" spans="1:21" s="63" customFormat="1" x14ac:dyDescent="0.3">
      <c r="A18" s="58" t="s">
        <v>21</v>
      </c>
      <c r="B18" s="59">
        <f>VLOOKUP($A18,'Return Data'!$B$7:$R$2292,3,0)</f>
        <v>44859</v>
      </c>
      <c r="C18" s="60">
        <f>VLOOKUP($A18,'Return Data'!$B$7:$R$2292,4,0)</f>
        <v>226.488</v>
      </c>
      <c r="D18" s="60">
        <f>VLOOKUP($A18,'Return Data'!$B$7:$R$2292,10,0)</f>
        <v>7.9066000000000001</v>
      </c>
      <c r="E18" s="61">
        <f t="shared" si="0"/>
        <v>4</v>
      </c>
      <c r="F18" s="60">
        <f>VLOOKUP($A18,'Return Data'!$B$7:$R$2292,11,0)</f>
        <v>7.5115999999999996</v>
      </c>
      <c r="G18" s="61">
        <f t="shared" si="1"/>
        <v>3</v>
      </c>
      <c r="H18" s="60">
        <f>VLOOKUP($A18,'Return Data'!$B$7:$R$2292,12,0)</f>
        <v>6.0094000000000003</v>
      </c>
      <c r="I18" s="61">
        <f t="shared" si="2"/>
        <v>3</v>
      </c>
      <c r="J18" s="60">
        <f>VLOOKUP($A18,'Return Data'!$B$7:$R$2292,13,0)</f>
        <v>2.2808999999999999</v>
      </c>
      <c r="K18" s="61">
        <f t="shared" si="3"/>
        <v>4</v>
      </c>
      <c r="L18" s="60">
        <f>VLOOKUP($A18,'Return Data'!$B$7:$R$2292,17,0)</f>
        <v>23.238099999999999</v>
      </c>
      <c r="M18" s="61">
        <f t="shared" si="4"/>
        <v>13</v>
      </c>
      <c r="N18" s="60">
        <f>VLOOKUP($A18,'Return Data'!$B$7:$R$2292,14,0)</f>
        <v>16.773599999999998</v>
      </c>
      <c r="O18" s="61">
        <f t="shared" si="5"/>
        <v>13</v>
      </c>
      <c r="P18" s="60">
        <f>VLOOKUP($A18,'Return Data'!$B$7:$R$2292,15,0)</f>
        <v>9.859</v>
      </c>
      <c r="Q18" s="61">
        <f t="shared" si="7"/>
        <v>9</v>
      </c>
      <c r="R18" s="60">
        <f>VLOOKUP($A18,'Return Data'!$B$7:$R$2292,16,0)</f>
        <v>16.459299999999999</v>
      </c>
      <c r="S18" s="62">
        <f t="shared" si="6"/>
        <v>4</v>
      </c>
    </row>
    <row r="19" spans="1:21" s="63" customFormat="1" x14ac:dyDescent="0.3">
      <c r="A19" s="58" t="s">
        <v>24</v>
      </c>
      <c r="B19" s="59">
        <f>VLOOKUP($A19,'Return Data'!$B$7:$R$2292,3,0)</f>
        <v>44859</v>
      </c>
      <c r="C19" s="60">
        <f>VLOOKUP($A19,'Return Data'!$B$7:$R$2292,4,0)</f>
        <v>478.96420000000001</v>
      </c>
      <c r="D19" s="60">
        <f>VLOOKUP($A19,'Return Data'!$B$7:$R$2292,10,0)</f>
        <v>10.447800000000001</v>
      </c>
      <c r="E19" s="61">
        <f t="shared" si="0"/>
        <v>1</v>
      </c>
      <c r="F19" s="60">
        <f>VLOOKUP($A19,'Return Data'!$B$7:$R$2292,11,0)</f>
        <v>9.8971999999999998</v>
      </c>
      <c r="G19" s="61">
        <f t="shared" si="1"/>
        <v>1</v>
      </c>
      <c r="H19" s="60">
        <f>VLOOKUP($A19,'Return Data'!$B$7:$R$2292,12,0)</f>
        <v>10.7432</v>
      </c>
      <c r="I19" s="61">
        <f t="shared" si="2"/>
        <v>1</v>
      </c>
      <c r="J19" s="60">
        <f>VLOOKUP($A19,'Return Data'!$B$7:$R$2292,13,0)</f>
        <v>8.2795000000000005</v>
      </c>
      <c r="K19" s="61">
        <f t="shared" si="3"/>
        <v>2</v>
      </c>
      <c r="L19" s="60">
        <f>VLOOKUP($A19,'Return Data'!$B$7:$R$2292,17,0)</f>
        <v>41.769599999999997</v>
      </c>
      <c r="M19" s="61">
        <f t="shared" si="4"/>
        <v>2</v>
      </c>
      <c r="N19" s="60">
        <f>VLOOKUP($A19,'Return Data'!$B$7:$R$2292,14,0)</f>
        <v>25.522300000000001</v>
      </c>
      <c r="O19" s="61">
        <f t="shared" si="5"/>
        <v>3</v>
      </c>
      <c r="P19" s="60">
        <f>VLOOKUP($A19,'Return Data'!$B$7:$R$2292,15,0)</f>
        <v>11.685700000000001</v>
      </c>
      <c r="Q19" s="61">
        <f t="shared" si="7"/>
        <v>5</v>
      </c>
      <c r="R19" s="60">
        <f>VLOOKUP($A19,'Return Data'!$B$7:$R$2292,16,0)</f>
        <v>14.574199999999999</v>
      </c>
      <c r="S19" s="62">
        <f t="shared" si="6"/>
        <v>10</v>
      </c>
    </row>
    <row r="20" spans="1:21" s="63" customFormat="1" x14ac:dyDescent="0.3">
      <c r="A20" s="58" t="s">
        <v>25</v>
      </c>
      <c r="B20" s="59">
        <f>VLOOKUP($A20,'Return Data'!$B$7:$R$2292,3,0)</f>
        <v>44859</v>
      </c>
      <c r="C20" s="60">
        <f>VLOOKUP($A20,'Return Data'!$B$7:$R$2292,4,0)</f>
        <v>17.86</v>
      </c>
      <c r="D20" s="60">
        <f>VLOOKUP($A20,'Return Data'!$B$7:$R$2292,10,0)</f>
        <v>6.5632000000000001</v>
      </c>
      <c r="E20" s="61">
        <f t="shared" si="0"/>
        <v>11</v>
      </c>
      <c r="F20" s="60">
        <f>VLOOKUP($A20,'Return Data'!$B$7:$R$2292,11,0)</f>
        <v>6.3094999999999999</v>
      </c>
      <c r="G20" s="61">
        <f t="shared" si="1"/>
        <v>6</v>
      </c>
      <c r="H20" s="60">
        <f>VLOOKUP($A20,'Return Data'!$B$7:$R$2292,12,0)</f>
        <v>4.6280000000000001</v>
      </c>
      <c r="I20" s="61">
        <f t="shared" si="2"/>
        <v>4</v>
      </c>
      <c r="J20" s="60">
        <f>VLOOKUP($A20,'Return Data'!$B$7:$R$2292,13,0)</f>
        <v>1.8244</v>
      </c>
      <c r="K20" s="61">
        <f t="shared" si="3"/>
        <v>6</v>
      </c>
      <c r="L20" s="60">
        <f>VLOOKUP($A20,'Return Data'!$B$7:$R$2292,17,0)</f>
        <v>26.764299999999999</v>
      </c>
      <c r="M20" s="61">
        <f t="shared" si="4"/>
        <v>9</v>
      </c>
      <c r="N20" s="60">
        <f>VLOOKUP($A20,'Return Data'!$B$7:$R$2292,14,0)</f>
        <v>19.6557</v>
      </c>
      <c r="O20" s="61">
        <f t="shared" ref="O20" si="8">RANK(N20,N$8:N$21,0)</f>
        <v>7</v>
      </c>
      <c r="P20" s="60"/>
      <c r="Q20" s="61"/>
      <c r="R20" s="60">
        <f>VLOOKUP($A20,'Return Data'!$B$7:$R$2292,16,0)</f>
        <v>16.076499999999999</v>
      </c>
      <c r="S20" s="62">
        <f t="shared" si="6"/>
        <v>6</v>
      </c>
    </row>
    <row r="21" spans="1:21" s="63" customFormat="1" x14ac:dyDescent="0.3">
      <c r="A21" s="58" t="s">
        <v>26</v>
      </c>
      <c r="B21" s="59">
        <f>VLOOKUP($A21,'Return Data'!$B$7:$R$2292,3,0)</f>
        <v>44859</v>
      </c>
      <c r="C21" s="60">
        <f>VLOOKUP($A21,'Return Data'!$B$7:$R$2292,4,0)</f>
        <v>110.5642</v>
      </c>
      <c r="D21" s="60">
        <f>VLOOKUP($A21,'Return Data'!$B$7:$R$2292,10,0)</f>
        <v>6.5724</v>
      </c>
      <c r="E21" s="61">
        <f t="shared" si="0"/>
        <v>10</v>
      </c>
      <c r="F21" s="60">
        <f>VLOOKUP($A21,'Return Data'!$B$7:$R$2292,11,0)</f>
        <v>7.6539999999999999</v>
      </c>
      <c r="G21" s="61">
        <f t="shared" si="1"/>
        <v>2</v>
      </c>
      <c r="H21" s="60">
        <f>VLOOKUP($A21,'Return Data'!$B$7:$R$2292,12,0)</f>
        <v>3.4470999999999998</v>
      </c>
      <c r="I21" s="61">
        <f t="shared" si="2"/>
        <v>9</v>
      </c>
      <c r="J21" s="60">
        <f>VLOOKUP($A21,'Return Data'!$B$7:$R$2292,13,0)</f>
        <v>0.88200000000000001</v>
      </c>
      <c r="K21" s="61">
        <f t="shared" si="3"/>
        <v>9</v>
      </c>
      <c r="L21" s="60">
        <f>VLOOKUP($A21,'Return Data'!$B$7:$R$2292,17,0)</f>
        <v>26.081499999999998</v>
      </c>
      <c r="M21" s="61">
        <f t="shared" si="4"/>
        <v>10</v>
      </c>
      <c r="N21" s="60">
        <f>VLOOKUP($A21,'Return Data'!$B$7:$R$2292,14,0)</f>
        <v>20.111899999999999</v>
      </c>
      <c r="O21" s="61">
        <f>RANK(N21,N$8:N$21,0)</f>
        <v>6</v>
      </c>
      <c r="P21" s="60">
        <f>VLOOKUP($A21,'Return Data'!$B$7:$R$2292,15,0)</f>
        <v>13.5212</v>
      </c>
      <c r="Q21" s="61">
        <f>RANK(P21,P$8:P$21,0)</f>
        <v>2</v>
      </c>
      <c r="R21" s="60">
        <f>VLOOKUP($A21,'Return Data'!$B$7:$R$2292,16,0)</f>
        <v>13.3331</v>
      </c>
      <c r="S21" s="62">
        <f t="shared" si="6"/>
        <v>11</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7.2410357142857134</v>
      </c>
      <c r="E23" s="69"/>
      <c r="F23" s="70">
        <f>AVERAGE(F8:F21)</f>
        <v>5.7494000000000005</v>
      </c>
      <c r="G23" s="69"/>
      <c r="H23" s="70">
        <f>AVERAGE(H8:H21)</f>
        <v>4.2255642857142854</v>
      </c>
      <c r="I23" s="69"/>
      <c r="J23" s="70">
        <f>AVERAGE(J8:J21)</f>
        <v>2.1500785714285717</v>
      </c>
      <c r="K23" s="69"/>
      <c r="L23" s="70">
        <f>AVERAGE(L8:L21)</f>
        <v>29.464814285714287</v>
      </c>
      <c r="M23" s="69"/>
      <c r="N23" s="70">
        <f>AVERAGE(N8:N21)</f>
        <v>20.07141428571428</v>
      </c>
      <c r="O23" s="69"/>
      <c r="P23" s="70">
        <f>AVERAGE(P8:P21)</f>
        <v>10.526033333333332</v>
      </c>
      <c r="Q23" s="69"/>
      <c r="R23" s="70">
        <f>AVERAGE(R8:R21)</f>
        <v>15.113278571428571</v>
      </c>
      <c r="S23" s="71"/>
    </row>
    <row r="24" spans="1:21" s="63" customFormat="1" x14ac:dyDescent="0.3">
      <c r="A24" s="68" t="s">
        <v>28</v>
      </c>
      <c r="B24" s="69"/>
      <c r="C24" s="69"/>
      <c r="D24" s="70">
        <f>MIN(D8:D21)</f>
        <v>4.9253999999999998</v>
      </c>
      <c r="E24" s="69"/>
      <c r="F24" s="70">
        <f>MIN(F8:F21)</f>
        <v>1.6516</v>
      </c>
      <c r="G24" s="69"/>
      <c r="H24" s="70">
        <f>MIN(H8:H21)</f>
        <v>1.1546000000000001</v>
      </c>
      <c r="I24" s="69"/>
      <c r="J24" s="70">
        <f>MIN(J8:J21)</f>
        <v>-1.2995000000000001</v>
      </c>
      <c r="K24" s="69"/>
      <c r="L24" s="70">
        <f>MIN(L8:L21)</f>
        <v>22.6648</v>
      </c>
      <c r="M24" s="69"/>
      <c r="N24" s="70">
        <f>MIN(N8:N21)</f>
        <v>15.5749</v>
      </c>
      <c r="O24" s="69"/>
      <c r="P24" s="70">
        <f>MIN(P8:P21)</f>
        <v>4.0084999999999997</v>
      </c>
      <c r="Q24" s="69"/>
      <c r="R24" s="70">
        <f>MIN(R8:R21)</f>
        <v>10.0205</v>
      </c>
      <c r="S24" s="71"/>
    </row>
    <row r="25" spans="1:21" s="63" customFormat="1" ht="15" thickBot="1" x14ac:dyDescent="0.35">
      <c r="A25" s="72" t="s">
        <v>29</v>
      </c>
      <c r="B25" s="73"/>
      <c r="C25" s="73"/>
      <c r="D25" s="74">
        <f>MAX(D8:D21)</f>
        <v>10.447800000000001</v>
      </c>
      <c r="E25" s="73"/>
      <c r="F25" s="74">
        <f>MAX(F8:F21)</f>
        <v>9.8971999999999998</v>
      </c>
      <c r="G25" s="73"/>
      <c r="H25" s="74">
        <f>MAX(H8:H21)</f>
        <v>10.7432</v>
      </c>
      <c r="I25" s="73"/>
      <c r="J25" s="74">
        <f>MAX(J8:J21)</f>
        <v>8.9255999999999993</v>
      </c>
      <c r="K25" s="73"/>
      <c r="L25" s="74">
        <f>MAX(L8:L21)</f>
        <v>43.229900000000001</v>
      </c>
      <c r="M25" s="73"/>
      <c r="N25" s="74">
        <f>MAX(N8:N21)</f>
        <v>27.602900000000002</v>
      </c>
      <c r="O25" s="73"/>
      <c r="P25" s="74">
        <f>MAX(P8:P21)</f>
        <v>14.3416</v>
      </c>
      <c r="Q25" s="73"/>
      <c r="R25" s="74">
        <f>MAX(R8:R21)</f>
        <v>18.3459</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VBCToGv/La6Lo4PbK+5pjpd06d4e7sGxW+jcBxzNpEj5z+FsyCe30FxLYTdD5BwMoP1mTUxxY4DAWBC2VEODA==" saltValue="+pbnRjvlWyIsgydowBkwE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44859</v>
      </c>
      <c r="C8" s="60">
        <f>VLOOKUP($A8,'Return Data'!$B$7:$R$2292,4,0)</f>
        <v>280.57</v>
      </c>
      <c r="D8" s="60">
        <f>VLOOKUP($A8,'Return Data'!$B$7:$R$2292,10,0)</f>
        <v>7.8120000000000003</v>
      </c>
      <c r="E8" s="61">
        <f t="shared" ref="E8:E14" si="0">RANK(D8,D$8:D$14,0)</f>
        <v>3</v>
      </c>
      <c r="F8" s="60">
        <f>VLOOKUP($A8,'Return Data'!$B$7:$R$2292,11,0)</f>
        <v>5.9593999999999996</v>
      </c>
      <c r="G8" s="61">
        <f t="shared" ref="G8:G14" si="1">RANK(F8,F$8:F$14,0)</f>
        <v>3</v>
      </c>
      <c r="H8" s="60">
        <f>VLOOKUP($A8,'Return Data'!$B$7:$R$2292,12,0)</f>
        <v>6.2805</v>
      </c>
      <c r="I8" s="61">
        <f t="shared" ref="I8:I14" si="2">RANK(H8,H$8:H$14,0)</f>
        <v>3</v>
      </c>
      <c r="J8" s="60">
        <f>VLOOKUP($A8,'Return Data'!$B$7:$R$2292,13,0)</f>
        <v>3.4245000000000001</v>
      </c>
      <c r="K8" s="61">
        <f t="shared" ref="K8:K14" si="3">RANK(J8,J$8:J$14,0)</f>
        <v>4</v>
      </c>
      <c r="L8" s="60">
        <f>VLOOKUP($A8,'Return Data'!$B$7:$R$2292,17,0)</f>
        <v>26.769600000000001</v>
      </c>
      <c r="M8" s="61">
        <f>RANK(L8,L$8:L$14,0)</f>
        <v>3</v>
      </c>
      <c r="N8" s="60">
        <f>VLOOKUP($A8,'Return Data'!$B$7:$R$2292,14,0)</f>
        <v>19.595400000000001</v>
      </c>
      <c r="O8" s="61">
        <f>RANK(N8,N$8:N$14,0)</f>
        <v>3</v>
      </c>
      <c r="P8" s="60">
        <f>VLOOKUP($A8,'Return Data'!$B$7:$R$2292,15,0)</f>
        <v>8.5968</v>
      </c>
      <c r="Q8" s="61">
        <f>RANK(P8,P$8:P$14,0)</f>
        <v>5</v>
      </c>
      <c r="R8" s="60">
        <f>VLOOKUP($A8,'Return Data'!$B$7:$R$2292,16,0)</f>
        <v>11.603999999999999</v>
      </c>
      <c r="S8" s="62">
        <f t="shared" ref="S8:S14" si="4">RANK(R8,R$8:R$14,0)</f>
        <v>7</v>
      </c>
    </row>
    <row r="9" spans="1:20" x14ac:dyDescent="0.3">
      <c r="A9" s="58" t="s">
        <v>1732</v>
      </c>
      <c r="B9" s="59">
        <f>VLOOKUP($A9,'Return Data'!$B$7:$R$2292,3,0)</f>
        <v>44859</v>
      </c>
      <c r="C9" s="60">
        <f>VLOOKUP($A9,'Return Data'!$B$7:$R$2292,4,0)</f>
        <v>15.513</v>
      </c>
      <c r="D9" s="60">
        <f>VLOOKUP($A9,'Return Data'!$B$7:$R$2292,10,0)</f>
        <v>7.8040000000000003</v>
      </c>
      <c r="E9" s="61">
        <f t="shared" si="0"/>
        <v>4</v>
      </c>
      <c r="F9" s="60">
        <f>VLOOKUP($A9,'Return Data'!$B$7:$R$2292,11,0)</f>
        <v>7.4084000000000003</v>
      </c>
      <c r="G9" s="61">
        <f t="shared" si="1"/>
        <v>1</v>
      </c>
      <c r="H9" s="60">
        <f>VLOOKUP($A9,'Return Data'!$B$7:$R$2292,12,0)</f>
        <v>7.3563999999999998</v>
      </c>
      <c r="I9" s="61">
        <f t="shared" si="2"/>
        <v>2</v>
      </c>
      <c r="J9" s="60">
        <f>VLOOKUP($A9,'Return Data'!$B$7:$R$2292,13,0)</f>
        <v>7.5052000000000003</v>
      </c>
      <c r="K9" s="61">
        <f t="shared" si="3"/>
        <v>2</v>
      </c>
      <c r="L9" s="60"/>
      <c r="M9" s="61"/>
      <c r="N9" s="60"/>
      <c r="O9" s="61"/>
      <c r="P9" s="60"/>
      <c r="Q9" s="61"/>
      <c r="R9" s="60">
        <f>VLOOKUP($A9,'Return Data'!$B$7:$R$2292,16,0)</f>
        <v>26.754799999999999</v>
      </c>
      <c r="S9" s="62">
        <f t="shared" si="4"/>
        <v>1</v>
      </c>
    </row>
    <row r="10" spans="1:20" x14ac:dyDescent="0.3">
      <c r="A10" s="58" t="s">
        <v>739</v>
      </c>
      <c r="B10" s="59">
        <f>VLOOKUP($A10,'Return Data'!$B$7:$R$2292,3,0)</f>
        <v>44859</v>
      </c>
      <c r="C10" s="60">
        <f>VLOOKUP($A10,'Return Data'!$B$7:$R$2292,4,0)</f>
        <v>30.71</v>
      </c>
      <c r="D10" s="60">
        <f>VLOOKUP($A10,'Return Data'!$B$7:$R$2292,10,0)</f>
        <v>8.4776000000000007</v>
      </c>
      <c r="E10" s="61">
        <f t="shared" si="0"/>
        <v>1</v>
      </c>
      <c r="F10" s="60">
        <f>VLOOKUP($A10,'Return Data'!$B$7:$R$2292,11,0)</f>
        <v>6.8917999999999999</v>
      </c>
      <c r="G10" s="61">
        <f t="shared" si="1"/>
        <v>2</v>
      </c>
      <c r="H10" s="60">
        <f>VLOOKUP($A10,'Return Data'!$B$7:$R$2292,12,0)</f>
        <v>7.6787999999999998</v>
      </c>
      <c r="I10" s="61">
        <f t="shared" si="2"/>
        <v>1</v>
      </c>
      <c r="J10" s="60">
        <f>VLOOKUP($A10,'Return Data'!$B$7:$R$2292,13,0)</f>
        <v>7.9058000000000002</v>
      </c>
      <c r="K10" s="61">
        <f t="shared" si="3"/>
        <v>1</v>
      </c>
      <c r="L10" s="60">
        <f>VLOOKUP($A10,'Return Data'!$B$7:$R$2292,17,0)</f>
        <v>39.997799999999998</v>
      </c>
      <c r="M10" s="61">
        <f>RANK(L10,L$8:L$14,0)</f>
        <v>1</v>
      </c>
      <c r="N10" s="60">
        <f>VLOOKUP($A10,'Return Data'!$B$7:$R$2292,14,0)</f>
        <v>24.1221</v>
      </c>
      <c r="O10" s="61">
        <f>RANK(N10,N$8:N$14,0)</f>
        <v>1</v>
      </c>
      <c r="P10" s="60">
        <f>VLOOKUP($A10,'Return Data'!$B$7:$R$2292,15,0)</f>
        <v>10.854100000000001</v>
      </c>
      <c r="Q10" s="61">
        <f>RANK(P10,P$8:P$14,0)</f>
        <v>4</v>
      </c>
      <c r="R10" s="60">
        <f>VLOOKUP($A10,'Return Data'!$B$7:$R$2292,16,0)</f>
        <v>14.2013</v>
      </c>
      <c r="S10" s="62">
        <f t="shared" si="4"/>
        <v>4</v>
      </c>
    </row>
    <row r="11" spans="1:20" x14ac:dyDescent="0.3">
      <c r="A11" s="58" t="s">
        <v>740</v>
      </c>
      <c r="B11" s="59">
        <f>VLOOKUP($A11,'Return Data'!$B$7:$R$2292,3,0)</f>
        <v>44859</v>
      </c>
      <c r="C11" s="60">
        <f>VLOOKUP($A11,'Return Data'!$B$7:$R$2292,4,0)</f>
        <v>18.309999999999999</v>
      </c>
      <c r="D11" s="60">
        <f>VLOOKUP($A11,'Return Data'!$B$7:$R$2292,10,0)</f>
        <v>7.9599000000000002</v>
      </c>
      <c r="E11" s="61">
        <f t="shared" si="0"/>
        <v>2</v>
      </c>
      <c r="F11" s="60">
        <f>VLOOKUP($A11,'Return Data'!$B$7:$R$2292,11,0)</f>
        <v>3.9159999999999999</v>
      </c>
      <c r="G11" s="61">
        <f t="shared" si="1"/>
        <v>4</v>
      </c>
      <c r="H11" s="60">
        <f>VLOOKUP($A11,'Return Data'!$B$7:$R$2292,12,0)</f>
        <v>2.6345000000000001</v>
      </c>
      <c r="I11" s="61">
        <f t="shared" si="2"/>
        <v>4</v>
      </c>
      <c r="J11" s="60">
        <f>VLOOKUP($A11,'Return Data'!$B$7:$R$2292,13,0)</f>
        <v>2.1762999999999999</v>
      </c>
      <c r="K11" s="61">
        <f t="shared" si="3"/>
        <v>5</v>
      </c>
      <c r="L11" s="60">
        <f>VLOOKUP($A11,'Return Data'!$B$7:$R$2292,17,0)</f>
        <v>22.994199999999999</v>
      </c>
      <c r="M11" s="61">
        <f>RANK(L11,L$8:L$14,0)</f>
        <v>5</v>
      </c>
      <c r="N11" s="60">
        <f>VLOOKUP($A11,'Return Data'!$B$7:$R$2292,14,0)</f>
        <v>19.516300000000001</v>
      </c>
      <c r="O11" s="61">
        <f>RANK(N11,N$8:N$14,0)</f>
        <v>4</v>
      </c>
      <c r="P11" s="60"/>
      <c r="Q11" s="61"/>
      <c r="R11" s="60">
        <f>VLOOKUP($A11,'Return Data'!$B$7:$R$2292,16,0)</f>
        <v>17.028500000000001</v>
      </c>
      <c r="S11" s="62">
        <f t="shared" si="4"/>
        <v>2</v>
      </c>
    </row>
    <row r="12" spans="1:20" x14ac:dyDescent="0.3">
      <c r="A12" s="58" t="s">
        <v>1905</v>
      </c>
      <c r="B12" s="59">
        <f>VLOOKUP($A12,'Return Data'!$B$7:$R$2292,3,0)</f>
        <v>44859</v>
      </c>
      <c r="C12" s="60">
        <f>VLOOKUP($A12,'Return Data'!$B$7:$R$2292,4,0)</f>
        <v>91.296800000000005</v>
      </c>
      <c r="D12" s="60">
        <f>VLOOKUP($A12,'Return Data'!$B$7:$R$2292,10,0)</f>
        <v>5.2038000000000002</v>
      </c>
      <c r="E12" s="61">
        <f t="shared" si="0"/>
        <v>5</v>
      </c>
      <c r="F12" s="60">
        <f>VLOOKUP($A12,'Return Data'!$B$7:$R$2292,11,0)</f>
        <v>3.7494000000000001</v>
      </c>
      <c r="G12" s="61">
        <f t="shared" si="1"/>
        <v>5</v>
      </c>
      <c r="H12" s="60">
        <f>VLOOKUP($A12,'Return Data'!$B$7:$R$2292,12,0)</f>
        <v>2.1528</v>
      </c>
      <c r="I12" s="61">
        <f t="shared" si="2"/>
        <v>6</v>
      </c>
      <c r="J12" s="60">
        <f>VLOOKUP($A12,'Return Data'!$B$7:$R$2292,13,0)</f>
        <v>1.3957999999999999</v>
      </c>
      <c r="K12" s="61">
        <f t="shared" si="3"/>
        <v>6</v>
      </c>
      <c r="L12" s="60">
        <f>VLOOKUP($A12,'Return Data'!$B$7:$R$2292,17,0)</f>
        <v>24.404599999999999</v>
      </c>
      <c r="M12" s="61">
        <f>RANK(L12,L$8:L$14,0)</f>
        <v>4</v>
      </c>
      <c r="N12" s="60">
        <f>VLOOKUP($A12,'Return Data'!$B$7:$R$2292,14,0)</f>
        <v>18.629899999999999</v>
      </c>
      <c r="O12" s="61">
        <f>RANK(N12,N$8:N$14,0)</f>
        <v>5</v>
      </c>
      <c r="P12" s="60">
        <f>VLOOKUP($A12,'Return Data'!$B$7:$R$2292,15,0)</f>
        <v>11.7118</v>
      </c>
      <c r="Q12" s="61">
        <f>RANK(P12,P$8:P$14,0)</f>
        <v>2</v>
      </c>
      <c r="R12" s="60">
        <f>VLOOKUP($A12,'Return Data'!$B$7:$R$2292,16,0)</f>
        <v>13.4428</v>
      </c>
      <c r="S12" s="62">
        <f t="shared" si="4"/>
        <v>5</v>
      </c>
    </row>
    <row r="13" spans="1:20" x14ac:dyDescent="0.3">
      <c r="A13" s="58" t="s">
        <v>743</v>
      </c>
      <c r="B13" s="59">
        <f>VLOOKUP($A13,'Return Data'!$B$7:$R$2292,3,0)</f>
        <v>44859</v>
      </c>
      <c r="C13" s="60">
        <f>VLOOKUP($A13,'Return Data'!$B$7:$R$2292,4,0)</f>
        <v>89.42</v>
      </c>
      <c r="D13" s="60">
        <f>VLOOKUP($A13,'Return Data'!$B$7:$R$2292,10,0)</f>
        <v>1.4232</v>
      </c>
      <c r="E13" s="61">
        <f t="shared" si="0"/>
        <v>7</v>
      </c>
      <c r="F13" s="60">
        <f>VLOOKUP($A13,'Return Data'!$B$7:$R$2292,11,0)</f>
        <v>1.5880000000000001</v>
      </c>
      <c r="G13" s="61">
        <f t="shared" si="1"/>
        <v>6</v>
      </c>
      <c r="H13" s="60">
        <f>VLOOKUP($A13,'Return Data'!$B$7:$R$2292,12,0)</f>
        <v>2.1867999999999999</v>
      </c>
      <c r="I13" s="61">
        <f t="shared" si="2"/>
        <v>5</v>
      </c>
      <c r="J13" s="60">
        <f>VLOOKUP($A13,'Return Data'!$B$7:$R$2292,13,0)</f>
        <v>3.5009000000000001</v>
      </c>
      <c r="K13" s="61">
        <f t="shared" si="3"/>
        <v>3</v>
      </c>
      <c r="L13" s="60">
        <f>VLOOKUP($A13,'Return Data'!$B$7:$R$2292,17,0)</f>
        <v>33.167700000000004</v>
      </c>
      <c r="M13" s="61">
        <f>RANK(L13,L$8:L$14,0)</f>
        <v>2</v>
      </c>
      <c r="N13" s="60">
        <f>VLOOKUP($A13,'Return Data'!$B$7:$R$2292,14,0)</f>
        <v>23.8705</v>
      </c>
      <c r="O13" s="61">
        <f>RANK(N13,N$8:N$14,0)</f>
        <v>2</v>
      </c>
      <c r="P13" s="60">
        <f>VLOOKUP($A13,'Return Data'!$B$7:$R$2292,15,0)</f>
        <v>13.534000000000001</v>
      </c>
      <c r="Q13" s="61">
        <f>RANK(P13,P$8:P$14,0)</f>
        <v>1</v>
      </c>
      <c r="R13" s="60">
        <f>VLOOKUP($A13,'Return Data'!$B$7:$R$2292,16,0)</f>
        <v>14.6416</v>
      </c>
      <c r="S13" s="62">
        <f t="shared" si="4"/>
        <v>3</v>
      </c>
    </row>
    <row r="14" spans="1:20" x14ac:dyDescent="0.3">
      <c r="A14" s="58" t="s">
        <v>744</v>
      </c>
      <c r="B14" s="59">
        <f>VLOOKUP($A14,'Return Data'!$B$7:$R$2292,3,0)</f>
        <v>44859</v>
      </c>
      <c r="C14" s="60">
        <f>VLOOKUP($A14,'Return Data'!$B$7:$R$2292,4,0)</f>
        <v>108.3151</v>
      </c>
      <c r="D14" s="60">
        <f>VLOOKUP($A14,'Return Data'!$B$7:$R$2292,10,0)</f>
        <v>2.8645</v>
      </c>
      <c r="E14" s="61">
        <f t="shared" si="0"/>
        <v>6</v>
      </c>
      <c r="F14" s="60">
        <f>VLOOKUP($A14,'Return Data'!$B$7:$R$2292,11,0)</f>
        <v>0.26860000000000001</v>
      </c>
      <c r="G14" s="61">
        <f t="shared" si="1"/>
        <v>7</v>
      </c>
      <c r="H14" s="60">
        <f>VLOOKUP($A14,'Return Data'!$B$7:$R$2292,12,0)</f>
        <v>-1.3533999999999999</v>
      </c>
      <c r="I14" s="61">
        <f t="shared" si="2"/>
        <v>7</v>
      </c>
      <c r="J14" s="60">
        <f>VLOOKUP($A14,'Return Data'!$B$7:$R$2292,13,0)</f>
        <v>-5.7731000000000003</v>
      </c>
      <c r="K14" s="61">
        <f t="shared" si="3"/>
        <v>7</v>
      </c>
      <c r="L14" s="60">
        <f>VLOOKUP($A14,'Return Data'!$B$7:$R$2292,17,0)</f>
        <v>22.8521</v>
      </c>
      <c r="M14" s="61">
        <f>RANK(L14,L$8:L$14,0)</f>
        <v>6</v>
      </c>
      <c r="N14" s="60">
        <f>VLOOKUP($A14,'Return Data'!$B$7:$R$2292,14,0)</f>
        <v>16.834</v>
      </c>
      <c r="O14" s="61">
        <f>RANK(N14,N$8:N$14,0)</f>
        <v>6</v>
      </c>
      <c r="P14" s="60">
        <f>VLOOKUP($A14,'Return Data'!$B$7:$R$2292,15,0)</f>
        <v>11.3583</v>
      </c>
      <c r="Q14" s="61">
        <f>RANK(P14,P$8:P$14,0)</f>
        <v>3</v>
      </c>
      <c r="R14" s="60">
        <f>VLOOKUP($A14,'Return Data'!$B$7:$R$2292,16,0)</f>
        <v>12.2585</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5.9350000000000005</v>
      </c>
      <c r="E16" s="69"/>
      <c r="F16" s="70">
        <f>AVERAGE(F8:F14)</f>
        <v>4.2545142857142855</v>
      </c>
      <c r="G16" s="69"/>
      <c r="H16" s="70">
        <f>AVERAGE(H8:H14)</f>
        <v>3.8480571428571428</v>
      </c>
      <c r="I16" s="69"/>
      <c r="J16" s="70">
        <f>AVERAGE(J8:J14)</f>
        <v>2.8764857142857148</v>
      </c>
      <c r="K16" s="69"/>
      <c r="L16" s="70">
        <f>AVERAGE(L8:L14)</f>
        <v>28.364333333333335</v>
      </c>
      <c r="M16" s="69"/>
      <c r="N16" s="70">
        <f>AVERAGE(N8:N14)</f>
        <v>20.428033333333332</v>
      </c>
      <c r="O16" s="69"/>
      <c r="P16" s="70">
        <f>AVERAGE(P8:P14)</f>
        <v>11.211</v>
      </c>
      <c r="Q16" s="69"/>
      <c r="R16" s="70">
        <f>AVERAGE(R8:R14)</f>
        <v>15.704500000000001</v>
      </c>
      <c r="S16" s="71"/>
    </row>
    <row r="17" spans="1:19" x14ac:dyDescent="0.3">
      <c r="A17" s="68" t="s">
        <v>28</v>
      </c>
      <c r="B17" s="69"/>
      <c r="C17" s="69"/>
      <c r="D17" s="70">
        <f>MIN(D8:D14)</f>
        <v>1.4232</v>
      </c>
      <c r="E17" s="69"/>
      <c r="F17" s="70">
        <f>MIN(F8:F14)</f>
        <v>0.26860000000000001</v>
      </c>
      <c r="G17" s="69"/>
      <c r="H17" s="70">
        <f>MIN(H8:H14)</f>
        <v>-1.3533999999999999</v>
      </c>
      <c r="I17" s="69"/>
      <c r="J17" s="70">
        <f>MIN(J8:J14)</f>
        <v>-5.7731000000000003</v>
      </c>
      <c r="K17" s="69"/>
      <c r="L17" s="70">
        <f>MIN(L8:L14)</f>
        <v>22.8521</v>
      </c>
      <c r="M17" s="69"/>
      <c r="N17" s="70">
        <f>MIN(N8:N14)</f>
        <v>16.834</v>
      </c>
      <c r="O17" s="69"/>
      <c r="P17" s="70">
        <f>MIN(P8:P14)</f>
        <v>8.5968</v>
      </c>
      <c r="Q17" s="69"/>
      <c r="R17" s="70">
        <f>MIN(R8:R14)</f>
        <v>11.603999999999999</v>
      </c>
      <c r="S17" s="71"/>
    </row>
    <row r="18" spans="1:19" ht="15" thickBot="1" x14ac:dyDescent="0.35">
      <c r="A18" s="72" t="s">
        <v>29</v>
      </c>
      <c r="B18" s="73"/>
      <c r="C18" s="73"/>
      <c r="D18" s="74">
        <f>MAX(D8:D14)</f>
        <v>8.4776000000000007</v>
      </c>
      <c r="E18" s="73"/>
      <c r="F18" s="74">
        <f>MAX(F8:F14)</f>
        <v>7.4084000000000003</v>
      </c>
      <c r="G18" s="73"/>
      <c r="H18" s="74">
        <f>MAX(H8:H14)</f>
        <v>7.6787999999999998</v>
      </c>
      <c r="I18" s="73"/>
      <c r="J18" s="74">
        <f>MAX(J8:J14)</f>
        <v>7.9058000000000002</v>
      </c>
      <c r="K18" s="73"/>
      <c r="L18" s="74">
        <f>MAX(L8:L14)</f>
        <v>39.997799999999998</v>
      </c>
      <c r="M18" s="73"/>
      <c r="N18" s="74">
        <f>MAX(N8:N14)</f>
        <v>24.1221</v>
      </c>
      <c r="O18" s="73"/>
      <c r="P18" s="74">
        <f>MAX(P8:P14)</f>
        <v>13.534000000000001</v>
      </c>
      <c r="Q18" s="73"/>
      <c r="R18" s="74">
        <f>MAX(R8:R14)</f>
        <v>26.754799999999999</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736</v>
      </c>
      <c r="B8" s="59">
        <f>VLOOKUP($A8,'Return Data'!$B$7:$R$2292,3,0)</f>
        <v>44859</v>
      </c>
      <c r="C8" s="60">
        <f>VLOOKUP($A8,'Return Data'!$B$7:$R$2292,4,0)</f>
        <v>260.97000000000003</v>
      </c>
      <c r="D8" s="60">
        <f>VLOOKUP($A8,'Return Data'!$B$7:$R$2292,10,0)</f>
        <v>7.6387</v>
      </c>
      <c r="E8" s="61">
        <f t="shared" ref="E8:E14" si="0">RANK(D8,D$8:D$14,0)</f>
        <v>3</v>
      </c>
      <c r="F8" s="60">
        <f>VLOOKUP($A8,'Return Data'!$B$7:$R$2292,11,0)</f>
        <v>5.5875000000000004</v>
      </c>
      <c r="G8" s="61">
        <f t="shared" ref="G8:G14" si="1">RANK(F8,F$8:F$14,0)</f>
        <v>3</v>
      </c>
      <c r="H8" s="60">
        <f>VLOOKUP($A8,'Return Data'!$B$7:$R$2292,12,0)</f>
        <v>5.6687000000000003</v>
      </c>
      <c r="I8" s="61">
        <f t="shared" ref="I8:I14" si="2">RANK(H8,H$8:H$14,0)</f>
        <v>3</v>
      </c>
      <c r="J8" s="60">
        <f>VLOOKUP($A8,'Return Data'!$B$7:$R$2292,13,0)</f>
        <v>2.6511</v>
      </c>
      <c r="K8" s="61">
        <f t="shared" ref="K8:K14" si="3">RANK(J8,J$8:J$14,0)</f>
        <v>4</v>
      </c>
      <c r="L8" s="60">
        <f>VLOOKUP($A8,'Return Data'!$B$7:$R$2292,17,0)</f>
        <v>25.893799999999999</v>
      </c>
      <c r="M8" s="61">
        <f>RANK(L8,L$8:L$14,0)</f>
        <v>3</v>
      </c>
      <c r="N8" s="60">
        <f>VLOOKUP($A8,'Return Data'!$B$7:$R$2292,14,0)</f>
        <v>18.7654</v>
      </c>
      <c r="O8" s="61">
        <f>RANK(N8,N$8:N$14,0)</f>
        <v>3</v>
      </c>
      <c r="P8" s="60">
        <f>VLOOKUP($A8,'Return Data'!$B$7:$R$2292,15,0)</f>
        <v>7.8407999999999998</v>
      </c>
      <c r="Q8" s="61">
        <f>RANK(P8,P$8:P$14,0)</f>
        <v>5</v>
      </c>
      <c r="R8" s="60">
        <f>VLOOKUP($A8,'Return Data'!$B$7:$R$2292,16,0)</f>
        <v>17.9895</v>
      </c>
      <c r="S8" s="62">
        <f t="shared" ref="S8:S14" si="4">RANK(R8,R$8:R$14,0)</f>
        <v>2</v>
      </c>
    </row>
    <row r="9" spans="1:20" x14ac:dyDescent="0.3">
      <c r="A9" s="58" t="s">
        <v>1733</v>
      </c>
      <c r="B9" s="59">
        <f>VLOOKUP($A9,'Return Data'!$B$7:$R$2292,3,0)</f>
        <v>44859</v>
      </c>
      <c r="C9" s="60">
        <f>VLOOKUP($A9,'Return Data'!$B$7:$R$2292,4,0)</f>
        <v>15.042999999999999</v>
      </c>
      <c r="D9" s="60">
        <f>VLOOKUP($A9,'Return Data'!$B$7:$R$2292,10,0)</f>
        <v>7.3810000000000002</v>
      </c>
      <c r="E9" s="61">
        <f t="shared" si="0"/>
        <v>4</v>
      </c>
      <c r="F9" s="60">
        <f>VLOOKUP($A9,'Return Data'!$B$7:$R$2292,11,0)</f>
        <v>6.5518999999999998</v>
      </c>
      <c r="G9" s="61">
        <f t="shared" si="1"/>
        <v>1</v>
      </c>
      <c r="H9" s="60">
        <f>VLOOKUP($A9,'Return Data'!$B$7:$R$2292,12,0)</f>
        <v>6.0860000000000003</v>
      </c>
      <c r="I9" s="61">
        <f t="shared" si="2"/>
        <v>2</v>
      </c>
      <c r="J9" s="60">
        <f>VLOOKUP($A9,'Return Data'!$B$7:$R$2292,13,0)</f>
        <v>5.7504</v>
      </c>
      <c r="K9" s="61">
        <f t="shared" si="3"/>
        <v>2</v>
      </c>
      <c r="L9" s="60"/>
      <c r="M9" s="61"/>
      <c r="N9" s="60"/>
      <c r="O9" s="61"/>
      <c r="P9" s="60"/>
      <c r="Q9" s="61"/>
      <c r="R9" s="60">
        <f>VLOOKUP($A9,'Return Data'!$B$7:$R$2292,16,0)</f>
        <v>24.666599999999999</v>
      </c>
      <c r="S9" s="62">
        <f t="shared" si="4"/>
        <v>1</v>
      </c>
    </row>
    <row r="10" spans="1:20" x14ac:dyDescent="0.3">
      <c r="A10" s="58" t="s">
        <v>738</v>
      </c>
      <c r="B10" s="59">
        <f>VLOOKUP($A10,'Return Data'!$B$7:$R$2292,3,0)</f>
        <v>44859</v>
      </c>
      <c r="C10" s="60">
        <f>VLOOKUP($A10,'Return Data'!$B$7:$R$2292,4,0)</f>
        <v>28.59</v>
      </c>
      <c r="D10" s="60">
        <f>VLOOKUP($A10,'Return Data'!$B$7:$R$2292,10,0)</f>
        <v>8.0907</v>
      </c>
      <c r="E10" s="61">
        <f t="shared" si="0"/>
        <v>1</v>
      </c>
      <c r="F10" s="60">
        <f>VLOOKUP($A10,'Return Data'!$B$7:$R$2292,11,0)</f>
        <v>6.0853000000000002</v>
      </c>
      <c r="G10" s="61">
        <f t="shared" si="1"/>
        <v>2</v>
      </c>
      <c r="H10" s="60">
        <f>VLOOKUP($A10,'Return Data'!$B$7:$R$2292,12,0)</f>
        <v>6.5201000000000002</v>
      </c>
      <c r="I10" s="61">
        <f t="shared" si="2"/>
        <v>1</v>
      </c>
      <c r="J10" s="60">
        <f>VLOOKUP($A10,'Return Data'!$B$7:$R$2292,13,0)</f>
        <v>6.4012000000000002</v>
      </c>
      <c r="K10" s="61">
        <f t="shared" si="3"/>
        <v>1</v>
      </c>
      <c r="L10" s="60">
        <f>VLOOKUP($A10,'Return Data'!$B$7:$R$2292,17,0)</f>
        <v>38.304699999999997</v>
      </c>
      <c r="M10" s="61">
        <f>RANK(L10,L$8:L$14,0)</f>
        <v>1</v>
      </c>
      <c r="N10" s="60">
        <f>VLOOKUP($A10,'Return Data'!$B$7:$R$2292,14,0)</f>
        <v>22.800799999999999</v>
      </c>
      <c r="O10" s="61">
        <f>RANK(N10,N$8:N$14,0)</f>
        <v>2</v>
      </c>
      <c r="P10" s="60">
        <f>VLOOKUP($A10,'Return Data'!$B$7:$R$2292,15,0)</f>
        <v>9.7874999999999996</v>
      </c>
      <c r="Q10" s="61">
        <f>RANK(P10,P$8:P$14,0)</f>
        <v>4</v>
      </c>
      <c r="R10" s="60">
        <f>VLOOKUP($A10,'Return Data'!$B$7:$R$2292,16,0)</f>
        <v>13.2385</v>
      </c>
      <c r="S10" s="62">
        <f t="shared" si="4"/>
        <v>6</v>
      </c>
    </row>
    <row r="11" spans="1:20" x14ac:dyDescent="0.3">
      <c r="A11" s="58" t="s">
        <v>741</v>
      </c>
      <c r="B11" s="59">
        <f>VLOOKUP($A11,'Return Data'!$B$7:$R$2292,3,0)</f>
        <v>44859</v>
      </c>
      <c r="C11" s="60">
        <f>VLOOKUP($A11,'Return Data'!$B$7:$R$2292,4,0)</f>
        <v>17.45</v>
      </c>
      <c r="D11" s="60">
        <f>VLOOKUP($A11,'Return Data'!$B$7:$R$2292,10,0)</f>
        <v>7.7160000000000002</v>
      </c>
      <c r="E11" s="61">
        <f t="shared" si="0"/>
        <v>2</v>
      </c>
      <c r="F11" s="60">
        <f>VLOOKUP($A11,'Return Data'!$B$7:$R$2292,11,0)</f>
        <v>3.4380999999999999</v>
      </c>
      <c r="G11" s="61">
        <f t="shared" si="1"/>
        <v>4</v>
      </c>
      <c r="H11" s="60">
        <f>VLOOKUP($A11,'Return Data'!$B$7:$R$2292,12,0)</f>
        <v>1.9276</v>
      </c>
      <c r="I11" s="61">
        <f t="shared" si="2"/>
        <v>4</v>
      </c>
      <c r="J11" s="60">
        <f>VLOOKUP($A11,'Return Data'!$B$7:$R$2292,13,0)</f>
        <v>1.2181</v>
      </c>
      <c r="K11" s="61">
        <f t="shared" si="3"/>
        <v>5</v>
      </c>
      <c r="L11" s="60">
        <f>VLOOKUP($A11,'Return Data'!$B$7:$R$2292,17,0)</f>
        <v>21.799099999999999</v>
      </c>
      <c r="M11" s="61">
        <f>RANK(L11,L$8:L$14,0)</f>
        <v>6</v>
      </c>
      <c r="N11" s="60">
        <f>VLOOKUP($A11,'Return Data'!$B$7:$R$2292,14,0)</f>
        <v>18.2073</v>
      </c>
      <c r="O11" s="61">
        <f>RANK(N11,N$8:N$14,0)</f>
        <v>4</v>
      </c>
      <c r="P11" s="60"/>
      <c r="Q11" s="61"/>
      <c r="R11" s="60">
        <f>VLOOKUP($A11,'Return Data'!$B$7:$R$2292,16,0)</f>
        <v>15.5739</v>
      </c>
      <c r="S11" s="62">
        <f t="shared" si="4"/>
        <v>3</v>
      </c>
    </row>
    <row r="12" spans="1:20" x14ac:dyDescent="0.3">
      <c r="A12" s="58" t="s">
        <v>1904</v>
      </c>
      <c r="B12" s="59">
        <f>VLOOKUP($A12,'Return Data'!$B$7:$R$2292,3,0)</f>
        <v>44859</v>
      </c>
      <c r="C12" s="60">
        <f>VLOOKUP($A12,'Return Data'!$B$7:$R$2292,4,0)</f>
        <v>86.571200000000005</v>
      </c>
      <c r="D12" s="60">
        <f>VLOOKUP($A12,'Return Data'!$B$7:$R$2292,10,0)</f>
        <v>4.9987000000000004</v>
      </c>
      <c r="E12" s="61">
        <f t="shared" si="0"/>
        <v>5</v>
      </c>
      <c r="F12" s="60">
        <f>VLOOKUP($A12,'Return Data'!$B$7:$R$2292,11,0)</f>
        <v>3.3271000000000002</v>
      </c>
      <c r="G12" s="61">
        <f t="shared" si="1"/>
        <v>5</v>
      </c>
      <c r="H12" s="60">
        <f>VLOOKUP($A12,'Return Data'!$B$7:$R$2292,12,0)</f>
        <v>1.5051000000000001</v>
      </c>
      <c r="I12" s="61">
        <f t="shared" si="2"/>
        <v>6</v>
      </c>
      <c r="J12" s="60">
        <f>VLOOKUP($A12,'Return Data'!$B$7:$R$2292,13,0)</f>
        <v>0.62909999999999999</v>
      </c>
      <c r="K12" s="61">
        <f t="shared" si="3"/>
        <v>6</v>
      </c>
      <c r="L12" s="60">
        <f>VLOOKUP($A12,'Return Data'!$B$7:$R$2292,17,0)</f>
        <v>23.6676</v>
      </c>
      <c r="M12" s="61">
        <f>RANK(L12,L$8:L$14,0)</f>
        <v>4</v>
      </c>
      <c r="N12" s="60">
        <f>VLOOKUP($A12,'Return Data'!$B$7:$R$2292,14,0)</f>
        <v>17.944800000000001</v>
      </c>
      <c r="O12" s="61">
        <f>RANK(N12,N$8:N$14,0)</f>
        <v>5</v>
      </c>
      <c r="P12" s="60">
        <f>VLOOKUP($A12,'Return Data'!$B$7:$R$2292,15,0)</f>
        <v>11.0307</v>
      </c>
      <c r="Q12" s="61">
        <f>RANK(P12,P$8:P$14,0)</f>
        <v>2</v>
      </c>
      <c r="R12" s="60">
        <f>VLOOKUP($A12,'Return Data'!$B$7:$R$2292,16,0)</f>
        <v>12.710800000000001</v>
      </c>
      <c r="S12" s="62">
        <f t="shared" si="4"/>
        <v>7</v>
      </c>
    </row>
    <row r="13" spans="1:20" x14ac:dyDescent="0.3">
      <c r="A13" s="58" t="s">
        <v>742</v>
      </c>
      <c r="B13" s="59">
        <f>VLOOKUP($A13,'Return Data'!$B$7:$R$2292,3,0)</f>
        <v>44859</v>
      </c>
      <c r="C13" s="60">
        <f>VLOOKUP($A13,'Return Data'!$B$7:$R$2292,4,0)</f>
        <v>83.592299999999994</v>
      </c>
      <c r="D13" s="60">
        <f>VLOOKUP($A13,'Return Data'!$B$7:$R$2292,10,0)</f>
        <v>1.2431000000000001</v>
      </c>
      <c r="E13" s="61">
        <f t="shared" si="0"/>
        <v>7</v>
      </c>
      <c r="F13" s="60">
        <f>VLOOKUP($A13,'Return Data'!$B$7:$R$2292,11,0)</f>
        <v>1.2306999999999999</v>
      </c>
      <c r="G13" s="61">
        <f t="shared" si="1"/>
        <v>6</v>
      </c>
      <c r="H13" s="60">
        <f>VLOOKUP($A13,'Return Data'!$B$7:$R$2292,12,0)</f>
        <v>1.6614</v>
      </c>
      <c r="I13" s="61">
        <f t="shared" si="2"/>
        <v>5</v>
      </c>
      <c r="J13" s="60">
        <f>VLOOKUP($A13,'Return Data'!$B$7:$R$2292,13,0)</f>
        <v>2.7953000000000001</v>
      </c>
      <c r="K13" s="61">
        <f t="shared" si="3"/>
        <v>3</v>
      </c>
      <c r="L13" s="60">
        <f>VLOOKUP($A13,'Return Data'!$B$7:$R$2292,17,0)</f>
        <v>32.208199999999998</v>
      </c>
      <c r="M13" s="61">
        <f>RANK(L13,L$8:L$14,0)</f>
        <v>2</v>
      </c>
      <c r="N13" s="60">
        <f>VLOOKUP($A13,'Return Data'!$B$7:$R$2292,14,0)</f>
        <v>22.824300000000001</v>
      </c>
      <c r="O13" s="61">
        <f>RANK(N13,N$8:N$14,0)</f>
        <v>1</v>
      </c>
      <c r="P13" s="60">
        <f>VLOOKUP($A13,'Return Data'!$B$7:$R$2292,15,0)</f>
        <v>12.6646</v>
      </c>
      <c r="Q13" s="61">
        <f>RANK(P13,P$8:P$14,0)</f>
        <v>1</v>
      </c>
      <c r="R13" s="60">
        <f>VLOOKUP($A13,'Return Data'!$B$7:$R$2292,16,0)</f>
        <v>13.778700000000001</v>
      </c>
      <c r="S13" s="62">
        <f t="shared" si="4"/>
        <v>5</v>
      </c>
    </row>
    <row r="14" spans="1:20" x14ac:dyDescent="0.3">
      <c r="A14" s="58" t="s">
        <v>745</v>
      </c>
      <c r="B14" s="59">
        <f>VLOOKUP($A14,'Return Data'!$B$7:$R$2292,3,0)</f>
        <v>44859</v>
      </c>
      <c r="C14" s="60">
        <f>VLOOKUP($A14,'Return Data'!$B$7:$R$2292,4,0)</f>
        <v>102.0244</v>
      </c>
      <c r="D14" s="60">
        <f>VLOOKUP($A14,'Return Data'!$B$7:$R$2292,10,0)</f>
        <v>2.7054</v>
      </c>
      <c r="E14" s="61">
        <f t="shared" si="0"/>
        <v>6</v>
      </c>
      <c r="F14" s="60">
        <f>VLOOKUP($A14,'Return Data'!$B$7:$R$2292,11,0)</f>
        <v>-4.02E-2</v>
      </c>
      <c r="G14" s="61">
        <f t="shared" si="1"/>
        <v>7</v>
      </c>
      <c r="H14" s="60">
        <f>VLOOKUP($A14,'Return Data'!$B$7:$R$2292,12,0)</f>
        <v>-1.8055000000000001</v>
      </c>
      <c r="I14" s="61">
        <f t="shared" si="2"/>
        <v>7</v>
      </c>
      <c r="J14" s="60">
        <f>VLOOKUP($A14,'Return Data'!$B$7:$R$2292,13,0)</f>
        <v>-6.3503999999999996</v>
      </c>
      <c r="K14" s="61">
        <f t="shared" si="3"/>
        <v>7</v>
      </c>
      <c r="L14" s="60">
        <f>VLOOKUP($A14,'Return Data'!$B$7:$R$2292,17,0)</f>
        <v>22.121500000000001</v>
      </c>
      <c r="M14" s="61">
        <f>RANK(L14,L$8:L$14,0)</f>
        <v>5</v>
      </c>
      <c r="N14" s="60">
        <f>VLOOKUP($A14,'Return Data'!$B$7:$R$2292,14,0)</f>
        <v>16.158300000000001</v>
      </c>
      <c r="O14" s="61">
        <f>RANK(N14,N$8:N$14,0)</f>
        <v>6</v>
      </c>
      <c r="P14" s="60">
        <f>VLOOKUP($A14,'Return Data'!$B$7:$R$2292,15,0)</f>
        <v>10.6944</v>
      </c>
      <c r="Q14" s="61">
        <f>RANK(P14,P$8:P$14,0)</f>
        <v>3</v>
      </c>
      <c r="R14" s="60">
        <f>VLOOKUP($A14,'Return Data'!$B$7:$R$2292,16,0)</f>
        <v>14.201499999999999</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5.6819428571428565</v>
      </c>
      <c r="E16" s="69"/>
      <c r="F16" s="70">
        <f>AVERAGE(F8:F14)</f>
        <v>3.7400571428571427</v>
      </c>
      <c r="G16" s="69"/>
      <c r="H16" s="70">
        <f>AVERAGE(H8:H14)</f>
        <v>3.080485714285714</v>
      </c>
      <c r="I16" s="69"/>
      <c r="J16" s="70">
        <f>AVERAGE(J8:J14)</f>
        <v>1.8706857142857147</v>
      </c>
      <c r="K16" s="69"/>
      <c r="L16" s="70">
        <f>AVERAGE(L8:L14)</f>
        <v>27.332483333333332</v>
      </c>
      <c r="M16" s="69"/>
      <c r="N16" s="70">
        <f>AVERAGE(N8:N14)</f>
        <v>19.450149999999997</v>
      </c>
      <c r="O16" s="69"/>
      <c r="P16" s="70">
        <f>AVERAGE(P8:P14)</f>
        <v>10.403600000000001</v>
      </c>
      <c r="Q16" s="69"/>
      <c r="R16" s="70">
        <f>AVERAGE(R8:R14)</f>
        <v>16.022785714285714</v>
      </c>
      <c r="S16" s="71"/>
    </row>
    <row r="17" spans="1:19" x14ac:dyDescent="0.3">
      <c r="A17" s="68" t="s">
        <v>28</v>
      </c>
      <c r="B17" s="69"/>
      <c r="C17" s="69"/>
      <c r="D17" s="70">
        <f>MIN(D8:D14)</f>
        <v>1.2431000000000001</v>
      </c>
      <c r="E17" s="69"/>
      <c r="F17" s="70">
        <f>MIN(F8:F14)</f>
        <v>-4.02E-2</v>
      </c>
      <c r="G17" s="69"/>
      <c r="H17" s="70">
        <f>MIN(H8:H14)</f>
        <v>-1.8055000000000001</v>
      </c>
      <c r="I17" s="69"/>
      <c r="J17" s="70">
        <f>MIN(J8:J14)</f>
        <v>-6.3503999999999996</v>
      </c>
      <c r="K17" s="69"/>
      <c r="L17" s="70">
        <f>MIN(L8:L14)</f>
        <v>21.799099999999999</v>
      </c>
      <c r="M17" s="69"/>
      <c r="N17" s="70">
        <f>MIN(N8:N14)</f>
        <v>16.158300000000001</v>
      </c>
      <c r="O17" s="69"/>
      <c r="P17" s="70">
        <f>MIN(P8:P14)</f>
        <v>7.8407999999999998</v>
      </c>
      <c r="Q17" s="69"/>
      <c r="R17" s="70">
        <f>MIN(R8:R14)</f>
        <v>12.710800000000001</v>
      </c>
      <c r="S17" s="71"/>
    </row>
    <row r="18" spans="1:19" ht="15" thickBot="1" x14ac:dyDescent="0.35">
      <c r="A18" s="72" t="s">
        <v>29</v>
      </c>
      <c r="B18" s="73"/>
      <c r="C18" s="73"/>
      <c r="D18" s="74">
        <f>MAX(D8:D14)</f>
        <v>8.0907</v>
      </c>
      <c r="E18" s="73"/>
      <c r="F18" s="74">
        <f>MAX(F8:F14)</f>
        <v>6.5518999999999998</v>
      </c>
      <c r="G18" s="73"/>
      <c r="H18" s="74">
        <f>MAX(H8:H14)</f>
        <v>6.5201000000000002</v>
      </c>
      <c r="I18" s="73"/>
      <c r="J18" s="74">
        <f>MAX(J8:J14)</f>
        <v>6.4012000000000002</v>
      </c>
      <c r="K18" s="73"/>
      <c r="L18" s="74">
        <f>MAX(L8:L14)</f>
        <v>38.304699999999997</v>
      </c>
      <c r="M18" s="73"/>
      <c r="N18" s="74">
        <f>MAX(N8:N14)</f>
        <v>22.824300000000001</v>
      </c>
      <c r="O18" s="73"/>
      <c r="P18" s="74">
        <f>MAX(P8:P14)</f>
        <v>12.6646</v>
      </c>
      <c r="Q18" s="73"/>
      <c r="R18" s="74">
        <f>MAX(R8:R14)</f>
        <v>24.666599999999999</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44859</v>
      </c>
      <c r="C8" s="60">
        <f>VLOOKUP($A8,'Return Data'!$B$7:$R$2292,4,0)</f>
        <v>101.01990000000001</v>
      </c>
      <c r="D8" s="60">
        <f>VLOOKUP($A8,'Return Data'!$B$7:$R$2292,10,0)</f>
        <v>6.2504999999999997</v>
      </c>
      <c r="E8" s="61">
        <f t="shared" ref="E8:E28" si="0">RANK(D8,D$8:D$28,0)</f>
        <v>16</v>
      </c>
      <c r="F8" s="60">
        <f>VLOOKUP($A8,'Return Data'!$B$7:$R$2292,11,0)</f>
        <v>5.3188000000000004</v>
      </c>
      <c r="G8" s="61">
        <f t="shared" ref="G8:G28" si="1">RANK(F8,F$8:F$28,0)</f>
        <v>12</v>
      </c>
      <c r="H8" s="60">
        <f>VLOOKUP($A8,'Return Data'!$B$7:$R$2292,12,0)</f>
        <v>1.6696</v>
      </c>
      <c r="I8" s="61">
        <f t="shared" ref="I8:I28" si="2">RANK(H8,H$8:H$28,0)</f>
        <v>11</v>
      </c>
      <c r="J8" s="60">
        <f>VLOOKUP($A8,'Return Data'!$B$7:$R$2292,13,0)</f>
        <v>-2.2427000000000001</v>
      </c>
      <c r="K8" s="61">
        <f t="shared" ref="K8:K28" si="3">RANK(J8,J$8:J$28,0)</f>
        <v>17</v>
      </c>
      <c r="L8" s="60">
        <f>VLOOKUP($A8,'Return Data'!$B$7:$R$2292,17,0)</f>
        <v>22.910699999999999</v>
      </c>
      <c r="M8" s="61">
        <f>RANK(L8,L$8:L$28,0)</f>
        <v>15</v>
      </c>
      <c r="N8" s="60">
        <f>VLOOKUP($A8,'Return Data'!$B$7:$R$2292,14,0)</f>
        <v>16.403300000000002</v>
      </c>
      <c r="O8" s="61">
        <f>RANK(N8,N$8:N$28,0)</f>
        <v>10</v>
      </c>
      <c r="P8" s="60">
        <f>VLOOKUP($A8,'Return Data'!$B$7:$R$2292,15,0)</f>
        <v>10.948600000000001</v>
      </c>
      <c r="Q8" s="61">
        <f>RANK(P8,P$8:P$28,0)</f>
        <v>11</v>
      </c>
      <c r="R8" s="60">
        <f>VLOOKUP($A8,'Return Data'!$B$7:$R$2292,16,0)</f>
        <v>14.7212</v>
      </c>
      <c r="S8" s="62">
        <f>RANK(R8,R$8:R$28,0)</f>
        <v>12</v>
      </c>
    </row>
    <row r="9" spans="1:20" x14ac:dyDescent="0.3">
      <c r="A9" s="58" t="s">
        <v>788</v>
      </c>
      <c r="B9" s="59">
        <f>VLOOKUP($A9,'Return Data'!$B$7:$R$2292,3,0)</f>
        <v>44859</v>
      </c>
      <c r="C9" s="60">
        <f>VLOOKUP($A9,'Return Data'!$B$7:$R$2292,4,0)</f>
        <v>45.47</v>
      </c>
      <c r="D9" s="60">
        <f>VLOOKUP($A9,'Return Data'!$B$7:$R$2292,10,0)</f>
        <v>3.5762999999999998</v>
      </c>
      <c r="E9" s="61">
        <f t="shared" si="0"/>
        <v>19</v>
      </c>
      <c r="F9" s="60">
        <f>VLOOKUP($A9,'Return Data'!$B$7:$R$2292,11,0)</f>
        <v>-3.1728999999999998</v>
      </c>
      <c r="G9" s="61">
        <f t="shared" si="1"/>
        <v>21</v>
      </c>
      <c r="H9" s="60">
        <f>VLOOKUP($A9,'Return Data'!$B$7:$R$2292,12,0)</f>
        <v>-5.8982000000000001</v>
      </c>
      <c r="I9" s="61">
        <f t="shared" si="2"/>
        <v>21</v>
      </c>
      <c r="J9" s="60">
        <f>VLOOKUP($A9,'Return Data'!$B$7:$R$2292,13,0)</f>
        <v>-14.0779</v>
      </c>
      <c r="K9" s="61">
        <f t="shared" si="3"/>
        <v>21</v>
      </c>
      <c r="L9" s="60">
        <f>VLOOKUP($A9,'Return Data'!$B$7:$R$2292,17,0)</f>
        <v>16.698599999999999</v>
      </c>
      <c r="M9" s="61">
        <f t="shared" ref="M9:M28" si="4">RANK(L9,L$8:L$28,0)</f>
        <v>19</v>
      </c>
      <c r="N9" s="60">
        <f>VLOOKUP($A9,'Return Data'!$B$7:$R$2292,14,0)</f>
        <v>12.0168</v>
      </c>
      <c r="O9" s="61">
        <f t="shared" ref="O9:O26" si="5">RANK(N9,N$8:N$28,0)</f>
        <v>16</v>
      </c>
      <c r="P9" s="60">
        <f>VLOOKUP($A9,'Return Data'!$B$7:$R$2292,15,0)</f>
        <v>11.565</v>
      </c>
      <c r="Q9" s="61">
        <f t="shared" ref="Q9:Q26" si="6">RANK(P9,P$8:P$28,0)</f>
        <v>10</v>
      </c>
      <c r="R9" s="60">
        <f>VLOOKUP($A9,'Return Data'!$B$7:$R$2292,16,0)</f>
        <v>14.8659</v>
      </c>
      <c r="S9" s="62">
        <f t="shared" ref="S9:S28" si="7">RANK(R9,R$8:R$28,0)</f>
        <v>11</v>
      </c>
    </row>
    <row r="10" spans="1:20" x14ac:dyDescent="0.3">
      <c r="A10" s="58" t="s">
        <v>1968</v>
      </c>
      <c r="B10" s="59">
        <f>VLOOKUP($A10,'Return Data'!$B$7:$R$2292,3,0)</f>
        <v>44859</v>
      </c>
      <c r="C10" s="60">
        <f>VLOOKUP($A10,'Return Data'!$B$7:$R$2292,4,0)</f>
        <v>16.055700000000002</v>
      </c>
      <c r="D10" s="60">
        <f>VLOOKUP($A10,'Return Data'!$B$7:$R$2292,10,0)</f>
        <v>6.7206999999999999</v>
      </c>
      <c r="E10" s="61">
        <f t="shared" si="0"/>
        <v>13</v>
      </c>
      <c r="F10" s="60">
        <f>VLOOKUP($A10,'Return Data'!$B$7:$R$2292,11,0)</f>
        <v>5.7145000000000001</v>
      </c>
      <c r="G10" s="61">
        <f t="shared" si="1"/>
        <v>10</v>
      </c>
      <c r="H10" s="60">
        <f>VLOOKUP($A10,'Return Data'!$B$7:$R$2292,12,0)</f>
        <v>5.1523000000000003</v>
      </c>
      <c r="I10" s="61">
        <f t="shared" si="2"/>
        <v>6</v>
      </c>
      <c r="J10" s="60">
        <f>VLOOKUP($A10,'Return Data'!$B$7:$R$2292,13,0)</f>
        <v>1.7536</v>
      </c>
      <c r="K10" s="61">
        <f t="shared" si="3"/>
        <v>6</v>
      </c>
      <c r="L10" s="60">
        <f>VLOOKUP($A10,'Return Data'!$B$7:$R$2292,17,0)</f>
        <v>23.427499999999998</v>
      </c>
      <c r="M10" s="61">
        <f t="shared" si="4"/>
        <v>13</v>
      </c>
      <c r="N10" s="60">
        <f>VLOOKUP($A10,'Return Data'!$B$7:$R$2292,14,0)</f>
        <v>16.6191</v>
      </c>
      <c r="O10" s="61">
        <f t="shared" si="5"/>
        <v>9</v>
      </c>
      <c r="P10" s="60"/>
      <c r="Q10" s="61"/>
      <c r="R10" s="60">
        <f>VLOOKUP($A10,'Return Data'!$B$7:$R$2292,16,0)</f>
        <v>9.8195999999999994</v>
      </c>
      <c r="S10" s="62">
        <f t="shared" si="7"/>
        <v>21</v>
      </c>
    </row>
    <row r="11" spans="1:20" x14ac:dyDescent="0.3">
      <c r="A11" s="58" t="s">
        <v>790</v>
      </c>
      <c r="B11" s="59">
        <f>VLOOKUP($A11,'Return Data'!$B$7:$R$2292,3,0)</f>
        <v>44859</v>
      </c>
      <c r="C11" s="60">
        <f>VLOOKUP($A11,'Return Data'!$B$7:$R$2292,4,0)</f>
        <v>37.075000000000003</v>
      </c>
      <c r="D11" s="60">
        <f>VLOOKUP($A11,'Return Data'!$B$7:$R$2292,10,0)</f>
        <v>8.6128999999999998</v>
      </c>
      <c r="E11" s="61">
        <f t="shared" si="0"/>
        <v>4</v>
      </c>
      <c r="F11" s="60">
        <f>VLOOKUP($A11,'Return Data'!$B$7:$R$2292,11,0)</f>
        <v>8.1377000000000006</v>
      </c>
      <c r="G11" s="61">
        <f t="shared" si="1"/>
        <v>5</v>
      </c>
      <c r="H11" s="60">
        <f>VLOOKUP($A11,'Return Data'!$B$7:$R$2292,12,0)</f>
        <v>1.6505000000000001</v>
      </c>
      <c r="I11" s="61">
        <f t="shared" si="2"/>
        <v>12</v>
      </c>
      <c r="J11" s="60">
        <f>VLOOKUP($A11,'Return Data'!$B$7:$R$2292,13,0)</f>
        <v>0.38179999999999997</v>
      </c>
      <c r="K11" s="61">
        <f t="shared" si="3"/>
        <v>9</v>
      </c>
      <c r="L11" s="60">
        <f>VLOOKUP($A11,'Return Data'!$B$7:$R$2292,17,0)</f>
        <v>20.218900000000001</v>
      </c>
      <c r="M11" s="61">
        <f t="shared" si="4"/>
        <v>17</v>
      </c>
      <c r="N11" s="60">
        <f>VLOOKUP($A11,'Return Data'!$B$7:$R$2292,14,0)</f>
        <v>12.8775</v>
      </c>
      <c r="O11" s="61">
        <f t="shared" si="5"/>
        <v>15</v>
      </c>
      <c r="P11" s="60">
        <f>VLOOKUP($A11,'Return Data'!$B$7:$R$2292,15,0)</f>
        <v>9.9566999999999997</v>
      </c>
      <c r="Q11" s="61">
        <f t="shared" si="6"/>
        <v>12</v>
      </c>
      <c r="R11" s="60">
        <f>VLOOKUP($A11,'Return Data'!$B$7:$R$2292,16,0)</f>
        <v>13.096500000000001</v>
      </c>
      <c r="S11" s="62">
        <f t="shared" si="7"/>
        <v>18</v>
      </c>
    </row>
    <row r="12" spans="1:20" x14ac:dyDescent="0.3">
      <c r="A12" s="58" t="s">
        <v>793</v>
      </c>
      <c r="B12" s="59">
        <f>VLOOKUP($A12,'Return Data'!$B$7:$R$2292,3,0)</f>
        <v>44859</v>
      </c>
      <c r="C12" s="60">
        <f>VLOOKUP($A12,'Return Data'!$B$7:$R$2292,4,0)</f>
        <v>77.230900000000005</v>
      </c>
      <c r="D12" s="60">
        <f>VLOOKUP($A12,'Return Data'!$B$7:$R$2292,10,0)</f>
        <v>8.2418999999999993</v>
      </c>
      <c r="E12" s="61">
        <f t="shared" si="0"/>
        <v>5</v>
      </c>
      <c r="F12" s="60">
        <f>VLOOKUP($A12,'Return Data'!$B$7:$R$2292,11,0)</f>
        <v>10.767200000000001</v>
      </c>
      <c r="G12" s="61">
        <f t="shared" si="1"/>
        <v>2</v>
      </c>
      <c r="H12" s="60">
        <f>VLOOKUP($A12,'Return Data'!$B$7:$R$2292,12,0)</f>
        <v>6.0152000000000001</v>
      </c>
      <c r="I12" s="61">
        <f t="shared" si="2"/>
        <v>4</v>
      </c>
      <c r="J12" s="60">
        <f>VLOOKUP($A12,'Return Data'!$B$7:$R$2292,13,0)</f>
        <v>4.8548999999999998</v>
      </c>
      <c r="K12" s="61">
        <f t="shared" si="3"/>
        <v>3</v>
      </c>
      <c r="L12" s="60">
        <f>VLOOKUP($A12,'Return Data'!$B$7:$R$2292,17,0)</f>
        <v>36.191299999999998</v>
      </c>
      <c r="M12" s="61">
        <f t="shared" si="4"/>
        <v>2</v>
      </c>
      <c r="N12" s="60">
        <f>VLOOKUP($A12,'Return Data'!$B$7:$R$2292,14,0)</f>
        <v>21.745000000000001</v>
      </c>
      <c r="O12" s="61">
        <f t="shared" si="5"/>
        <v>5</v>
      </c>
      <c r="P12" s="60">
        <f>VLOOKUP($A12,'Return Data'!$B$7:$R$2292,15,0)</f>
        <v>13.262700000000001</v>
      </c>
      <c r="Q12" s="61">
        <f t="shared" si="6"/>
        <v>6</v>
      </c>
      <c r="R12" s="60">
        <f>VLOOKUP($A12,'Return Data'!$B$7:$R$2292,16,0)</f>
        <v>18.473600000000001</v>
      </c>
      <c r="S12" s="62">
        <f t="shared" si="7"/>
        <v>4</v>
      </c>
    </row>
    <row r="13" spans="1:20" x14ac:dyDescent="0.3">
      <c r="A13" s="58" t="s">
        <v>795</v>
      </c>
      <c r="B13" s="59">
        <f>VLOOKUP($A13,'Return Data'!$B$7:$R$2292,3,0)</f>
        <v>44859</v>
      </c>
      <c r="C13" s="60">
        <f>VLOOKUP($A13,'Return Data'!$B$7:$R$2292,4,0)</f>
        <v>143.88900000000001</v>
      </c>
      <c r="D13" s="60">
        <f>VLOOKUP($A13,'Return Data'!$B$7:$R$2292,10,0)</f>
        <v>11.215999999999999</v>
      </c>
      <c r="E13" s="61">
        <f t="shared" si="0"/>
        <v>1</v>
      </c>
      <c r="F13" s="60">
        <f>VLOOKUP($A13,'Return Data'!$B$7:$R$2292,11,0)</f>
        <v>12.9445</v>
      </c>
      <c r="G13" s="61">
        <f t="shared" si="1"/>
        <v>1</v>
      </c>
      <c r="H13" s="60">
        <f>VLOOKUP($A13,'Return Data'!$B$7:$R$2292,12,0)</f>
        <v>15.4984</v>
      </c>
      <c r="I13" s="61">
        <f t="shared" si="2"/>
        <v>1</v>
      </c>
      <c r="J13" s="60">
        <f>VLOOKUP($A13,'Return Data'!$B$7:$R$2292,13,0)</f>
        <v>12.579499999999999</v>
      </c>
      <c r="K13" s="61">
        <f t="shared" si="3"/>
        <v>1</v>
      </c>
      <c r="L13" s="60">
        <f>VLOOKUP($A13,'Return Data'!$B$7:$R$2292,17,0)</f>
        <v>40.9465</v>
      </c>
      <c r="M13" s="61">
        <f t="shared" si="4"/>
        <v>1</v>
      </c>
      <c r="N13" s="60">
        <f>VLOOKUP($A13,'Return Data'!$B$7:$R$2292,14,0)</f>
        <v>21.5152</v>
      </c>
      <c r="O13" s="61">
        <f t="shared" si="5"/>
        <v>6</v>
      </c>
      <c r="P13" s="60">
        <f>VLOOKUP($A13,'Return Data'!$B$7:$R$2292,15,0)</f>
        <v>11.711</v>
      </c>
      <c r="Q13" s="61">
        <f t="shared" si="6"/>
        <v>8</v>
      </c>
      <c r="R13" s="60">
        <f>VLOOKUP($A13,'Return Data'!$B$7:$R$2292,16,0)</f>
        <v>13.985200000000001</v>
      </c>
      <c r="S13" s="62">
        <f t="shared" si="7"/>
        <v>15</v>
      </c>
    </row>
    <row r="14" spans="1:20" x14ac:dyDescent="0.3">
      <c r="A14" s="58" t="s">
        <v>798</v>
      </c>
      <c r="B14" s="59">
        <f>VLOOKUP($A14,'Return Data'!$B$7:$R$2292,3,0)</f>
        <v>44859</v>
      </c>
      <c r="C14" s="60">
        <f>VLOOKUP($A14,'Return Data'!$B$7:$R$2292,4,0)</f>
        <v>56.93</v>
      </c>
      <c r="D14" s="60">
        <f>VLOOKUP($A14,'Return Data'!$B$7:$R$2292,10,0)</f>
        <v>7.5774999999999997</v>
      </c>
      <c r="E14" s="61">
        <f t="shared" si="0"/>
        <v>8</v>
      </c>
      <c r="F14" s="60">
        <f>VLOOKUP($A14,'Return Data'!$B$7:$R$2292,11,0)</f>
        <v>8.6449999999999996</v>
      </c>
      <c r="G14" s="61">
        <f t="shared" si="1"/>
        <v>4</v>
      </c>
      <c r="H14" s="60">
        <f>VLOOKUP($A14,'Return Data'!$B$7:$R$2292,12,0)</f>
        <v>5.9557000000000002</v>
      </c>
      <c r="I14" s="61">
        <f t="shared" si="2"/>
        <v>5</v>
      </c>
      <c r="J14" s="60">
        <f>VLOOKUP($A14,'Return Data'!$B$7:$R$2292,13,0)</f>
        <v>2.4104999999999999</v>
      </c>
      <c r="K14" s="61">
        <f t="shared" si="3"/>
        <v>5</v>
      </c>
      <c r="L14" s="60">
        <f>VLOOKUP($A14,'Return Data'!$B$7:$R$2292,17,0)</f>
        <v>30.5976</v>
      </c>
      <c r="M14" s="61">
        <f t="shared" si="4"/>
        <v>5</v>
      </c>
      <c r="N14" s="60">
        <f>VLOOKUP($A14,'Return Data'!$B$7:$R$2292,14,0)</f>
        <v>23.466999999999999</v>
      </c>
      <c r="O14" s="61">
        <f t="shared" si="5"/>
        <v>1</v>
      </c>
      <c r="P14" s="60">
        <f>VLOOKUP($A14,'Return Data'!$B$7:$R$2292,15,0)</f>
        <v>13.593500000000001</v>
      </c>
      <c r="Q14" s="61">
        <f t="shared" si="6"/>
        <v>4</v>
      </c>
      <c r="R14" s="60">
        <f>VLOOKUP($A14,'Return Data'!$B$7:$R$2292,16,0)</f>
        <v>14.314500000000001</v>
      </c>
      <c r="S14" s="62">
        <f t="shared" si="7"/>
        <v>14</v>
      </c>
    </row>
    <row r="15" spans="1:20" x14ac:dyDescent="0.3">
      <c r="A15" s="58" t="s">
        <v>799</v>
      </c>
      <c r="B15" s="59">
        <f>VLOOKUP($A15,'Return Data'!$B$7:$R$2292,3,0)</f>
        <v>44859</v>
      </c>
      <c r="C15" s="60">
        <f>VLOOKUP($A15,'Return Data'!$B$7:$R$2292,4,0)</f>
        <v>16.420000000000002</v>
      </c>
      <c r="D15" s="60">
        <f>VLOOKUP($A15,'Return Data'!$B$7:$R$2292,10,0)</f>
        <v>6.4161000000000001</v>
      </c>
      <c r="E15" s="61">
        <f t="shared" si="0"/>
        <v>15</v>
      </c>
      <c r="F15" s="60">
        <f>VLOOKUP($A15,'Return Data'!$B$7:$R$2292,11,0)</f>
        <v>4.7194000000000003</v>
      </c>
      <c r="G15" s="61">
        <f t="shared" si="1"/>
        <v>14</v>
      </c>
      <c r="H15" s="60">
        <f>VLOOKUP($A15,'Return Data'!$B$7:$R$2292,12,0)</f>
        <v>1.6089</v>
      </c>
      <c r="I15" s="61">
        <f t="shared" si="2"/>
        <v>14</v>
      </c>
      <c r="J15" s="60">
        <f>VLOOKUP($A15,'Return Data'!$B$7:$R$2292,13,0)</f>
        <v>-2.0286</v>
      </c>
      <c r="K15" s="61">
        <f t="shared" si="3"/>
        <v>16</v>
      </c>
      <c r="L15" s="60">
        <f>VLOOKUP($A15,'Return Data'!$B$7:$R$2292,17,0)</f>
        <v>22.949200000000001</v>
      </c>
      <c r="M15" s="61">
        <f t="shared" si="4"/>
        <v>14</v>
      </c>
      <c r="N15" s="60">
        <f>VLOOKUP($A15,'Return Data'!$B$7:$R$2292,14,0)</f>
        <v>16.315200000000001</v>
      </c>
      <c r="O15" s="61">
        <f t="shared" si="5"/>
        <v>11</v>
      </c>
      <c r="P15" s="60"/>
      <c r="Q15" s="61"/>
      <c r="R15" s="60">
        <f>VLOOKUP($A15,'Return Data'!$B$7:$R$2292,16,0)</f>
        <v>10.560600000000001</v>
      </c>
      <c r="S15" s="62">
        <f t="shared" si="7"/>
        <v>20</v>
      </c>
    </row>
    <row r="16" spans="1:20" x14ac:dyDescent="0.3">
      <c r="A16" s="58" t="s">
        <v>801</v>
      </c>
      <c r="B16" s="59">
        <f>VLOOKUP($A16,'Return Data'!$B$7:$R$2292,3,0)</f>
        <v>44859</v>
      </c>
      <c r="C16" s="60">
        <f>VLOOKUP($A16,'Return Data'!$B$7:$R$2292,4,0)</f>
        <v>60.067</v>
      </c>
      <c r="D16" s="60">
        <f>VLOOKUP($A16,'Return Data'!$B$7:$R$2292,10,0)</f>
        <v>3.7067999999999999</v>
      </c>
      <c r="E16" s="61">
        <f t="shared" si="0"/>
        <v>18</v>
      </c>
      <c r="F16" s="60">
        <f>VLOOKUP($A16,'Return Data'!$B$7:$R$2292,11,0)</f>
        <v>2.5558999999999998</v>
      </c>
      <c r="G16" s="61">
        <f t="shared" si="1"/>
        <v>19</v>
      </c>
      <c r="H16" s="60">
        <f>VLOOKUP($A16,'Return Data'!$B$7:$R$2292,12,0)</f>
        <v>-1.8994</v>
      </c>
      <c r="I16" s="61">
        <f t="shared" si="2"/>
        <v>19</v>
      </c>
      <c r="J16" s="60">
        <f>VLOOKUP($A16,'Return Data'!$B$7:$R$2292,13,0)</f>
        <v>-3.5223</v>
      </c>
      <c r="K16" s="61">
        <f t="shared" si="3"/>
        <v>19</v>
      </c>
      <c r="L16" s="60">
        <f>VLOOKUP($A16,'Return Data'!$B$7:$R$2292,17,0)</f>
        <v>15.6814</v>
      </c>
      <c r="M16" s="61">
        <f t="shared" si="4"/>
        <v>21</v>
      </c>
      <c r="N16" s="60">
        <f>VLOOKUP($A16,'Return Data'!$B$7:$R$2292,14,0)</f>
        <v>14.700799999999999</v>
      </c>
      <c r="O16" s="61">
        <f t="shared" si="5"/>
        <v>12</v>
      </c>
      <c r="P16" s="60">
        <f>VLOOKUP($A16,'Return Data'!$B$7:$R$2292,15,0)</f>
        <v>8.7653999999999996</v>
      </c>
      <c r="Q16" s="61">
        <f t="shared" si="6"/>
        <v>13</v>
      </c>
      <c r="R16" s="60">
        <f>VLOOKUP($A16,'Return Data'!$B$7:$R$2292,16,0)</f>
        <v>11.862</v>
      </c>
      <c r="S16" s="62">
        <f t="shared" si="7"/>
        <v>19</v>
      </c>
    </row>
    <row r="17" spans="1:19" x14ac:dyDescent="0.3">
      <c r="A17" s="58" t="s">
        <v>803</v>
      </c>
      <c r="B17" s="59">
        <f>VLOOKUP($A17,'Return Data'!$B$7:$R$2292,3,0)</f>
        <v>44859</v>
      </c>
      <c r="C17" s="60">
        <f>VLOOKUP($A17,'Return Data'!$B$7:$R$2292,4,0)</f>
        <v>33.426900000000003</v>
      </c>
      <c r="D17" s="60">
        <f>VLOOKUP($A17,'Return Data'!$B$7:$R$2292,10,0)</f>
        <v>8.7588000000000008</v>
      </c>
      <c r="E17" s="61">
        <f t="shared" si="0"/>
        <v>2</v>
      </c>
      <c r="F17" s="60">
        <f>VLOOKUP($A17,'Return Data'!$B$7:$R$2292,11,0)</f>
        <v>7.1711999999999998</v>
      </c>
      <c r="G17" s="61">
        <f t="shared" si="1"/>
        <v>6</v>
      </c>
      <c r="H17" s="60">
        <f>VLOOKUP($A17,'Return Data'!$B$7:$R$2292,12,0)</f>
        <v>1.4864999999999999</v>
      </c>
      <c r="I17" s="61">
        <f t="shared" si="2"/>
        <v>16</v>
      </c>
      <c r="J17" s="60">
        <f>VLOOKUP($A17,'Return Data'!$B$7:$R$2292,13,0)</f>
        <v>-0.68930000000000002</v>
      </c>
      <c r="K17" s="61">
        <f t="shared" si="3"/>
        <v>13</v>
      </c>
      <c r="L17" s="60">
        <f>VLOOKUP($A17,'Return Data'!$B$7:$R$2292,17,0)</f>
        <v>26.899699999999999</v>
      </c>
      <c r="M17" s="61">
        <f t="shared" si="4"/>
        <v>9</v>
      </c>
      <c r="N17" s="60">
        <f>VLOOKUP($A17,'Return Data'!$B$7:$R$2292,14,0)</f>
        <v>22.390699999999999</v>
      </c>
      <c r="O17" s="61">
        <f t="shared" si="5"/>
        <v>4</v>
      </c>
      <c r="P17" s="60">
        <f>VLOOKUP($A17,'Return Data'!$B$7:$R$2292,15,0)</f>
        <v>17.045400000000001</v>
      </c>
      <c r="Q17" s="61">
        <f t="shared" si="6"/>
        <v>1</v>
      </c>
      <c r="R17" s="60">
        <f>VLOOKUP($A17,'Return Data'!$B$7:$R$2292,16,0)</f>
        <v>16.299900000000001</v>
      </c>
      <c r="S17" s="62">
        <f t="shared" si="7"/>
        <v>8</v>
      </c>
    </row>
    <row r="18" spans="1:19" x14ac:dyDescent="0.3">
      <c r="A18" s="58" t="s">
        <v>2006</v>
      </c>
      <c r="B18" s="59">
        <f>VLOOKUP($A18,'Return Data'!$B$7:$R$2292,3,0)</f>
        <v>44859</v>
      </c>
      <c r="C18" s="60">
        <f>VLOOKUP($A18,'Return Data'!$B$7:$R$2292,4,0)</f>
        <v>13.589600000000001</v>
      </c>
      <c r="D18" s="60">
        <f>VLOOKUP($A18,'Return Data'!$B$7:$R$2292,10,0)</f>
        <v>6.7182000000000004</v>
      </c>
      <c r="E18" s="61">
        <f t="shared" si="0"/>
        <v>14</v>
      </c>
      <c r="F18" s="60">
        <f>VLOOKUP($A18,'Return Data'!$B$7:$R$2292,11,0)</f>
        <v>6.9432999999999998</v>
      </c>
      <c r="G18" s="61">
        <f t="shared" si="1"/>
        <v>7</v>
      </c>
      <c r="H18" s="60">
        <f>VLOOKUP($A18,'Return Data'!$B$7:$R$2292,12,0)</f>
        <v>4.0273000000000003</v>
      </c>
      <c r="I18" s="61">
        <f t="shared" si="2"/>
        <v>8</v>
      </c>
      <c r="J18" s="60">
        <f>VLOOKUP($A18,'Return Data'!$B$7:$R$2292,13,0)</f>
        <v>-0.40310000000000001</v>
      </c>
      <c r="K18" s="61">
        <f t="shared" si="3"/>
        <v>11</v>
      </c>
      <c r="L18" s="60">
        <f>VLOOKUP($A18,'Return Data'!$B$7:$R$2292,17,0)</f>
        <v>22.789300000000001</v>
      </c>
      <c r="M18" s="61">
        <f t="shared" si="4"/>
        <v>16</v>
      </c>
      <c r="N18" s="60">
        <f>VLOOKUP($A18,'Return Data'!$B$7:$R$2292,14,0)</f>
        <v>9.7453000000000003</v>
      </c>
      <c r="O18" s="61">
        <f t="shared" si="5"/>
        <v>17</v>
      </c>
      <c r="P18" s="60">
        <f>VLOOKUP($A18,'Return Data'!$B$7:$R$2292,15,0)</f>
        <v>7.9615</v>
      </c>
      <c r="Q18" s="61">
        <f t="shared" si="6"/>
        <v>14</v>
      </c>
      <c r="R18" s="60">
        <f>VLOOKUP($A18,'Return Data'!$B$7:$R$2292,16,0)</f>
        <v>13.599399999999999</v>
      </c>
      <c r="S18" s="62">
        <f t="shared" si="7"/>
        <v>16</v>
      </c>
    </row>
    <row r="19" spans="1:19" x14ac:dyDescent="0.3">
      <c r="A19" s="58" t="s">
        <v>805</v>
      </c>
      <c r="B19" s="59">
        <f>VLOOKUP($A19,'Return Data'!$B$7:$R$2292,3,0)</f>
        <v>44859</v>
      </c>
      <c r="C19" s="60">
        <f>VLOOKUP($A19,'Return Data'!$B$7:$R$2292,4,0)</f>
        <v>17.605</v>
      </c>
      <c r="D19" s="60">
        <f>VLOOKUP($A19,'Return Data'!$B$7:$R$2292,10,0)</f>
        <v>6.9238</v>
      </c>
      <c r="E19" s="61">
        <f t="shared" si="0"/>
        <v>11</v>
      </c>
      <c r="F19" s="60">
        <f>VLOOKUP($A19,'Return Data'!$B$7:$R$2292,11,0)</f>
        <v>4.8166000000000002</v>
      </c>
      <c r="G19" s="61">
        <f t="shared" si="1"/>
        <v>13</v>
      </c>
      <c r="H19" s="60">
        <f>VLOOKUP($A19,'Return Data'!$B$7:$R$2292,12,0)</f>
        <v>2.1941999999999999</v>
      </c>
      <c r="I19" s="61">
        <f t="shared" si="2"/>
        <v>10</v>
      </c>
      <c r="J19" s="60">
        <f>VLOOKUP($A19,'Return Data'!$B$7:$R$2292,13,0)</f>
        <v>0.71509999999999996</v>
      </c>
      <c r="K19" s="61">
        <f t="shared" si="3"/>
        <v>8</v>
      </c>
      <c r="L19" s="60">
        <f>VLOOKUP($A19,'Return Data'!$B$7:$R$2292,17,0)</f>
        <v>26.359100000000002</v>
      </c>
      <c r="M19" s="61">
        <f t="shared" si="4"/>
        <v>10</v>
      </c>
      <c r="N19" s="60"/>
      <c r="O19" s="61"/>
      <c r="P19" s="60"/>
      <c r="Q19" s="61"/>
      <c r="R19" s="60">
        <f>VLOOKUP($A19,'Return Data'!$B$7:$R$2292,16,0)</f>
        <v>18.8233</v>
      </c>
      <c r="S19" s="62">
        <f t="shared" si="7"/>
        <v>3</v>
      </c>
    </row>
    <row r="20" spans="1:19" x14ac:dyDescent="0.3">
      <c r="A20" s="58" t="s">
        <v>807</v>
      </c>
      <c r="B20" s="59">
        <f>VLOOKUP($A20,'Return Data'!$B$7:$R$2292,3,0)</f>
        <v>44859</v>
      </c>
      <c r="C20" s="60">
        <f>VLOOKUP($A20,'Return Data'!$B$7:$R$2292,4,0)</f>
        <v>16.312000000000001</v>
      </c>
      <c r="D20" s="60">
        <f>VLOOKUP($A20,'Return Data'!$B$7:$R$2292,10,0)</f>
        <v>3.2404999999999999</v>
      </c>
      <c r="E20" s="61">
        <f t="shared" si="0"/>
        <v>21</v>
      </c>
      <c r="F20" s="60">
        <f>VLOOKUP($A20,'Return Data'!$B$7:$R$2292,11,0)</f>
        <v>3.0644</v>
      </c>
      <c r="G20" s="61">
        <f t="shared" si="1"/>
        <v>18</v>
      </c>
      <c r="H20" s="60">
        <f>VLOOKUP($A20,'Return Data'!$B$7:$R$2292,12,0)</f>
        <v>-1.5986</v>
      </c>
      <c r="I20" s="61">
        <f t="shared" si="2"/>
        <v>18</v>
      </c>
      <c r="J20" s="60">
        <f>VLOOKUP($A20,'Return Data'!$B$7:$R$2292,13,0)</f>
        <v>-1.2411000000000001</v>
      </c>
      <c r="K20" s="61">
        <f t="shared" si="3"/>
        <v>14</v>
      </c>
      <c r="L20" s="60">
        <f>VLOOKUP($A20,'Return Data'!$B$7:$R$2292,17,0)</f>
        <v>16.3291</v>
      </c>
      <c r="M20" s="61">
        <f t="shared" si="4"/>
        <v>20</v>
      </c>
      <c r="N20" s="60">
        <f>VLOOKUP($A20,'Return Data'!$B$7:$R$2292,14,0)</f>
        <v>13.004200000000001</v>
      </c>
      <c r="O20" s="61">
        <f t="shared" si="5"/>
        <v>14</v>
      </c>
      <c r="P20" s="60"/>
      <c r="Q20" s="61"/>
      <c r="R20" s="60">
        <f>VLOOKUP($A20,'Return Data'!$B$7:$R$2292,16,0)</f>
        <v>13.108000000000001</v>
      </c>
      <c r="S20" s="62">
        <f t="shared" si="7"/>
        <v>17</v>
      </c>
    </row>
    <row r="21" spans="1:19" x14ac:dyDescent="0.3">
      <c r="A21" s="58" t="s">
        <v>809</v>
      </c>
      <c r="B21" s="59">
        <f>VLOOKUP($A21,'Return Data'!$B$7:$R$2292,3,0)</f>
        <v>44859</v>
      </c>
      <c r="C21" s="60">
        <f>VLOOKUP($A21,'Return Data'!$B$7:$R$2292,4,0)</f>
        <v>19.614000000000001</v>
      </c>
      <c r="D21" s="60">
        <f>VLOOKUP($A21,'Return Data'!$B$7:$R$2292,10,0)</f>
        <v>3.4767000000000001</v>
      </c>
      <c r="E21" s="61">
        <f t="shared" si="0"/>
        <v>20</v>
      </c>
      <c r="F21" s="60">
        <f>VLOOKUP($A21,'Return Data'!$B$7:$R$2292,11,0)</f>
        <v>0.30680000000000002</v>
      </c>
      <c r="G21" s="61">
        <f t="shared" si="1"/>
        <v>20</v>
      </c>
      <c r="H21" s="60">
        <f>VLOOKUP($A21,'Return Data'!$B$7:$R$2292,12,0)</f>
        <v>-4.2798999999999996</v>
      </c>
      <c r="I21" s="61">
        <f t="shared" si="2"/>
        <v>20</v>
      </c>
      <c r="J21" s="60">
        <f>VLOOKUP($A21,'Return Data'!$B$7:$R$2292,13,0)</f>
        <v>-6.7775999999999996</v>
      </c>
      <c r="K21" s="61">
        <f t="shared" si="3"/>
        <v>20</v>
      </c>
      <c r="L21" s="60">
        <f>VLOOKUP($A21,'Return Data'!$B$7:$R$2292,17,0)</f>
        <v>23.734999999999999</v>
      </c>
      <c r="M21" s="61">
        <f t="shared" si="4"/>
        <v>12</v>
      </c>
      <c r="N21" s="60"/>
      <c r="O21" s="61"/>
      <c r="P21" s="60"/>
      <c r="Q21" s="61"/>
      <c r="R21" s="60">
        <f>VLOOKUP($A21,'Return Data'!$B$7:$R$2292,16,0)</f>
        <v>21.548999999999999</v>
      </c>
      <c r="S21" s="62">
        <f t="shared" si="7"/>
        <v>1</v>
      </c>
    </row>
    <row r="22" spans="1:19" x14ac:dyDescent="0.3">
      <c r="A22" s="58" t="s">
        <v>811</v>
      </c>
      <c r="B22" s="59">
        <f>VLOOKUP($A22,'Return Data'!$B$7:$R$2292,3,0)</f>
        <v>44859</v>
      </c>
      <c r="C22" s="60">
        <f>VLOOKUP($A22,'Return Data'!$B$7:$R$2292,4,0)</f>
        <v>37.772500000000001</v>
      </c>
      <c r="D22" s="60">
        <f>VLOOKUP($A22,'Return Data'!$B$7:$R$2292,10,0)</f>
        <v>7.4409999999999998</v>
      </c>
      <c r="E22" s="61">
        <f t="shared" si="0"/>
        <v>9</v>
      </c>
      <c r="F22" s="60">
        <f>VLOOKUP($A22,'Return Data'!$B$7:$R$2292,11,0)</f>
        <v>9.4922000000000004</v>
      </c>
      <c r="G22" s="61">
        <f t="shared" si="1"/>
        <v>3</v>
      </c>
      <c r="H22" s="60">
        <f>VLOOKUP($A22,'Return Data'!$B$7:$R$2292,12,0)</f>
        <v>4.5788000000000002</v>
      </c>
      <c r="I22" s="61">
        <f t="shared" si="2"/>
        <v>7</v>
      </c>
      <c r="J22" s="60">
        <f>VLOOKUP($A22,'Return Data'!$B$7:$R$2292,13,0)</f>
        <v>-1.5546</v>
      </c>
      <c r="K22" s="61">
        <f t="shared" si="3"/>
        <v>15</v>
      </c>
      <c r="L22" s="60">
        <f>VLOOKUP($A22,'Return Data'!$B$7:$R$2292,17,0)</f>
        <v>18.306899999999999</v>
      </c>
      <c r="M22" s="61">
        <f t="shared" si="4"/>
        <v>18</v>
      </c>
      <c r="N22" s="60">
        <f>VLOOKUP($A22,'Return Data'!$B$7:$R$2292,14,0)</f>
        <v>13.934799999999999</v>
      </c>
      <c r="O22" s="61">
        <f t="shared" si="5"/>
        <v>13</v>
      </c>
      <c r="P22" s="60">
        <f>VLOOKUP($A22,'Return Data'!$B$7:$R$2292,15,0)</f>
        <v>11.5814</v>
      </c>
      <c r="Q22" s="61">
        <f t="shared" si="6"/>
        <v>9</v>
      </c>
      <c r="R22" s="60">
        <f>VLOOKUP($A22,'Return Data'!$B$7:$R$2292,16,0)</f>
        <v>15.0875</v>
      </c>
      <c r="S22" s="62">
        <f t="shared" si="7"/>
        <v>10</v>
      </c>
    </row>
    <row r="23" spans="1:19" x14ac:dyDescent="0.3">
      <c r="A23" s="58" t="s">
        <v>814</v>
      </c>
      <c r="B23" s="59">
        <f>VLOOKUP($A23,'Return Data'!$B$7:$R$2292,3,0)</f>
        <v>44859</v>
      </c>
      <c r="C23" s="60">
        <f>VLOOKUP($A23,'Return Data'!$B$7:$R$2292,4,0)</f>
        <v>88.650199999999998</v>
      </c>
      <c r="D23" s="60">
        <f>VLOOKUP($A23,'Return Data'!$B$7:$R$2292,10,0)</f>
        <v>6.8170999999999999</v>
      </c>
      <c r="E23" s="61">
        <f t="shared" si="0"/>
        <v>12</v>
      </c>
      <c r="F23" s="60">
        <f>VLOOKUP($A23,'Return Data'!$B$7:$R$2292,11,0)</f>
        <v>6.7428999999999997</v>
      </c>
      <c r="G23" s="61">
        <f t="shared" si="1"/>
        <v>8</v>
      </c>
      <c r="H23" s="60">
        <f>VLOOKUP($A23,'Return Data'!$B$7:$R$2292,12,0)</f>
        <v>6.2365000000000004</v>
      </c>
      <c r="I23" s="61">
        <f t="shared" si="2"/>
        <v>3</v>
      </c>
      <c r="J23" s="60">
        <f>VLOOKUP($A23,'Return Data'!$B$7:$R$2292,13,0)</f>
        <v>3.008</v>
      </c>
      <c r="K23" s="61">
        <f t="shared" si="3"/>
        <v>4</v>
      </c>
      <c r="L23" s="60">
        <f>VLOOKUP($A23,'Return Data'!$B$7:$R$2292,17,0)</f>
        <v>34.6496</v>
      </c>
      <c r="M23" s="61">
        <f t="shared" si="4"/>
        <v>3</v>
      </c>
      <c r="N23" s="60">
        <f>VLOOKUP($A23,'Return Data'!$B$7:$R$2292,14,0)</f>
        <v>23.377300000000002</v>
      </c>
      <c r="O23" s="61">
        <f t="shared" si="5"/>
        <v>2</v>
      </c>
      <c r="P23" s="60">
        <f>VLOOKUP($A23,'Return Data'!$B$7:$R$2292,15,0)</f>
        <v>12.7546</v>
      </c>
      <c r="Q23" s="61">
        <f t="shared" si="6"/>
        <v>7</v>
      </c>
      <c r="R23" s="60">
        <f>VLOOKUP($A23,'Return Data'!$B$7:$R$2292,16,0)</f>
        <v>18.113900000000001</v>
      </c>
      <c r="S23" s="62">
        <f t="shared" si="7"/>
        <v>6</v>
      </c>
    </row>
    <row r="24" spans="1:19" x14ac:dyDescent="0.3">
      <c r="A24" s="58" t="s">
        <v>816</v>
      </c>
      <c r="B24" s="59">
        <f>VLOOKUP($A24,'Return Data'!$B$7:$R$2292,3,0)</f>
        <v>44859</v>
      </c>
      <c r="C24" s="60">
        <f>VLOOKUP($A24,'Return Data'!$B$7:$R$2292,4,0)</f>
        <v>60.633099999999999</v>
      </c>
      <c r="D24" s="60">
        <f>VLOOKUP($A24,'Return Data'!$B$7:$R$2292,10,0)</f>
        <v>8.7529000000000003</v>
      </c>
      <c r="E24" s="61">
        <f t="shared" si="0"/>
        <v>3</v>
      </c>
      <c r="F24" s="60">
        <f>VLOOKUP($A24,'Return Data'!$B$7:$R$2292,11,0)</f>
        <v>4.4970999999999997</v>
      </c>
      <c r="G24" s="61">
        <f t="shared" si="1"/>
        <v>15</v>
      </c>
      <c r="H24" s="60">
        <f>VLOOKUP($A24,'Return Data'!$B$7:$R$2292,12,0)</f>
        <v>10.372199999999999</v>
      </c>
      <c r="I24" s="61">
        <f t="shared" si="2"/>
        <v>2</v>
      </c>
      <c r="J24" s="60">
        <f>VLOOKUP($A24,'Return Data'!$B$7:$R$2292,13,0)</f>
        <v>7.4782000000000002</v>
      </c>
      <c r="K24" s="61">
        <f t="shared" si="3"/>
        <v>2</v>
      </c>
      <c r="L24" s="60">
        <f>VLOOKUP($A24,'Return Data'!$B$7:$R$2292,17,0)</f>
        <v>33.276699999999998</v>
      </c>
      <c r="M24" s="61">
        <f t="shared" si="4"/>
        <v>4</v>
      </c>
      <c r="N24" s="60">
        <f>VLOOKUP($A24,'Return Data'!$B$7:$R$2292,14,0)</f>
        <v>23.200900000000001</v>
      </c>
      <c r="O24" s="61">
        <f t="shared" si="5"/>
        <v>3</v>
      </c>
      <c r="P24" s="60">
        <f>VLOOKUP($A24,'Return Data'!$B$7:$R$2292,15,0)</f>
        <v>14.716200000000001</v>
      </c>
      <c r="Q24" s="61">
        <f t="shared" si="6"/>
        <v>3</v>
      </c>
      <c r="R24" s="60">
        <f>VLOOKUP($A24,'Return Data'!$B$7:$R$2292,16,0)</f>
        <v>17.3752</v>
      </c>
      <c r="S24" s="62">
        <f t="shared" si="7"/>
        <v>7</v>
      </c>
    </row>
    <row r="25" spans="1:19" x14ac:dyDescent="0.3">
      <c r="A25" s="58" t="s">
        <v>817</v>
      </c>
      <c r="B25" s="59">
        <f>VLOOKUP($A25,'Return Data'!$B$7:$R$2292,3,0)</f>
        <v>44859</v>
      </c>
      <c r="C25" s="60">
        <f>VLOOKUP($A25,'Return Data'!$B$7:$R$2292,4,0)</f>
        <v>257.19319999999999</v>
      </c>
      <c r="D25" s="60">
        <f>VLOOKUP($A25,'Return Data'!$B$7:$R$2292,10,0)</f>
        <v>7.1624999999999996</v>
      </c>
      <c r="E25" s="61">
        <f t="shared" si="0"/>
        <v>10</v>
      </c>
      <c r="F25" s="60">
        <f>VLOOKUP($A25,'Return Data'!$B$7:$R$2292,11,0)</f>
        <v>3.6598000000000002</v>
      </c>
      <c r="G25" s="61">
        <f t="shared" si="1"/>
        <v>17</v>
      </c>
      <c r="H25" s="60">
        <f>VLOOKUP($A25,'Return Data'!$B$7:$R$2292,12,0)</f>
        <v>-0.2074</v>
      </c>
      <c r="I25" s="61">
        <f t="shared" si="2"/>
        <v>17</v>
      </c>
      <c r="J25" s="60">
        <f>VLOOKUP($A25,'Return Data'!$B$7:$R$2292,13,0)</f>
        <v>-3.2185999999999999</v>
      </c>
      <c r="K25" s="61">
        <f t="shared" si="3"/>
        <v>18</v>
      </c>
      <c r="L25" s="60">
        <f>VLOOKUP($A25,'Return Data'!$B$7:$R$2292,17,0)</f>
        <v>27.21</v>
      </c>
      <c r="M25" s="61">
        <f t="shared" si="4"/>
        <v>7</v>
      </c>
      <c r="N25" s="60">
        <f>VLOOKUP($A25,'Return Data'!$B$7:$R$2292,14,0)</f>
        <v>18.0459</v>
      </c>
      <c r="O25" s="61">
        <f t="shared" si="5"/>
        <v>8</v>
      </c>
      <c r="P25" s="60">
        <f>VLOOKUP($A25,'Return Data'!$B$7:$R$2292,15,0)</f>
        <v>15.203900000000001</v>
      </c>
      <c r="Q25" s="61">
        <f t="shared" si="6"/>
        <v>2</v>
      </c>
      <c r="R25" s="60">
        <f>VLOOKUP($A25,'Return Data'!$B$7:$R$2292,16,0)</f>
        <v>15.6942</v>
      </c>
      <c r="S25" s="62">
        <f t="shared" si="7"/>
        <v>9</v>
      </c>
    </row>
    <row r="26" spans="1:19" x14ac:dyDescent="0.3">
      <c r="A26" s="58" t="s">
        <v>1912</v>
      </c>
      <c r="B26" s="59">
        <f>VLOOKUP($A26,'Return Data'!$B$7:$R$2292,3,0)</f>
        <v>44859</v>
      </c>
      <c r="C26" s="60">
        <f>VLOOKUP($A26,'Return Data'!$B$7:$R$2292,4,0)</f>
        <v>118.17870000000001</v>
      </c>
      <c r="D26" s="60">
        <f>VLOOKUP($A26,'Return Data'!$B$7:$R$2292,10,0)</f>
        <v>8.0670999999999999</v>
      </c>
      <c r="E26" s="61">
        <f t="shared" si="0"/>
        <v>6</v>
      </c>
      <c r="F26" s="60">
        <f>VLOOKUP($A26,'Return Data'!$B$7:$R$2292,11,0)</f>
        <v>3.9861</v>
      </c>
      <c r="G26" s="61">
        <f t="shared" si="1"/>
        <v>16</v>
      </c>
      <c r="H26" s="60">
        <f>VLOOKUP($A26,'Return Data'!$B$7:$R$2292,12,0)</f>
        <v>1.6433</v>
      </c>
      <c r="I26" s="61">
        <f t="shared" si="2"/>
        <v>13</v>
      </c>
      <c r="J26" s="60">
        <f>VLOOKUP($A26,'Return Data'!$B$7:$R$2292,13,0)</f>
        <v>-0.61499999999999999</v>
      </c>
      <c r="K26" s="61">
        <f t="shared" si="3"/>
        <v>12</v>
      </c>
      <c r="L26" s="60">
        <f>VLOOKUP($A26,'Return Data'!$B$7:$R$2292,17,0)</f>
        <v>27.177800000000001</v>
      </c>
      <c r="M26" s="61">
        <f t="shared" si="4"/>
        <v>8</v>
      </c>
      <c r="N26" s="60">
        <f>VLOOKUP($A26,'Return Data'!$B$7:$R$2292,14,0)</f>
        <v>19.7881</v>
      </c>
      <c r="O26" s="61">
        <f t="shared" si="5"/>
        <v>7</v>
      </c>
      <c r="P26" s="60">
        <f>VLOOKUP($A26,'Return Data'!$B$7:$R$2292,15,0)</f>
        <v>13.569000000000001</v>
      </c>
      <c r="Q26" s="61">
        <f t="shared" si="6"/>
        <v>5</v>
      </c>
      <c r="R26" s="60">
        <f>VLOOKUP($A26,'Return Data'!$B$7:$R$2292,16,0)</f>
        <v>14.597099999999999</v>
      </c>
      <c r="S26" s="62">
        <f t="shared" si="7"/>
        <v>13</v>
      </c>
    </row>
    <row r="27" spans="1:19" x14ac:dyDescent="0.3">
      <c r="A27" s="58" t="s">
        <v>821</v>
      </c>
      <c r="B27" s="59">
        <f>VLOOKUP($A27,'Return Data'!$B$7:$R$2292,3,0)</f>
        <v>44859</v>
      </c>
      <c r="C27" s="60">
        <f>VLOOKUP($A27,'Return Data'!$B$7:$R$2292,4,0)</f>
        <v>16.192699999999999</v>
      </c>
      <c r="D27" s="60">
        <f>VLOOKUP($A27,'Return Data'!$B$7:$R$2292,10,0)</f>
        <v>7.9873000000000003</v>
      </c>
      <c r="E27" s="61">
        <f t="shared" si="0"/>
        <v>7</v>
      </c>
      <c r="F27" s="60">
        <f>VLOOKUP($A27,'Return Data'!$B$7:$R$2292,11,0)</f>
        <v>5.8152999999999997</v>
      </c>
      <c r="G27" s="61">
        <f t="shared" si="1"/>
        <v>9</v>
      </c>
      <c r="H27" s="60">
        <f>VLOOKUP($A27,'Return Data'!$B$7:$R$2292,12,0)</f>
        <v>3.6551999999999998</v>
      </c>
      <c r="I27" s="61">
        <f t="shared" si="2"/>
        <v>9</v>
      </c>
      <c r="J27" s="60">
        <f>VLOOKUP($A27,'Return Data'!$B$7:$R$2292,13,0)</f>
        <v>1.7212000000000001</v>
      </c>
      <c r="K27" s="61">
        <f t="shared" si="3"/>
        <v>7</v>
      </c>
      <c r="L27" s="60">
        <f>VLOOKUP($A27,'Return Data'!$B$7:$R$2292,17,0)</f>
        <v>27.5931</v>
      </c>
      <c r="M27" s="61">
        <f t="shared" si="4"/>
        <v>6</v>
      </c>
      <c r="N27" s="60"/>
      <c r="O27" s="61"/>
      <c r="P27" s="60"/>
      <c r="Q27" s="61"/>
      <c r="R27" s="60">
        <f>VLOOKUP($A27,'Return Data'!$B$7:$R$2292,16,0)</f>
        <v>18.145900000000001</v>
      </c>
      <c r="S27" s="62">
        <f t="shared" si="7"/>
        <v>5</v>
      </c>
    </row>
    <row r="28" spans="1:19" x14ac:dyDescent="0.3">
      <c r="A28" s="58" t="s">
        <v>823</v>
      </c>
      <c r="B28" s="59">
        <f>VLOOKUP($A28,'Return Data'!$B$7:$R$2292,3,0)</f>
        <v>44859</v>
      </c>
      <c r="C28" s="60">
        <f>VLOOKUP($A28,'Return Data'!$B$7:$R$2292,4,0)</f>
        <v>18.600000000000001</v>
      </c>
      <c r="D28" s="60">
        <f>VLOOKUP($A28,'Return Data'!$B$7:$R$2292,10,0)</f>
        <v>6.0433000000000003</v>
      </c>
      <c r="E28" s="61">
        <f t="shared" si="0"/>
        <v>17</v>
      </c>
      <c r="F28" s="60">
        <f>VLOOKUP($A28,'Return Data'!$B$7:$R$2292,11,0)</f>
        <v>5.6218000000000004</v>
      </c>
      <c r="G28" s="61">
        <f t="shared" si="1"/>
        <v>11</v>
      </c>
      <c r="H28" s="60">
        <f>VLOOKUP($A28,'Return Data'!$B$7:$R$2292,12,0)</f>
        <v>1.5838000000000001</v>
      </c>
      <c r="I28" s="61">
        <f t="shared" si="2"/>
        <v>15</v>
      </c>
      <c r="J28" s="60">
        <f>VLOOKUP($A28,'Return Data'!$B$7:$R$2292,13,0)</f>
        <v>-0.1074</v>
      </c>
      <c r="K28" s="61">
        <f t="shared" si="3"/>
        <v>10</v>
      </c>
      <c r="L28" s="60">
        <f>VLOOKUP($A28,'Return Data'!$B$7:$R$2292,17,0)</f>
        <v>24.166799999999999</v>
      </c>
      <c r="M28" s="61">
        <f t="shared" si="4"/>
        <v>11</v>
      </c>
      <c r="N28" s="60"/>
      <c r="O28" s="61"/>
      <c r="P28" s="60"/>
      <c r="Q28" s="61"/>
      <c r="R28" s="60">
        <f>VLOOKUP($A28,'Return Data'!$B$7:$R$2292,16,0)</f>
        <v>21.221299999999999</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6.8432333333333322</v>
      </c>
      <c r="E30" s="69"/>
      <c r="F30" s="70">
        <f>AVERAGE(F8:F28)</f>
        <v>5.6070285714285699</v>
      </c>
      <c r="G30" s="69"/>
      <c r="H30" s="70">
        <f>AVERAGE(H8:H28)</f>
        <v>2.8307095238095248</v>
      </c>
      <c r="I30" s="69"/>
      <c r="J30" s="70">
        <f>AVERAGE(J8:J28)</f>
        <v>-7.5019047619047555E-2</v>
      </c>
      <c r="K30" s="69"/>
      <c r="L30" s="70">
        <f>AVERAGE(L8:L28)</f>
        <v>25.624514285714287</v>
      </c>
      <c r="M30" s="69"/>
      <c r="N30" s="70">
        <f>AVERAGE(N8:N28)</f>
        <v>17.596888235294116</v>
      </c>
      <c r="O30" s="69"/>
      <c r="P30" s="70">
        <f>AVERAGE(P8:P28)</f>
        <v>12.331064285714287</v>
      </c>
      <c r="Q30" s="69"/>
      <c r="R30" s="70">
        <f>AVERAGE(R8:R28)</f>
        <v>15.491133333333334</v>
      </c>
      <c r="S30" s="71"/>
    </row>
    <row r="31" spans="1:19" x14ac:dyDescent="0.3">
      <c r="A31" s="68" t="s">
        <v>28</v>
      </c>
      <c r="B31" s="69"/>
      <c r="C31" s="69"/>
      <c r="D31" s="70">
        <f>MIN(D8:D28)</f>
        <v>3.2404999999999999</v>
      </c>
      <c r="E31" s="69"/>
      <c r="F31" s="70">
        <f>MIN(F8:F28)</f>
        <v>-3.1728999999999998</v>
      </c>
      <c r="G31" s="69"/>
      <c r="H31" s="70">
        <f>MIN(H8:H28)</f>
        <v>-5.8982000000000001</v>
      </c>
      <c r="I31" s="69"/>
      <c r="J31" s="70">
        <f>MIN(J8:J28)</f>
        <v>-14.0779</v>
      </c>
      <c r="K31" s="69"/>
      <c r="L31" s="70">
        <f>MIN(L8:L28)</f>
        <v>15.6814</v>
      </c>
      <c r="M31" s="69"/>
      <c r="N31" s="70">
        <f>MIN(N8:N28)</f>
        <v>9.7453000000000003</v>
      </c>
      <c r="O31" s="69"/>
      <c r="P31" s="70">
        <f>MIN(P8:P28)</f>
        <v>7.9615</v>
      </c>
      <c r="Q31" s="69"/>
      <c r="R31" s="70">
        <f>MIN(R8:R28)</f>
        <v>9.8195999999999994</v>
      </c>
      <c r="S31" s="71"/>
    </row>
    <row r="32" spans="1:19" ht="15" thickBot="1" x14ac:dyDescent="0.35">
      <c r="A32" s="72" t="s">
        <v>29</v>
      </c>
      <c r="B32" s="73"/>
      <c r="C32" s="73"/>
      <c r="D32" s="74">
        <f>MAX(D8:D28)</f>
        <v>11.215999999999999</v>
      </c>
      <c r="E32" s="73"/>
      <c r="F32" s="74">
        <f>MAX(F8:F28)</f>
        <v>12.9445</v>
      </c>
      <c r="G32" s="73"/>
      <c r="H32" s="74">
        <f>MAX(H8:H28)</f>
        <v>15.4984</v>
      </c>
      <c r="I32" s="73"/>
      <c r="J32" s="74">
        <f>MAX(J8:J28)</f>
        <v>12.579499999999999</v>
      </c>
      <c r="K32" s="73"/>
      <c r="L32" s="74">
        <f>MAX(L8:L28)</f>
        <v>40.9465</v>
      </c>
      <c r="M32" s="73"/>
      <c r="N32" s="74">
        <f>MAX(N8:N28)</f>
        <v>23.466999999999999</v>
      </c>
      <c r="O32" s="73"/>
      <c r="P32" s="74">
        <f>MAX(P8:P28)</f>
        <v>17.045400000000001</v>
      </c>
      <c r="Q32" s="73"/>
      <c r="R32" s="74">
        <f>MAX(R8:R28)</f>
        <v>21.548999999999999</v>
      </c>
      <c r="S32" s="75"/>
    </row>
    <row r="33" spans="1:1" x14ac:dyDescent="0.3">
      <c r="A33" s="99" t="s">
        <v>429</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786</v>
      </c>
      <c r="B8" s="59">
        <f>VLOOKUP($A8,'Return Data'!$B$7:$R$2292,3,0)</f>
        <v>44859</v>
      </c>
      <c r="C8" s="60">
        <f>VLOOKUP($A8,'Return Data'!$B$7:$R$2292,4,0)</f>
        <v>92.023099999999999</v>
      </c>
      <c r="D8" s="60">
        <f>VLOOKUP($A8,'Return Data'!$B$7:$R$2292,10,0)</f>
        <v>5.9420999999999999</v>
      </c>
      <c r="E8" s="61">
        <f t="shared" ref="E8:E28" si="0">RANK(D8,D$8:D$28,0)</f>
        <v>16</v>
      </c>
      <c r="F8" s="60">
        <f>VLOOKUP($A8,'Return Data'!$B$7:$R$2292,11,0)</f>
        <v>4.7572999999999999</v>
      </c>
      <c r="G8" s="61">
        <f t="shared" ref="G8:G28" si="1">RANK(F8,F$8:F$28,0)</f>
        <v>12</v>
      </c>
      <c r="H8" s="60">
        <f>VLOOKUP($A8,'Return Data'!$B$7:$R$2292,12,0)</f>
        <v>0.91310000000000002</v>
      </c>
      <c r="I8" s="61">
        <f t="shared" ref="I8:I28" si="2">RANK(H8,H$8:H$28,0)</f>
        <v>12</v>
      </c>
      <c r="J8" s="60">
        <f>VLOOKUP($A8,'Return Data'!$B$7:$R$2292,13,0)</f>
        <v>-3.1928999999999998</v>
      </c>
      <c r="K8" s="61">
        <f t="shared" ref="K8:K28" si="3">RANK(J8,J$8:J$28,0)</f>
        <v>17</v>
      </c>
      <c r="L8" s="60">
        <f>VLOOKUP($A8,'Return Data'!$B$7:$R$2292,17,0)</f>
        <v>21.779699999999998</v>
      </c>
      <c r="M8" s="61">
        <f t="shared" ref="M8:M28" si="4">RANK(L8,L$8:L$28,0)</f>
        <v>14</v>
      </c>
      <c r="N8" s="60">
        <f>VLOOKUP($A8,'Return Data'!$B$7:$R$2292,14,0)</f>
        <v>15.3414</v>
      </c>
      <c r="O8" s="61">
        <f t="shared" ref="O8:O18" si="5">RANK(N8,N$8:N$28,0)</f>
        <v>9</v>
      </c>
      <c r="P8" s="60">
        <f>VLOOKUP($A8,'Return Data'!$B$7:$R$2292,15,0)</f>
        <v>9.8881999999999994</v>
      </c>
      <c r="Q8" s="61">
        <f>RANK(P8,P$8:P$28,0)</f>
        <v>11</v>
      </c>
      <c r="R8" s="60">
        <f>VLOOKUP($A8,'Return Data'!$B$7:$R$2292,16,0)</f>
        <v>13.934200000000001</v>
      </c>
      <c r="S8" s="62">
        <f t="shared" ref="S8:S28" si="6">RANK(R8,R$8:R$28,0)</f>
        <v>11</v>
      </c>
    </row>
    <row r="9" spans="1:20" x14ac:dyDescent="0.3">
      <c r="A9" s="58" t="s">
        <v>789</v>
      </c>
      <c r="B9" s="59">
        <f>VLOOKUP($A9,'Return Data'!$B$7:$R$2292,3,0)</f>
        <v>44859</v>
      </c>
      <c r="C9" s="60">
        <f>VLOOKUP($A9,'Return Data'!$B$7:$R$2292,4,0)</f>
        <v>40.43</v>
      </c>
      <c r="D9" s="60">
        <f>VLOOKUP($A9,'Return Data'!$B$7:$R$2292,10,0)</f>
        <v>3.3222999999999998</v>
      </c>
      <c r="E9" s="61">
        <f t="shared" si="0"/>
        <v>19</v>
      </c>
      <c r="F9" s="60">
        <f>VLOOKUP($A9,'Return Data'!$B$7:$R$2292,11,0)</f>
        <v>-3.6922000000000001</v>
      </c>
      <c r="G9" s="61">
        <f t="shared" si="1"/>
        <v>21</v>
      </c>
      <c r="H9" s="60">
        <f>VLOOKUP($A9,'Return Data'!$B$7:$R$2292,12,0)</f>
        <v>-6.6712999999999996</v>
      </c>
      <c r="I9" s="61">
        <f t="shared" si="2"/>
        <v>21</v>
      </c>
      <c r="J9" s="60">
        <f>VLOOKUP($A9,'Return Data'!$B$7:$R$2292,13,0)</f>
        <v>-15.0273</v>
      </c>
      <c r="K9" s="61">
        <f t="shared" si="3"/>
        <v>21</v>
      </c>
      <c r="L9" s="60">
        <f>VLOOKUP($A9,'Return Data'!$B$7:$R$2292,17,0)</f>
        <v>15.410399999999999</v>
      </c>
      <c r="M9" s="61">
        <f t="shared" si="4"/>
        <v>19</v>
      </c>
      <c r="N9" s="60">
        <f>VLOOKUP($A9,'Return Data'!$B$7:$R$2292,14,0)</f>
        <v>10.743</v>
      </c>
      <c r="O9" s="61">
        <f t="shared" si="5"/>
        <v>16</v>
      </c>
      <c r="P9" s="60">
        <f>VLOOKUP($A9,'Return Data'!$B$7:$R$2292,15,0)</f>
        <v>10.253399999999999</v>
      </c>
      <c r="Q9" s="61">
        <f>RANK(P9,P$8:P$28,0)</f>
        <v>9</v>
      </c>
      <c r="R9" s="60">
        <f>VLOOKUP($A9,'Return Data'!$B$7:$R$2292,16,0)</f>
        <v>14.4825</v>
      </c>
      <c r="S9" s="62">
        <f t="shared" si="6"/>
        <v>9</v>
      </c>
    </row>
    <row r="10" spans="1:20" x14ac:dyDescent="0.3">
      <c r="A10" s="58" t="s">
        <v>1969</v>
      </c>
      <c r="B10" s="59">
        <f>VLOOKUP($A10,'Return Data'!$B$7:$R$2292,3,0)</f>
        <v>44859</v>
      </c>
      <c r="C10" s="60">
        <f>VLOOKUP($A10,'Return Data'!$B$7:$R$2292,4,0)</f>
        <v>14.895200000000001</v>
      </c>
      <c r="D10" s="60">
        <f>VLOOKUP($A10,'Return Data'!$B$7:$R$2292,10,0)</f>
        <v>6.2198000000000002</v>
      </c>
      <c r="E10" s="61">
        <f t="shared" si="0"/>
        <v>15</v>
      </c>
      <c r="F10" s="60">
        <f>VLOOKUP($A10,'Return Data'!$B$7:$R$2292,11,0)</f>
        <v>4.7807000000000004</v>
      </c>
      <c r="G10" s="61">
        <f t="shared" si="1"/>
        <v>11</v>
      </c>
      <c r="H10" s="60">
        <f>VLOOKUP($A10,'Return Data'!$B$7:$R$2292,12,0)</f>
        <v>3.8065000000000002</v>
      </c>
      <c r="I10" s="61">
        <f t="shared" si="2"/>
        <v>6</v>
      </c>
      <c r="J10" s="60">
        <f>VLOOKUP($A10,'Return Data'!$B$7:$R$2292,13,0)</f>
        <v>3.49E-2</v>
      </c>
      <c r="K10" s="61">
        <f t="shared" si="3"/>
        <v>6</v>
      </c>
      <c r="L10" s="60">
        <f>VLOOKUP($A10,'Return Data'!$B$7:$R$2292,17,0)</f>
        <v>21.4117</v>
      </c>
      <c r="M10" s="61">
        <f t="shared" si="4"/>
        <v>16</v>
      </c>
      <c r="N10" s="60">
        <f>VLOOKUP($A10,'Return Data'!$B$7:$R$2292,14,0)</f>
        <v>14.805400000000001</v>
      </c>
      <c r="O10" s="61">
        <f t="shared" si="5"/>
        <v>11</v>
      </c>
      <c r="P10" s="60"/>
      <c r="Q10" s="61"/>
      <c r="R10" s="60">
        <f>VLOOKUP($A10,'Return Data'!$B$7:$R$2292,16,0)</f>
        <v>8.2017000000000007</v>
      </c>
      <c r="S10" s="62">
        <f t="shared" si="6"/>
        <v>20</v>
      </c>
    </row>
    <row r="11" spans="1:20" x14ac:dyDescent="0.3">
      <c r="A11" s="58" t="s">
        <v>791</v>
      </c>
      <c r="B11" s="59">
        <f>VLOOKUP($A11,'Return Data'!$B$7:$R$2292,3,0)</f>
        <v>44859</v>
      </c>
      <c r="C11" s="60">
        <f>VLOOKUP($A11,'Return Data'!$B$7:$R$2292,4,0)</f>
        <v>34.168999999999997</v>
      </c>
      <c r="D11" s="60">
        <f>VLOOKUP($A11,'Return Data'!$B$7:$R$2292,10,0)</f>
        <v>8.3216999999999999</v>
      </c>
      <c r="E11" s="61">
        <f t="shared" si="0"/>
        <v>3</v>
      </c>
      <c r="F11" s="60">
        <f>VLOOKUP($A11,'Return Data'!$B$7:$R$2292,11,0)</f>
        <v>7.5545</v>
      </c>
      <c r="G11" s="61">
        <f t="shared" si="1"/>
        <v>5</v>
      </c>
      <c r="H11" s="60">
        <f>VLOOKUP($A11,'Return Data'!$B$7:$R$2292,12,0)</f>
        <v>0.83520000000000005</v>
      </c>
      <c r="I11" s="61">
        <f t="shared" si="2"/>
        <v>15</v>
      </c>
      <c r="J11" s="60">
        <f>VLOOKUP($A11,'Return Data'!$B$7:$R$2292,13,0)</f>
        <v>-0.6946</v>
      </c>
      <c r="K11" s="61">
        <f t="shared" si="3"/>
        <v>8</v>
      </c>
      <c r="L11" s="60">
        <f>VLOOKUP($A11,'Return Data'!$B$7:$R$2292,17,0)</f>
        <v>18.943300000000001</v>
      </c>
      <c r="M11" s="61">
        <f t="shared" si="4"/>
        <v>17</v>
      </c>
      <c r="N11" s="60">
        <f>VLOOKUP($A11,'Return Data'!$B$7:$R$2292,14,0)</f>
        <v>11.673999999999999</v>
      </c>
      <c r="O11" s="61">
        <f t="shared" si="5"/>
        <v>14</v>
      </c>
      <c r="P11" s="60">
        <f>VLOOKUP($A11,'Return Data'!$B$7:$R$2292,15,0)</f>
        <v>8.8605</v>
      </c>
      <c r="Q11" s="61">
        <f>RANK(P11,P$8:P$28,0)</f>
        <v>12</v>
      </c>
      <c r="R11" s="60">
        <f>VLOOKUP($A11,'Return Data'!$B$7:$R$2292,16,0)</f>
        <v>10.4312</v>
      </c>
      <c r="S11" s="62">
        <f t="shared" si="6"/>
        <v>18</v>
      </c>
    </row>
    <row r="12" spans="1:20" x14ac:dyDescent="0.3">
      <c r="A12" s="58" t="s">
        <v>792</v>
      </c>
      <c r="B12" s="59">
        <f>VLOOKUP($A12,'Return Data'!$B$7:$R$2292,3,0)</f>
        <v>44859</v>
      </c>
      <c r="C12" s="60">
        <f>VLOOKUP($A12,'Return Data'!$B$7:$R$2292,4,0)</f>
        <v>70.113</v>
      </c>
      <c r="D12" s="60">
        <f>VLOOKUP($A12,'Return Data'!$B$7:$R$2292,10,0)</f>
        <v>8.0210000000000008</v>
      </c>
      <c r="E12" s="61">
        <f t="shared" si="0"/>
        <v>5</v>
      </c>
      <c r="F12" s="60">
        <f>VLOOKUP($A12,'Return Data'!$B$7:$R$2292,11,0)</f>
        <v>10.3178</v>
      </c>
      <c r="G12" s="61">
        <f t="shared" si="1"/>
        <v>2</v>
      </c>
      <c r="H12" s="60">
        <f>VLOOKUP($A12,'Return Data'!$B$7:$R$2292,12,0)</f>
        <v>5.3869999999999996</v>
      </c>
      <c r="I12" s="61">
        <f t="shared" si="2"/>
        <v>4</v>
      </c>
      <c r="J12" s="60">
        <f>VLOOKUP($A12,'Return Data'!$B$7:$R$2292,13,0)</f>
        <v>4.0334000000000003</v>
      </c>
      <c r="K12" s="61">
        <f t="shared" si="3"/>
        <v>3</v>
      </c>
      <c r="L12" s="60">
        <f>VLOOKUP($A12,'Return Data'!$B$7:$R$2292,17,0)</f>
        <v>35.103999999999999</v>
      </c>
      <c r="M12" s="61">
        <f t="shared" si="4"/>
        <v>2</v>
      </c>
      <c r="N12" s="60">
        <f>VLOOKUP($A12,'Return Data'!$B$7:$R$2292,14,0)</f>
        <v>20.7591</v>
      </c>
      <c r="O12" s="61">
        <f t="shared" si="5"/>
        <v>5</v>
      </c>
      <c r="P12" s="60">
        <f>VLOOKUP($A12,'Return Data'!$B$7:$R$2292,15,0)</f>
        <v>12.235200000000001</v>
      </c>
      <c r="Q12" s="61">
        <f>RANK(P12,P$8:P$28,0)</f>
        <v>6</v>
      </c>
      <c r="R12" s="60">
        <f>VLOOKUP($A12,'Return Data'!$B$7:$R$2292,16,0)</f>
        <v>13.6122</v>
      </c>
      <c r="S12" s="62">
        <f t="shared" si="6"/>
        <v>12</v>
      </c>
    </row>
    <row r="13" spans="1:20" x14ac:dyDescent="0.3">
      <c r="A13" s="58" t="s">
        <v>794</v>
      </c>
      <c r="B13" s="59">
        <f>VLOOKUP($A13,'Return Data'!$B$7:$R$2292,3,0)</f>
        <v>44859</v>
      </c>
      <c r="C13" s="60">
        <f>VLOOKUP($A13,'Return Data'!$B$7:$R$2292,4,0)</f>
        <v>131.15600000000001</v>
      </c>
      <c r="D13" s="60">
        <f>VLOOKUP($A13,'Return Data'!$B$7:$R$2292,10,0)</f>
        <v>10.8485</v>
      </c>
      <c r="E13" s="61">
        <f t="shared" si="0"/>
        <v>1</v>
      </c>
      <c r="F13" s="60">
        <f>VLOOKUP($A13,'Return Data'!$B$7:$R$2292,11,0)</f>
        <v>12.196</v>
      </c>
      <c r="G13" s="61">
        <f t="shared" si="1"/>
        <v>1</v>
      </c>
      <c r="H13" s="60">
        <f>VLOOKUP($A13,'Return Data'!$B$7:$R$2292,12,0)</f>
        <v>14.3101</v>
      </c>
      <c r="I13" s="61">
        <f t="shared" si="2"/>
        <v>1</v>
      </c>
      <c r="J13" s="60">
        <f>VLOOKUP($A13,'Return Data'!$B$7:$R$2292,13,0)</f>
        <v>11.0297</v>
      </c>
      <c r="K13" s="61">
        <f t="shared" si="3"/>
        <v>1</v>
      </c>
      <c r="L13" s="60">
        <f>VLOOKUP($A13,'Return Data'!$B$7:$R$2292,17,0)</f>
        <v>39.191899999999997</v>
      </c>
      <c r="M13" s="61">
        <f t="shared" si="4"/>
        <v>1</v>
      </c>
      <c r="N13" s="60">
        <f>VLOOKUP($A13,'Return Data'!$B$7:$R$2292,14,0)</f>
        <v>20.128599999999999</v>
      </c>
      <c r="O13" s="61">
        <f t="shared" si="5"/>
        <v>6</v>
      </c>
      <c r="P13" s="60">
        <f>VLOOKUP($A13,'Return Data'!$B$7:$R$2292,15,0)</f>
        <v>10.5266</v>
      </c>
      <c r="Q13" s="61">
        <f>RANK(P13,P$8:P$28,0)</f>
        <v>8</v>
      </c>
      <c r="R13" s="60">
        <f>VLOOKUP($A13,'Return Data'!$B$7:$R$2292,16,0)</f>
        <v>15.266999999999999</v>
      </c>
      <c r="S13" s="62">
        <f t="shared" si="6"/>
        <v>6</v>
      </c>
    </row>
    <row r="14" spans="1:20" x14ac:dyDescent="0.3">
      <c r="A14" s="58" t="s">
        <v>797</v>
      </c>
      <c r="B14" s="59">
        <f>VLOOKUP($A14,'Return Data'!$B$7:$R$2292,3,0)</f>
        <v>44859</v>
      </c>
      <c r="C14" s="60">
        <f>VLOOKUP($A14,'Return Data'!$B$7:$R$2292,4,0)</f>
        <v>51.33</v>
      </c>
      <c r="D14" s="60">
        <f>VLOOKUP($A14,'Return Data'!$B$7:$R$2292,10,0)</f>
        <v>7.2054999999999998</v>
      </c>
      <c r="E14" s="61">
        <f t="shared" si="0"/>
        <v>8</v>
      </c>
      <c r="F14" s="60">
        <f>VLOOKUP($A14,'Return Data'!$B$7:$R$2292,11,0)</f>
        <v>7.9268000000000001</v>
      </c>
      <c r="G14" s="61">
        <f t="shared" si="1"/>
        <v>4</v>
      </c>
      <c r="H14" s="60">
        <f>VLOOKUP($A14,'Return Data'!$B$7:$R$2292,12,0)</f>
        <v>4.9264000000000001</v>
      </c>
      <c r="I14" s="61">
        <f t="shared" si="2"/>
        <v>5</v>
      </c>
      <c r="J14" s="60">
        <f>VLOOKUP($A14,'Return Data'!$B$7:$R$2292,13,0)</f>
        <v>1.0831</v>
      </c>
      <c r="K14" s="61">
        <f t="shared" si="3"/>
        <v>5</v>
      </c>
      <c r="L14" s="60">
        <f>VLOOKUP($A14,'Return Data'!$B$7:$R$2292,17,0)</f>
        <v>28.942599999999999</v>
      </c>
      <c r="M14" s="61">
        <f t="shared" si="4"/>
        <v>5</v>
      </c>
      <c r="N14" s="60">
        <f>VLOOKUP($A14,'Return Data'!$B$7:$R$2292,14,0)</f>
        <v>22.003399999999999</v>
      </c>
      <c r="O14" s="61">
        <f t="shared" si="5"/>
        <v>2</v>
      </c>
      <c r="P14" s="60">
        <f>VLOOKUP($A14,'Return Data'!$B$7:$R$2292,15,0)</f>
        <v>12.331200000000001</v>
      </c>
      <c r="Q14" s="61">
        <f>RANK(P14,P$8:P$28,0)</f>
        <v>5</v>
      </c>
      <c r="R14" s="60">
        <f>VLOOKUP($A14,'Return Data'!$B$7:$R$2292,16,0)</f>
        <v>12.963200000000001</v>
      </c>
      <c r="S14" s="62">
        <f t="shared" si="6"/>
        <v>15</v>
      </c>
    </row>
    <row r="15" spans="1:20" x14ac:dyDescent="0.3">
      <c r="A15" s="58" t="s">
        <v>800</v>
      </c>
      <c r="B15" s="59">
        <f>VLOOKUP($A15,'Return Data'!$B$7:$R$2292,3,0)</f>
        <v>44859</v>
      </c>
      <c r="C15" s="60">
        <f>VLOOKUP($A15,'Return Data'!$B$7:$R$2292,4,0)</f>
        <v>15.33</v>
      </c>
      <c r="D15" s="60">
        <f>VLOOKUP($A15,'Return Data'!$B$7:$R$2292,10,0)</f>
        <v>6.2370000000000001</v>
      </c>
      <c r="E15" s="61">
        <f t="shared" si="0"/>
        <v>14</v>
      </c>
      <c r="F15" s="60">
        <f>VLOOKUP($A15,'Return Data'!$B$7:$R$2292,11,0)</f>
        <v>4.2857000000000003</v>
      </c>
      <c r="G15" s="61">
        <f t="shared" si="1"/>
        <v>13</v>
      </c>
      <c r="H15" s="60">
        <f>VLOOKUP($A15,'Return Data'!$B$7:$R$2292,12,0)</f>
        <v>0.98809999999999998</v>
      </c>
      <c r="I15" s="61">
        <f t="shared" si="2"/>
        <v>10</v>
      </c>
      <c r="J15" s="60">
        <f>VLOOKUP($A15,'Return Data'!$B$7:$R$2292,13,0)</f>
        <v>-2.8517000000000001</v>
      </c>
      <c r="K15" s="61">
        <f t="shared" si="3"/>
        <v>16</v>
      </c>
      <c r="L15" s="60">
        <f>VLOOKUP($A15,'Return Data'!$B$7:$R$2292,17,0)</f>
        <v>21.931699999999999</v>
      </c>
      <c r="M15" s="61">
        <f t="shared" si="4"/>
        <v>13</v>
      </c>
      <c r="N15" s="60">
        <f>VLOOKUP($A15,'Return Data'!$B$7:$R$2292,14,0)</f>
        <v>15.328200000000001</v>
      </c>
      <c r="O15" s="61">
        <f t="shared" si="5"/>
        <v>10</v>
      </c>
      <c r="P15" s="60"/>
      <c r="Q15" s="61"/>
      <c r="R15" s="60">
        <f>VLOOKUP($A15,'Return Data'!$B$7:$R$2292,16,0)</f>
        <v>9.0337999999999994</v>
      </c>
      <c r="S15" s="62">
        <f t="shared" si="6"/>
        <v>19</v>
      </c>
    </row>
    <row r="16" spans="1:20" x14ac:dyDescent="0.3">
      <c r="A16" s="58" t="s">
        <v>802</v>
      </c>
      <c r="B16" s="59">
        <f>VLOOKUP($A16,'Return Data'!$B$7:$R$2292,3,0)</f>
        <v>44859</v>
      </c>
      <c r="C16" s="60">
        <f>VLOOKUP($A16,'Return Data'!$B$7:$R$2292,4,0)</f>
        <v>52.841999999999999</v>
      </c>
      <c r="D16" s="60">
        <f>VLOOKUP($A16,'Return Data'!$B$7:$R$2292,10,0)</f>
        <v>3.3483000000000001</v>
      </c>
      <c r="E16" s="61">
        <f t="shared" si="0"/>
        <v>18</v>
      </c>
      <c r="F16" s="60">
        <f>VLOOKUP($A16,'Return Data'!$B$7:$R$2292,11,0)</f>
        <v>1.8738999999999999</v>
      </c>
      <c r="G16" s="61">
        <f t="shared" si="1"/>
        <v>19</v>
      </c>
      <c r="H16" s="60">
        <f>VLOOKUP($A16,'Return Data'!$B$7:$R$2292,12,0)</f>
        <v>-2.8997000000000002</v>
      </c>
      <c r="I16" s="61">
        <f t="shared" si="2"/>
        <v>19</v>
      </c>
      <c r="J16" s="60">
        <f>VLOOKUP($A16,'Return Data'!$B$7:$R$2292,13,0)</f>
        <v>-4.8235000000000001</v>
      </c>
      <c r="K16" s="61">
        <f t="shared" si="3"/>
        <v>19</v>
      </c>
      <c r="L16" s="60">
        <f>VLOOKUP($A16,'Return Data'!$B$7:$R$2292,17,0)</f>
        <v>14.127599999999999</v>
      </c>
      <c r="M16" s="61">
        <f t="shared" si="4"/>
        <v>21</v>
      </c>
      <c r="N16" s="60">
        <f>VLOOKUP($A16,'Return Data'!$B$7:$R$2292,14,0)</f>
        <v>13.1648</v>
      </c>
      <c r="O16" s="61">
        <f t="shared" si="5"/>
        <v>12</v>
      </c>
      <c r="P16" s="60">
        <f>VLOOKUP($A16,'Return Data'!$B$7:$R$2292,15,0)</f>
        <v>7.2138999999999998</v>
      </c>
      <c r="Q16" s="61">
        <f>RANK(P16,P$8:P$28,0)</f>
        <v>13</v>
      </c>
      <c r="R16" s="60">
        <f>VLOOKUP($A16,'Return Data'!$B$7:$R$2292,16,0)</f>
        <v>10.533899999999999</v>
      </c>
      <c r="S16" s="62">
        <f t="shared" si="6"/>
        <v>17</v>
      </c>
    </row>
    <row r="17" spans="1:19" x14ac:dyDescent="0.3">
      <c r="A17" s="58" t="s">
        <v>804</v>
      </c>
      <c r="B17" s="59">
        <f>VLOOKUP($A17,'Return Data'!$B$7:$R$2292,3,0)</f>
        <v>44859</v>
      </c>
      <c r="C17" s="60">
        <f>VLOOKUP($A17,'Return Data'!$B$7:$R$2292,4,0)</f>
        <v>30.29</v>
      </c>
      <c r="D17" s="60">
        <f>VLOOKUP($A17,'Return Data'!$B$7:$R$2292,10,0)</f>
        <v>8.4748999999999999</v>
      </c>
      <c r="E17" s="61">
        <f t="shared" si="0"/>
        <v>2</v>
      </c>
      <c r="F17" s="60">
        <f>VLOOKUP($A17,'Return Data'!$B$7:$R$2292,11,0)</f>
        <v>6.6094999999999997</v>
      </c>
      <c r="G17" s="61">
        <f t="shared" si="1"/>
        <v>6</v>
      </c>
      <c r="H17" s="60">
        <f>VLOOKUP($A17,'Return Data'!$B$7:$R$2292,12,0)</f>
        <v>0.68510000000000004</v>
      </c>
      <c r="I17" s="61">
        <f t="shared" si="2"/>
        <v>16</v>
      </c>
      <c r="J17" s="60">
        <f>VLOOKUP($A17,'Return Data'!$B$7:$R$2292,13,0)</f>
        <v>-1.7428999999999999</v>
      </c>
      <c r="K17" s="61">
        <f t="shared" si="3"/>
        <v>13</v>
      </c>
      <c r="L17" s="60">
        <f>VLOOKUP($A17,'Return Data'!$B$7:$R$2292,17,0)</f>
        <v>25.532</v>
      </c>
      <c r="M17" s="61">
        <f t="shared" si="4"/>
        <v>8</v>
      </c>
      <c r="N17" s="60">
        <f>VLOOKUP($A17,'Return Data'!$B$7:$R$2292,14,0)</f>
        <v>20.944800000000001</v>
      </c>
      <c r="O17" s="61">
        <f t="shared" si="5"/>
        <v>3</v>
      </c>
      <c r="P17" s="60">
        <f>VLOOKUP($A17,'Return Data'!$B$7:$R$2292,15,0)</f>
        <v>15.521000000000001</v>
      </c>
      <c r="Q17" s="61">
        <f>RANK(P17,P$8:P$28,0)</f>
        <v>1</v>
      </c>
      <c r="R17" s="60">
        <f>VLOOKUP($A17,'Return Data'!$B$7:$R$2292,16,0)</f>
        <v>14.874700000000001</v>
      </c>
      <c r="S17" s="62">
        <f t="shared" si="6"/>
        <v>8</v>
      </c>
    </row>
    <row r="18" spans="1:19" x14ac:dyDescent="0.3">
      <c r="A18" s="58" t="s">
        <v>2007</v>
      </c>
      <c r="B18" s="59">
        <f>VLOOKUP($A18,'Return Data'!$B$7:$R$2292,3,0)</f>
        <v>44859</v>
      </c>
      <c r="C18" s="60">
        <f>VLOOKUP($A18,'Return Data'!$B$7:$R$2292,4,0)</f>
        <v>12.0449</v>
      </c>
      <c r="D18" s="60">
        <f>VLOOKUP($A18,'Return Data'!$B$7:$R$2292,10,0)</f>
        <v>6.5015999999999998</v>
      </c>
      <c r="E18" s="61">
        <f t="shared" si="0"/>
        <v>12</v>
      </c>
      <c r="F18" s="60">
        <f>VLOOKUP($A18,'Return Data'!$B$7:$R$2292,11,0)</f>
        <v>6.5006000000000004</v>
      </c>
      <c r="G18" s="61">
        <f t="shared" si="1"/>
        <v>7</v>
      </c>
      <c r="H18" s="60">
        <f>VLOOKUP($A18,'Return Data'!$B$7:$R$2292,12,0)</f>
        <v>3.3986000000000001</v>
      </c>
      <c r="I18" s="61">
        <f t="shared" si="2"/>
        <v>8</v>
      </c>
      <c r="J18" s="60">
        <f>VLOOKUP($A18,'Return Data'!$B$7:$R$2292,13,0)</f>
        <v>-1.2737000000000001</v>
      </c>
      <c r="K18" s="61">
        <f t="shared" si="3"/>
        <v>11</v>
      </c>
      <c r="L18" s="60">
        <f>VLOOKUP($A18,'Return Data'!$B$7:$R$2292,17,0)</f>
        <v>21.5808</v>
      </c>
      <c r="M18" s="61">
        <f t="shared" si="4"/>
        <v>15</v>
      </c>
      <c r="N18" s="60">
        <f>VLOOKUP($A18,'Return Data'!$B$7:$R$2292,14,0)</f>
        <v>8.4491999999999994</v>
      </c>
      <c r="O18" s="61">
        <f t="shared" si="5"/>
        <v>17</v>
      </c>
      <c r="P18" s="60">
        <f>VLOOKUP($A18,'Return Data'!$B$7:$R$2292,15,0)</f>
        <v>6.6067</v>
      </c>
      <c r="Q18" s="61">
        <f>RANK(P18,P$8:P$28,0)</f>
        <v>14</v>
      </c>
      <c r="R18" s="60">
        <f>VLOOKUP($A18,'Return Data'!$B$7:$R$2292,16,0)</f>
        <v>1.2782</v>
      </c>
      <c r="S18" s="62">
        <f t="shared" si="6"/>
        <v>21</v>
      </c>
    </row>
    <row r="19" spans="1:19" x14ac:dyDescent="0.3">
      <c r="A19" s="58" t="s">
        <v>806</v>
      </c>
      <c r="B19" s="59">
        <f>VLOOKUP($A19,'Return Data'!$B$7:$R$2292,3,0)</f>
        <v>44859</v>
      </c>
      <c r="C19" s="60">
        <f>VLOOKUP($A19,'Return Data'!$B$7:$R$2292,4,0)</f>
        <v>16.649000000000001</v>
      </c>
      <c r="D19" s="60">
        <f>VLOOKUP($A19,'Return Data'!$B$7:$R$2292,10,0)</f>
        <v>6.4991000000000003</v>
      </c>
      <c r="E19" s="61">
        <f t="shared" si="0"/>
        <v>13</v>
      </c>
      <c r="F19" s="60">
        <f>VLOOKUP($A19,'Return Data'!$B$7:$R$2292,11,0)</f>
        <v>3.9718</v>
      </c>
      <c r="G19" s="61">
        <f t="shared" si="1"/>
        <v>14</v>
      </c>
      <c r="H19" s="60">
        <f>VLOOKUP($A19,'Return Data'!$B$7:$R$2292,12,0)</f>
        <v>0.95809999999999995</v>
      </c>
      <c r="I19" s="61">
        <f t="shared" si="2"/>
        <v>11</v>
      </c>
      <c r="J19" s="60">
        <f>VLOOKUP($A19,'Return Data'!$B$7:$R$2292,13,0)</f>
        <v>-0.90469999999999995</v>
      </c>
      <c r="K19" s="61">
        <f t="shared" si="3"/>
        <v>9</v>
      </c>
      <c r="L19" s="60">
        <f>VLOOKUP($A19,'Return Data'!$B$7:$R$2292,17,0)</f>
        <v>24.276199999999999</v>
      </c>
      <c r="M19" s="61">
        <f t="shared" si="4"/>
        <v>10</v>
      </c>
      <c r="N19" s="60"/>
      <c r="O19" s="61"/>
      <c r="P19" s="60"/>
      <c r="Q19" s="61"/>
      <c r="R19" s="60">
        <f>VLOOKUP($A19,'Return Data'!$B$7:$R$2292,16,0)</f>
        <v>16.817399999999999</v>
      </c>
      <c r="S19" s="62">
        <f t="shared" si="6"/>
        <v>4</v>
      </c>
    </row>
    <row r="20" spans="1:19" x14ac:dyDescent="0.3">
      <c r="A20" s="58" t="s">
        <v>808</v>
      </c>
      <c r="B20" s="59">
        <f>VLOOKUP($A20,'Return Data'!$B$7:$R$2292,3,0)</f>
        <v>44859</v>
      </c>
      <c r="C20" s="60">
        <f>VLOOKUP($A20,'Return Data'!$B$7:$R$2292,4,0)</f>
        <v>15.577</v>
      </c>
      <c r="D20" s="60">
        <f>VLOOKUP($A20,'Return Data'!$B$7:$R$2292,10,0)</f>
        <v>2.9272</v>
      </c>
      <c r="E20" s="61">
        <f t="shared" si="0"/>
        <v>21</v>
      </c>
      <c r="F20" s="60">
        <f>VLOOKUP($A20,'Return Data'!$B$7:$R$2292,11,0)</f>
        <v>2.4331</v>
      </c>
      <c r="G20" s="61">
        <f t="shared" si="1"/>
        <v>18</v>
      </c>
      <c r="H20" s="60">
        <f>VLOOKUP($A20,'Return Data'!$B$7:$R$2292,12,0)</f>
        <v>-2.4975000000000001</v>
      </c>
      <c r="I20" s="61">
        <f t="shared" si="2"/>
        <v>18</v>
      </c>
      <c r="J20" s="60">
        <f>VLOOKUP($A20,'Return Data'!$B$7:$R$2292,13,0)</f>
        <v>-2.4485999999999999</v>
      </c>
      <c r="K20" s="61">
        <f t="shared" si="3"/>
        <v>14</v>
      </c>
      <c r="L20" s="60">
        <f>VLOOKUP($A20,'Return Data'!$B$7:$R$2292,17,0)</f>
        <v>14.924200000000001</v>
      </c>
      <c r="M20" s="61">
        <f t="shared" si="4"/>
        <v>20</v>
      </c>
      <c r="N20" s="60">
        <f>VLOOKUP($A20,'Return Data'!$B$7:$R$2292,14,0)</f>
        <v>11.6654</v>
      </c>
      <c r="O20" s="61">
        <f>RANK(N20,N$8:N$28,0)</f>
        <v>15</v>
      </c>
      <c r="P20" s="60"/>
      <c r="Q20" s="61"/>
      <c r="R20" s="60">
        <f>VLOOKUP($A20,'Return Data'!$B$7:$R$2292,16,0)</f>
        <v>11.8028</v>
      </c>
      <c r="S20" s="62">
        <f t="shared" si="6"/>
        <v>16</v>
      </c>
    </row>
    <row r="21" spans="1:19" x14ac:dyDescent="0.3">
      <c r="A21" s="58" t="s">
        <v>810</v>
      </c>
      <c r="B21" s="59">
        <f>VLOOKUP($A21,'Return Data'!$B$7:$R$2292,3,0)</f>
        <v>44859</v>
      </c>
      <c r="C21" s="60">
        <f>VLOOKUP($A21,'Return Data'!$B$7:$R$2292,4,0)</f>
        <v>18.617999999999999</v>
      </c>
      <c r="D21" s="60">
        <f>VLOOKUP($A21,'Return Data'!$B$7:$R$2292,10,0)</f>
        <v>3.1524999999999999</v>
      </c>
      <c r="E21" s="61">
        <f t="shared" si="0"/>
        <v>20</v>
      </c>
      <c r="F21" s="60">
        <f>VLOOKUP($A21,'Return Data'!$B$7:$R$2292,11,0)</f>
        <v>-0.3266</v>
      </c>
      <c r="G21" s="61">
        <f t="shared" si="1"/>
        <v>20</v>
      </c>
      <c r="H21" s="60">
        <f>VLOOKUP($A21,'Return Data'!$B$7:$R$2292,12,0)</f>
        <v>-5.1844000000000001</v>
      </c>
      <c r="I21" s="61">
        <f t="shared" si="2"/>
        <v>20</v>
      </c>
      <c r="J21" s="60">
        <f>VLOOKUP($A21,'Return Data'!$B$7:$R$2292,13,0)</f>
        <v>-7.9820000000000002</v>
      </c>
      <c r="K21" s="61">
        <f t="shared" si="3"/>
        <v>20</v>
      </c>
      <c r="L21" s="60">
        <f>VLOOKUP($A21,'Return Data'!$B$7:$R$2292,17,0)</f>
        <v>22.0152</v>
      </c>
      <c r="M21" s="61">
        <f t="shared" si="4"/>
        <v>12</v>
      </c>
      <c r="N21" s="60"/>
      <c r="O21" s="61"/>
      <c r="P21" s="60"/>
      <c r="Q21" s="61"/>
      <c r="R21" s="60">
        <f>VLOOKUP($A21,'Return Data'!$B$7:$R$2292,16,0)</f>
        <v>19.727799999999998</v>
      </c>
      <c r="S21" s="62">
        <f t="shared" si="6"/>
        <v>2</v>
      </c>
    </row>
    <row r="22" spans="1:19" x14ac:dyDescent="0.3">
      <c r="A22" s="58" t="s">
        <v>812</v>
      </c>
      <c r="B22" s="59">
        <f>VLOOKUP($A22,'Return Data'!$B$7:$R$2292,3,0)</f>
        <v>44859</v>
      </c>
      <c r="C22" s="60">
        <f>VLOOKUP($A22,'Return Data'!$B$7:$R$2292,4,0)</f>
        <v>33.342700000000001</v>
      </c>
      <c r="D22" s="60">
        <f>VLOOKUP($A22,'Return Data'!$B$7:$R$2292,10,0)</f>
        <v>7.1178999999999997</v>
      </c>
      <c r="E22" s="61">
        <f t="shared" si="0"/>
        <v>9</v>
      </c>
      <c r="F22" s="60">
        <f>VLOOKUP($A22,'Return Data'!$B$7:$R$2292,11,0)</f>
        <v>8.8513999999999999</v>
      </c>
      <c r="G22" s="61">
        <f t="shared" si="1"/>
        <v>3</v>
      </c>
      <c r="H22" s="60">
        <f>VLOOKUP($A22,'Return Data'!$B$7:$R$2292,12,0)</f>
        <v>3.6726999999999999</v>
      </c>
      <c r="I22" s="61">
        <f t="shared" si="2"/>
        <v>7</v>
      </c>
      <c r="J22" s="60">
        <f>VLOOKUP($A22,'Return Data'!$B$7:$R$2292,13,0)</f>
        <v>-2.6993</v>
      </c>
      <c r="K22" s="61">
        <f t="shared" si="3"/>
        <v>15</v>
      </c>
      <c r="L22" s="60">
        <f>VLOOKUP($A22,'Return Data'!$B$7:$R$2292,17,0)</f>
        <v>16.9146</v>
      </c>
      <c r="M22" s="61">
        <f t="shared" si="4"/>
        <v>18</v>
      </c>
      <c r="N22" s="60">
        <f>VLOOKUP($A22,'Return Data'!$B$7:$R$2292,14,0)</f>
        <v>12.5488</v>
      </c>
      <c r="O22" s="61">
        <f>RANK(N22,N$8:N$28,0)</f>
        <v>13</v>
      </c>
      <c r="P22" s="60">
        <f>VLOOKUP($A22,'Return Data'!$B$7:$R$2292,15,0)</f>
        <v>10.2164</v>
      </c>
      <c r="Q22" s="61">
        <f>RANK(P22,P$8:P$28,0)</f>
        <v>10</v>
      </c>
      <c r="R22" s="60">
        <f>VLOOKUP($A22,'Return Data'!$B$7:$R$2292,16,0)</f>
        <v>13.579499999999999</v>
      </c>
      <c r="S22" s="62">
        <f t="shared" si="6"/>
        <v>13</v>
      </c>
    </row>
    <row r="23" spans="1:19" x14ac:dyDescent="0.3">
      <c r="A23" s="58" t="s">
        <v>813</v>
      </c>
      <c r="B23" s="59">
        <f>VLOOKUP($A23,'Return Data'!$B$7:$R$2292,3,0)</f>
        <v>44859</v>
      </c>
      <c r="C23" s="60">
        <f>VLOOKUP($A23,'Return Data'!$B$7:$R$2292,4,0)</f>
        <v>82.102699999999999</v>
      </c>
      <c r="D23" s="60">
        <f>VLOOKUP($A23,'Return Data'!$B$7:$R$2292,10,0)</f>
        <v>6.6632999999999996</v>
      </c>
      <c r="E23" s="61">
        <f t="shared" si="0"/>
        <v>11</v>
      </c>
      <c r="F23" s="60">
        <f>VLOOKUP($A23,'Return Data'!$B$7:$R$2292,11,0)</f>
        <v>6.4062000000000001</v>
      </c>
      <c r="G23" s="61">
        <f t="shared" si="1"/>
        <v>8</v>
      </c>
      <c r="H23" s="60">
        <f>VLOOKUP($A23,'Return Data'!$B$7:$R$2292,12,0)</f>
        <v>5.6647999999999996</v>
      </c>
      <c r="I23" s="61">
        <f t="shared" si="2"/>
        <v>3</v>
      </c>
      <c r="J23" s="60">
        <f>VLOOKUP($A23,'Return Data'!$B$7:$R$2292,13,0)</f>
        <v>2.2795999999999998</v>
      </c>
      <c r="K23" s="61">
        <f t="shared" si="3"/>
        <v>4</v>
      </c>
      <c r="L23" s="60">
        <f>VLOOKUP($A23,'Return Data'!$B$7:$R$2292,17,0)</f>
        <v>33.718899999999998</v>
      </c>
      <c r="M23" s="61">
        <f t="shared" si="4"/>
        <v>3</v>
      </c>
      <c r="N23" s="60">
        <f>VLOOKUP($A23,'Return Data'!$B$7:$R$2292,14,0)</f>
        <v>22.535699999999999</v>
      </c>
      <c r="O23" s="61">
        <f>RANK(N23,N$8:N$28,0)</f>
        <v>1</v>
      </c>
      <c r="P23" s="60">
        <f>VLOOKUP($A23,'Return Data'!$B$7:$R$2292,15,0)</f>
        <v>11.9192</v>
      </c>
      <c r="Q23" s="61">
        <f>RANK(P23,P$8:P$28,0)</f>
        <v>7</v>
      </c>
      <c r="R23" s="60">
        <f>VLOOKUP($A23,'Return Data'!$B$7:$R$2292,16,0)</f>
        <v>14.2143</v>
      </c>
      <c r="S23" s="62">
        <f t="shared" si="6"/>
        <v>10</v>
      </c>
    </row>
    <row r="24" spans="1:19" x14ac:dyDescent="0.3">
      <c r="A24" s="58" t="s">
        <v>815</v>
      </c>
      <c r="B24" s="59">
        <f>VLOOKUP($A24,'Return Data'!$B$7:$R$2292,3,0)</f>
        <v>44859</v>
      </c>
      <c r="C24" s="60">
        <f>VLOOKUP($A24,'Return Data'!$B$7:$R$2292,4,0)</f>
        <v>57.083399999999997</v>
      </c>
      <c r="D24" s="60">
        <f>VLOOKUP($A24,'Return Data'!$B$7:$R$2292,10,0)</f>
        <v>8.2361000000000004</v>
      </c>
      <c r="E24" s="61">
        <f t="shared" si="0"/>
        <v>4</v>
      </c>
      <c r="F24" s="60">
        <f>VLOOKUP($A24,'Return Data'!$B$7:$R$2292,11,0)</f>
        <v>3.4565999999999999</v>
      </c>
      <c r="G24" s="61">
        <f t="shared" si="1"/>
        <v>15</v>
      </c>
      <c r="H24" s="60">
        <f>VLOOKUP($A24,'Return Data'!$B$7:$R$2292,12,0)</f>
        <v>8.8158999999999992</v>
      </c>
      <c r="I24" s="61">
        <f t="shared" si="2"/>
        <v>2</v>
      </c>
      <c r="J24" s="60">
        <f>VLOOKUP($A24,'Return Data'!$B$7:$R$2292,13,0)</f>
        <v>5.4062999999999999</v>
      </c>
      <c r="K24" s="61">
        <f t="shared" si="3"/>
        <v>2</v>
      </c>
      <c r="L24" s="60">
        <f>VLOOKUP($A24,'Return Data'!$B$7:$R$2292,17,0)</f>
        <v>30.560600000000001</v>
      </c>
      <c r="M24" s="61">
        <f t="shared" si="4"/>
        <v>4</v>
      </c>
      <c r="N24" s="60">
        <f>VLOOKUP($A24,'Return Data'!$B$7:$R$2292,14,0)</f>
        <v>20.921900000000001</v>
      </c>
      <c r="O24" s="61">
        <f>RANK(N24,N$8:N$28,0)</f>
        <v>4</v>
      </c>
      <c r="P24" s="60">
        <f>VLOOKUP($A24,'Return Data'!$B$7:$R$2292,15,0)</f>
        <v>13.0975</v>
      </c>
      <c r="Q24" s="61">
        <f>RANK(P24,P$8:P$28,0)</f>
        <v>3</v>
      </c>
      <c r="R24" s="60">
        <f>VLOOKUP($A24,'Return Data'!$B$7:$R$2292,16,0)</f>
        <v>13.011200000000001</v>
      </c>
      <c r="S24" s="62">
        <f t="shared" si="6"/>
        <v>14</v>
      </c>
    </row>
    <row r="25" spans="1:19" x14ac:dyDescent="0.3">
      <c r="A25" s="58" t="s">
        <v>818</v>
      </c>
      <c r="B25" s="59">
        <f>VLOOKUP($A25,'Return Data'!$B$7:$R$2292,3,0)</f>
        <v>44859</v>
      </c>
      <c r="C25" s="60">
        <f>VLOOKUP($A25,'Return Data'!$B$7:$R$2292,4,0)</f>
        <v>234.53870000000001</v>
      </c>
      <c r="D25" s="60">
        <f>VLOOKUP($A25,'Return Data'!$B$7:$R$2292,10,0)</f>
        <v>6.9019000000000004</v>
      </c>
      <c r="E25" s="61">
        <f t="shared" si="0"/>
        <v>10</v>
      </c>
      <c r="F25" s="60">
        <f>VLOOKUP($A25,'Return Data'!$B$7:$R$2292,11,0)</f>
        <v>3.1604999999999999</v>
      </c>
      <c r="G25" s="61">
        <f t="shared" si="1"/>
        <v>17</v>
      </c>
      <c r="H25" s="60">
        <f>VLOOKUP($A25,'Return Data'!$B$7:$R$2292,12,0)</f>
        <v>-0.96330000000000005</v>
      </c>
      <c r="I25" s="61">
        <f t="shared" si="2"/>
        <v>17</v>
      </c>
      <c r="J25" s="60">
        <f>VLOOKUP($A25,'Return Data'!$B$7:$R$2292,13,0)</f>
        <v>-4.2195</v>
      </c>
      <c r="K25" s="61">
        <f t="shared" si="3"/>
        <v>18</v>
      </c>
      <c r="L25" s="60">
        <f>VLOOKUP($A25,'Return Data'!$B$7:$R$2292,17,0)</f>
        <v>25.8766</v>
      </c>
      <c r="M25" s="61">
        <f t="shared" si="4"/>
        <v>7</v>
      </c>
      <c r="N25" s="60">
        <f>VLOOKUP($A25,'Return Data'!$B$7:$R$2292,14,0)</f>
        <v>16.8125</v>
      </c>
      <c r="O25" s="61">
        <f>RANK(N25,N$8:N$28,0)</f>
        <v>8</v>
      </c>
      <c r="P25" s="60">
        <f>VLOOKUP($A25,'Return Data'!$B$7:$R$2292,15,0)</f>
        <v>14.022600000000001</v>
      </c>
      <c r="Q25" s="61">
        <f>RANK(P25,P$8:P$28,0)</f>
        <v>2</v>
      </c>
      <c r="R25" s="60">
        <f>VLOOKUP($A25,'Return Data'!$B$7:$R$2292,16,0)</f>
        <v>19.100899999999999</v>
      </c>
      <c r="S25" s="62">
        <f t="shared" si="6"/>
        <v>3</v>
      </c>
    </row>
    <row r="26" spans="1:19" x14ac:dyDescent="0.3">
      <c r="A26" s="58" t="s">
        <v>1911</v>
      </c>
      <c r="B26" s="59">
        <f>VLOOKUP($A26,'Return Data'!$B$7:$R$2292,3,0)</f>
        <v>44859</v>
      </c>
      <c r="C26" s="60">
        <f>VLOOKUP($A26,'Return Data'!$B$7:$R$2292,4,0)</f>
        <v>109.78449999999999</v>
      </c>
      <c r="D26" s="60">
        <f>VLOOKUP($A26,'Return Data'!$B$7:$R$2292,10,0)</f>
        <v>7.7945000000000002</v>
      </c>
      <c r="E26" s="61">
        <f t="shared" si="0"/>
        <v>6</v>
      </c>
      <c r="F26" s="60">
        <f>VLOOKUP($A26,'Return Data'!$B$7:$R$2292,11,0)</f>
        <v>3.4377</v>
      </c>
      <c r="G26" s="61">
        <f t="shared" si="1"/>
        <v>16</v>
      </c>
      <c r="H26" s="60">
        <f>VLOOKUP($A26,'Return Data'!$B$7:$R$2292,12,0)</f>
        <v>0.85419999999999996</v>
      </c>
      <c r="I26" s="61">
        <f t="shared" si="2"/>
        <v>13</v>
      </c>
      <c r="J26" s="60">
        <f>VLOOKUP($A26,'Return Data'!$B$7:$R$2292,13,0)</f>
        <v>-1.6268</v>
      </c>
      <c r="K26" s="61">
        <f t="shared" si="3"/>
        <v>12</v>
      </c>
      <c r="L26" s="60">
        <f>VLOOKUP($A26,'Return Data'!$B$7:$R$2292,17,0)</f>
        <v>25.930700000000002</v>
      </c>
      <c r="M26" s="61">
        <f t="shared" si="4"/>
        <v>6</v>
      </c>
      <c r="N26" s="60">
        <f>VLOOKUP($A26,'Return Data'!$B$7:$R$2292,14,0)</f>
        <v>18.6953</v>
      </c>
      <c r="O26" s="61">
        <f>RANK(N26,N$8:N$28,0)</f>
        <v>7</v>
      </c>
      <c r="P26" s="60">
        <f>VLOOKUP($A26,'Return Data'!$B$7:$R$2292,15,0)</f>
        <v>12.604799999999999</v>
      </c>
      <c r="Q26" s="61">
        <f>RANK(P26,P$8:P$28,0)</f>
        <v>4</v>
      </c>
      <c r="R26" s="60">
        <f>VLOOKUP($A26,'Return Data'!$B$7:$R$2292,16,0)</f>
        <v>15.1693</v>
      </c>
      <c r="S26" s="62">
        <f t="shared" si="6"/>
        <v>7</v>
      </c>
    </row>
    <row r="27" spans="1:19" x14ac:dyDescent="0.3">
      <c r="A27" s="58" t="s">
        <v>822</v>
      </c>
      <c r="B27" s="59">
        <f>VLOOKUP($A27,'Return Data'!$B$7:$R$2292,3,0)</f>
        <v>44859</v>
      </c>
      <c r="C27" s="60">
        <f>VLOOKUP($A27,'Return Data'!$B$7:$R$2292,4,0)</f>
        <v>15.356999999999999</v>
      </c>
      <c r="D27" s="60">
        <f>VLOOKUP($A27,'Return Data'!$B$7:$R$2292,10,0)</f>
        <v>7.4931000000000001</v>
      </c>
      <c r="E27" s="61">
        <f t="shared" si="0"/>
        <v>7</v>
      </c>
      <c r="F27" s="60">
        <f>VLOOKUP($A27,'Return Data'!$B$7:$R$2292,11,0)</f>
        <v>4.8975</v>
      </c>
      <c r="G27" s="61">
        <f t="shared" si="1"/>
        <v>10</v>
      </c>
      <c r="H27" s="60">
        <f>VLOOKUP($A27,'Return Data'!$B$7:$R$2292,12,0)</f>
        <v>2.3247</v>
      </c>
      <c r="I27" s="61">
        <f t="shared" si="2"/>
        <v>9</v>
      </c>
      <c r="J27" s="60">
        <f>VLOOKUP($A27,'Return Data'!$B$7:$R$2292,13,0)</f>
        <v>-1.95E-2</v>
      </c>
      <c r="K27" s="61">
        <f t="shared" si="3"/>
        <v>7</v>
      </c>
      <c r="L27" s="60">
        <f>VLOOKUP($A27,'Return Data'!$B$7:$R$2292,17,0)</f>
        <v>25.432500000000001</v>
      </c>
      <c r="M27" s="61">
        <f t="shared" si="4"/>
        <v>9</v>
      </c>
      <c r="N27" s="60"/>
      <c r="O27" s="61"/>
      <c r="P27" s="60"/>
      <c r="Q27" s="61"/>
      <c r="R27" s="60">
        <f>VLOOKUP($A27,'Return Data'!$B$7:$R$2292,16,0)</f>
        <v>15.999700000000001</v>
      </c>
      <c r="S27" s="62">
        <f t="shared" si="6"/>
        <v>5</v>
      </c>
    </row>
    <row r="28" spans="1:19" x14ac:dyDescent="0.3">
      <c r="A28" s="58" t="s">
        <v>824</v>
      </c>
      <c r="B28" s="59">
        <f>VLOOKUP($A28,'Return Data'!$B$7:$R$2292,3,0)</f>
        <v>44859</v>
      </c>
      <c r="C28" s="60">
        <f>VLOOKUP($A28,'Return Data'!$B$7:$R$2292,4,0)</f>
        <v>18.07</v>
      </c>
      <c r="D28" s="60">
        <f>VLOOKUP($A28,'Return Data'!$B$7:$R$2292,10,0)</f>
        <v>5.7962999999999996</v>
      </c>
      <c r="E28" s="61">
        <f t="shared" si="0"/>
        <v>17</v>
      </c>
      <c r="F28" s="60">
        <f>VLOOKUP($A28,'Return Data'!$B$7:$R$2292,11,0)</f>
        <v>5.1193</v>
      </c>
      <c r="G28" s="61">
        <f t="shared" si="1"/>
        <v>9</v>
      </c>
      <c r="H28" s="60">
        <f>VLOOKUP($A28,'Return Data'!$B$7:$R$2292,12,0)</f>
        <v>0.83709999999999996</v>
      </c>
      <c r="I28" s="61">
        <f t="shared" si="2"/>
        <v>14</v>
      </c>
      <c r="J28" s="60">
        <f>VLOOKUP($A28,'Return Data'!$B$7:$R$2292,13,0)</f>
        <v>-1.0405</v>
      </c>
      <c r="K28" s="61">
        <f t="shared" si="3"/>
        <v>10</v>
      </c>
      <c r="L28" s="60">
        <f>VLOOKUP($A28,'Return Data'!$B$7:$R$2292,17,0)</f>
        <v>23.105</v>
      </c>
      <c r="M28" s="61">
        <f t="shared" si="4"/>
        <v>11</v>
      </c>
      <c r="N28" s="60"/>
      <c r="O28" s="61"/>
      <c r="P28" s="60"/>
      <c r="Q28" s="61"/>
      <c r="R28" s="60">
        <f>VLOOKUP($A28,'Return Data'!$B$7:$R$2292,16,0)</f>
        <v>20.139399999999998</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6.524980952380953</v>
      </c>
      <c r="E30" s="69"/>
      <c r="F30" s="70">
        <f>AVERAGE(F8:F28)</f>
        <v>4.9770523809523795</v>
      </c>
      <c r="G30" s="69"/>
      <c r="H30" s="70">
        <f>AVERAGE(H8:H28)</f>
        <v>1.9124476190476192</v>
      </c>
      <c r="I30" s="69"/>
      <c r="J30" s="70">
        <f>AVERAGE(J8:J28)</f>
        <v>-1.2705000000000002</v>
      </c>
      <c r="K30" s="69"/>
      <c r="L30" s="70">
        <f>AVERAGE(L8:L28)</f>
        <v>24.129057142857146</v>
      </c>
      <c r="M30" s="69"/>
      <c r="N30" s="70">
        <f>AVERAGE(N8:N28)</f>
        <v>16.265970588235291</v>
      </c>
      <c r="O30" s="69"/>
      <c r="P30" s="70">
        <f>AVERAGE(P8:P28)</f>
        <v>11.092657142857146</v>
      </c>
      <c r="Q30" s="69"/>
      <c r="R30" s="70">
        <f>AVERAGE(R8:R28)</f>
        <v>13.532138095238096</v>
      </c>
      <c r="S30" s="71"/>
    </row>
    <row r="31" spans="1:19" x14ac:dyDescent="0.3">
      <c r="A31" s="68" t="s">
        <v>28</v>
      </c>
      <c r="B31" s="69"/>
      <c r="C31" s="69"/>
      <c r="D31" s="70">
        <f>MIN(D8:D28)</f>
        <v>2.9272</v>
      </c>
      <c r="E31" s="69"/>
      <c r="F31" s="70">
        <f>MIN(F8:F28)</f>
        <v>-3.6922000000000001</v>
      </c>
      <c r="G31" s="69"/>
      <c r="H31" s="70">
        <f>MIN(H8:H28)</f>
        <v>-6.6712999999999996</v>
      </c>
      <c r="I31" s="69"/>
      <c r="J31" s="70">
        <f>MIN(J8:J28)</f>
        <v>-15.0273</v>
      </c>
      <c r="K31" s="69"/>
      <c r="L31" s="70">
        <f>MIN(L8:L28)</f>
        <v>14.127599999999999</v>
      </c>
      <c r="M31" s="69"/>
      <c r="N31" s="70">
        <f>MIN(N8:N28)</f>
        <v>8.4491999999999994</v>
      </c>
      <c r="O31" s="69"/>
      <c r="P31" s="70">
        <f>MIN(P8:P28)</f>
        <v>6.6067</v>
      </c>
      <c r="Q31" s="69"/>
      <c r="R31" s="70">
        <f>MIN(R8:R28)</f>
        <v>1.2782</v>
      </c>
      <c r="S31" s="71"/>
    </row>
    <row r="32" spans="1:19" ht="15" thickBot="1" x14ac:dyDescent="0.35">
      <c r="A32" s="72" t="s">
        <v>29</v>
      </c>
      <c r="B32" s="73"/>
      <c r="C32" s="73"/>
      <c r="D32" s="74">
        <f>MAX(D8:D28)</f>
        <v>10.8485</v>
      </c>
      <c r="E32" s="73"/>
      <c r="F32" s="74">
        <f>MAX(F8:F28)</f>
        <v>12.196</v>
      </c>
      <c r="G32" s="73"/>
      <c r="H32" s="74">
        <f>MAX(H8:H28)</f>
        <v>14.3101</v>
      </c>
      <c r="I32" s="73"/>
      <c r="J32" s="74">
        <f>MAX(J8:J28)</f>
        <v>11.0297</v>
      </c>
      <c r="K32" s="73"/>
      <c r="L32" s="74">
        <f>MAX(L8:L28)</f>
        <v>39.191899999999997</v>
      </c>
      <c r="M32" s="73"/>
      <c r="N32" s="74">
        <f>MAX(N8:N28)</f>
        <v>22.535699999999999</v>
      </c>
      <c r="O32" s="73"/>
      <c r="P32" s="74">
        <f>MAX(P8:P28)</f>
        <v>15.521000000000001</v>
      </c>
      <c r="Q32" s="73"/>
      <c r="R32" s="74">
        <f>MAX(R8:R28)</f>
        <v>20.139399999999998</v>
      </c>
      <c r="S32" s="75"/>
    </row>
    <row r="33" spans="1:1" x14ac:dyDescent="0.3">
      <c r="A33" s="99" t="s">
        <v>429</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1353</v>
      </c>
      <c r="B8" s="59">
        <f>VLOOKUP($A8,'Return Data'!$B$7:$R$2292,3,0)</f>
        <v>44859</v>
      </c>
      <c r="C8" s="60">
        <f>VLOOKUP($A8,'Return Data'!$B$7:$R$2292,4,0)</f>
        <v>58.099499999999999</v>
      </c>
      <c r="D8" s="60">
        <f>VLOOKUP($A8,'Return Data'!$B$7:$R$2292,10,0)</f>
        <v>6.7050000000000001</v>
      </c>
      <c r="E8" s="61">
        <f t="shared" ref="E8:E29" si="0">RANK(D8,D$8:D$29,0)</f>
        <v>17</v>
      </c>
      <c r="F8" s="60">
        <f>VLOOKUP($A8,'Return Data'!$B$7:$R$2292,11,0)</f>
        <v>2.8656999999999999</v>
      </c>
      <c r="G8" s="61">
        <f t="shared" ref="G8:G29" si="1">RANK(F8,F$8:F$29,0)</f>
        <v>17</v>
      </c>
      <c r="H8" s="60">
        <f>VLOOKUP($A8,'Return Data'!$B$7:$R$2292,12,0)</f>
        <v>-2.2805</v>
      </c>
      <c r="I8" s="61">
        <f t="shared" ref="I8:I29" si="2">RANK(H8,H$8:H$29,0)</f>
        <v>21</v>
      </c>
      <c r="J8" s="60">
        <f>VLOOKUP($A8,'Return Data'!$B$7:$R$2292,13,0)</f>
        <v>-3.0893000000000002</v>
      </c>
      <c r="K8" s="61">
        <f t="shared" ref="K8:K29" si="3">RANK(J8,J$8:J$29,0)</f>
        <v>20</v>
      </c>
      <c r="L8" s="60">
        <f>VLOOKUP($A8,'Return Data'!$B$7:$R$2292,17,0)</f>
        <v>31.5151</v>
      </c>
      <c r="M8" s="61">
        <f t="shared" ref="M8:M18" si="4">RANK(L8,L$8:L$29,0)</f>
        <v>21</v>
      </c>
      <c r="N8" s="60">
        <f>VLOOKUP($A8,'Return Data'!$B$7:$R$2292,14,0)</f>
        <v>21.939699999999998</v>
      </c>
      <c r="O8" s="61">
        <f>RANK(N8,N$8:N$29,0)</f>
        <v>20</v>
      </c>
      <c r="P8" s="60">
        <f>VLOOKUP($A8,'Return Data'!$B$7:$R$2292,15,0)</f>
        <v>6.3464999999999998</v>
      </c>
      <c r="Q8" s="61">
        <f>RANK(P8,P$8:P$29,0)</f>
        <v>15</v>
      </c>
      <c r="R8" s="60">
        <f>VLOOKUP($A8,'Return Data'!$B$7:$R$2292,16,0)</f>
        <v>16.2285</v>
      </c>
      <c r="S8" s="62">
        <f t="shared" ref="S8:S29" si="5">RANK(R8,R$8:R$29,0)</f>
        <v>18</v>
      </c>
    </row>
    <row r="9" spans="1:20" x14ac:dyDescent="0.3">
      <c r="A9" s="58" t="s">
        <v>1354</v>
      </c>
      <c r="B9" s="59">
        <f>VLOOKUP($A9,'Return Data'!$B$7:$R$2292,3,0)</f>
        <v>44859</v>
      </c>
      <c r="C9" s="60">
        <f>VLOOKUP($A9,'Return Data'!$B$7:$R$2292,4,0)</f>
        <v>71.33</v>
      </c>
      <c r="D9" s="60">
        <f>VLOOKUP($A9,'Return Data'!$B$7:$R$2292,10,0)</f>
        <v>7.9939</v>
      </c>
      <c r="E9" s="61">
        <f t="shared" si="0"/>
        <v>12</v>
      </c>
      <c r="F9" s="60">
        <f>VLOOKUP($A9,'Return Data'!$B$7:$R$2292,11,0)</f>
        <v>6.0195999999999996</v>
      </c>
      <c r="G9" s="61">
        <f t="shared" si="1"/>
        <v>12</v>
      </c>
      <c r="H9" s="60">
        <f>VLOOKUP($A9,'Return Data'!$B$7:$R$2292,12,0)</f>
        <v>5.2686000000000002</v>
      </c>
      <c r="I9" s="61">
        <f t="shared" si="2"/>
        <v>10</v>
      </c>
      <c r="J9" s="60">
        <f>VLOOKUP($A9,'Return Data'!$B$7:$R$2292,13,0)</f>
        <v>11.140499999999999</v>
      </c>
      <c r="K9" s="61">
        <f t="shared" si="3"/>
        <v>8</v>
      </c>
      <c r="L9" s="60">
        <f>VLOOKUP($A9,'Return Data'!$B$7:$R$2292,17,0)</f>
        <v>38.442599999999999</v>
      </c>
      <c r="M9" s="61">
        <f t="shared" si="4"/>
        <v>17</v>
      </c>
      <c r="N9" s="60">
        <f>VLOOKUP($A9,'Return Data'!$B$7:$R$2292,14,0)</f>
        <v>28.851199999999999</v>
      </c>
      <c r="O9" s="61">
        <f>RANK(N9,N$8:N$29,0)</f>
        <v>15</v>
      </c>
      <c r="P9" s="60">
        <f>VLOOKUP($A9,'Return Data'!$B$7:$R$2292,15,0)</f>
        <v>20.682600000000001</v>
      </c>
      <c r="Q9" s="61">
        <f>RANK(P9,P$8:P$29,0)</f>
        <v>2</v>
      </c>
      <c r="R9" s="60">
        <f>VLOOKUP($A9,'Return Data'!$B$7:$R$2292,16,0)</f>
        <v>24.6723</v>
      </c>
      <c r="S9" s="62">
        <f t="shared" si="5"/>
        <v>8</v>
      </c>
    </row>
    <row r="10" spans="1:20" x14ac:dyDescent="0.3">
      <c r="A10" s="58" t="s">
        <v>2036</v>
      </c>
      <c r="B10" s="59">
        <f>VLOOKUP($A10,'Return Data'!$B$7:$R$2292,3,0)</f>
        <v>44859</v>
      </c>
      <c r="C10" s="60">
        <f>VLOOKUP($A10,'Return Data'!$B$7:$R$2292,4,0)</f>
        <v>28.94</v>
      </c>
      <c r="D10" s="60">
        <f>VLOOKUP($A10,'Return Data'!$B$7:$R$2292,10,0)</f>
        <v>9.7042999999999999</v>
      </c>
      <c r="E10" s="61">
        <f t="shared" si="0"/>
        <v>7</v>
      </c>
      <c r="F10" s="60">
        <f>VLOOKUP($A10,'Return Data'!$B$7:$R$2292,11,0)</f>
        <v>6.085</v>
      </c>
      <c r="G10" s="61">
        <f t="shared" si="1"/>
        <v>11</v>
      </c>
      <c r="H10" s="60">
        <f>VLOOKUP($A10,'Return Data'!$B$7:$R$2292,12,0)</f>
        <v>3.5049999999999999</v>
      </c>
      <c r="I10" s="61">
        <f t="shared" si="2"/>
        <v>14</v>
      </c>
      <c r="J10" s="60">
        <f>VLOOKUP($A10,'Return Data'!$B$7:$R$2292,13,0)</f>
        <v>10.038</v>
      </c>
      <c r="K10" s="61">
        <f t="shared" si="3"/>
        <v>10</v>
      </c>
      <c r="L10" s="60">
        <f>VLOOKUP($A10,'Return Data'!$B$7:$R$2292,17,0)</f>
        <v>42.371000000000002</v>
      </c>
      <c r="M10" s="61">
        <f t="shared" si="4"/>
        <v>11</v>
      </c>
      <c r="N10" s="60">
        <f>VLOOKUP($A10,'Return Data'!$B$7:$R$2292,14,0)</f>
        <v>40.882399999999997</v>
      </c>
      <c r="O10" s="61">
        <f>RANK(N10,N$8:N$29,0)</f>
        <v>3</v>
      </c>
      <c r="P10" s="60"/>
      <c r="Q10" s="61"/>
      <c r="R10" s="60">
        <f>VLOOKUP($A10,'Return Data'!$B$7:$R$2292,16,0)</f>
        <v>31.7667</v>
      </c>
      <c r="S10" s="62">
        <f t="shared" si="5"/>
        <v>2</v>
      </c>
    </row>
    <row r="11" spans="1:20" x14ac:dyDescent="0.3">
      <c r="A11" s="58" t="s">
        <v>1356</v>
      </c>
      <c r="B11" s="59">
        <f>VLOOKUP($A11,'Return Data'!$B$7:$R$2292,3,0)</f>
        <v>44859</v>
      </c>
      <c r="C11" s="60">
        <f>VLOOKUP($A11,'Return Data'!$B$7:$R$2292,4,0)</f>
        <v>26.33</v>
      </c>
      <c r="D11" s="60">
        <f>VLOOKUP($A11,'Return Data'!$B$7:$R$2292,10,0)</f>
        <v>5.3620999999999999</v>
      </c>
      <c r="E11" s="61">
        <f t="shared" si="0"/>
        <v>18</v>
      </c>
      <c r="F11" s="60">
        <f>VLOOKUP($A11,'Return Data'!$B$7:$R$2292,11,0)</f>
        <v>2.8917999999999999</v>
      </c>
      <c r="G11" s="61">
        <f t="shared" si="1"/>
        <v>16</v>
      </c>
      <c r="H11" s="60">
        <f>VLOOKUP($A11,'Return Data'!$B$7:$R$2292,12,0)</f>
        <v>8.1758000000000006</v>
      </c>
      <c r="I11" s="61">
        <f t="shared" si="2"/>
        <v>5</v>
      </c>
      <c r="J11" s="60">
        <f>VLOOKUP($A11,'Return Data'!$B$7:$R$2292,13,0)</f>
        <v>14.5779</v>
      </c>
      <c r="K11" s="61">
        <f t="shared" si="3"/>
        <v>3</v>
      </c>
      <c r="L11" s="60">
        <f>VLOOKUP($A11,'Return Data'!$B$7:$R$2292,17,0)</f>
        <v>48.0914</v>
      </c>
      <c r="M11" s="61">
        <f t="shared" si="4"/>
        <v>3</v>
      </c>
      <c r="N11" s="60">
        <f>VLOOKUP($A11,'Return Data'!$B$7:$R$2292,14,0)</f>
        <v>40.919699999999999</v>
      </c>
      <c r="O11" s="61">
        <f t="shared" ref="O11:O25" si="6">RANK(N11,N$8:N$29,0)</f>
        <v>2</v>
      </c>
      <c r="P11" s="60"/>
      <c r="Q11" s="61"/>
      <c r="R11" s="60">
        <f>VLOOKUP($A11,'Return Data'!$B$7:$R$2292,16,0)</f>
        <v>29.9709</v>
      </c>
      <c r="S11" s="62">
        <f t="shared" si="5"/>
        <v>4</v>
      </c>
    </row>
    <row r="12" spans="1:20" x14ac:dyDescent="0.3">
      <c r="A12" s="58" t="s">
        <v>1358</v>
      </c>
      <c r="B12" s="59">
        <f>VLOOKUP($A12,'Return Data'!$B$7:$R$2292,3,0)</f>
        <v>44859</v>
      </c>
      <c r="C12" s="60">
        <f>VLOOKUP($A12,'Return Data'!$B$7:$R$2292,4,0)</f>
        <v>121.099</v>
      </c>
      <c r="D12" s="60">
        <f>VLOOKUP($A12,'Return Data'!$B$7:$R$2292,10,0)</f>
        <v>4.8631000000000002</v>
      </c>
      <c r="E12" s="61">
        <f t="shared" si="0"/>
        <v>21</v>
      </c>
      <c r="F12" s="60">
        <f>VLOOKUP($A12,'Return Data'!$B$7:$R$2292,11,0)</f>
        <v>9.1000000000000004E-3</v>
      </c>
      <c r="G12" s="61">
        <f t="shared" si="1"/>
        <v>21</v>
      </c>
      <c r="H12" s="60">
        <f>VLOOKUP($A12,'Return Data'!$B$7:$R$2292,12,0)</f>
        <v>1.9498</v>
      </c>
      <c r="I12" s="61">
        <f t="shared" si="2"/>
        <v>18</v>
      </c>
      <c r="J12" s="60">
        <f>VLOOKUP($A12,'Return Data'!$B$7:$R$2292,13,0)</f>
        <v>8.2187999999999999</v>
      </c>
      <c r="K12" s="61">
        <f t="shared" si="3"/>
        <v>12</v>
      </c>
      <c r="L12" s="60">
        <f>VLOOKUP($A12,'Return Data'!$B$7:$R$2292,17,0)</f>
        <v>36.923200000000001</v>
      </c>
      <c r="M12" s="61">
        <f t="shared" si="4"/>
        <v>18</v>
      </c>
      <c r="N12" s="60">
        <f>VLOOKUP($A12,'Return Data'!$B$7:$R$2292,14,0)</f>
        <v>31.426400000000001</v>
      </c>
      <c r="O12" s="61">
        <f t="shared" si="6"/>
        <v>11</v>
      </c>
      <c r="P12" s="60">
        <f>VLOOKUP($A12,'Return Data'!$B$7:$R$2292,15,0)</f>
        <v>13.4068</v>
      </c>
      <c r="Q12" s="61">
        <f t="shared" ref="Q12:Q29" si="7">RANK(P12,P$8:P$29,0)</f>
        <v>11</v>
      </c>
      <c r="R12" s="60">
        <f>VLOOKUP($A12,'Return Data'!$B$7:$R$2292,16,0)</f>
        <v>21.750399999999999</v>
      </c>
      <c r="S12" s="62">
        <f t="shared" si="5"/>
        <v>10</v>
      </c>
    </row>
    <row r="13" spans="1:20" x14ac:dyDescent="0.3">
      <c r="A13" s="58" t="s">
        <v>1360</v>
      </c>
      <c r="B13" s="59">
        <f>VLOOKUP($A13,'Return Data'!$B$7:$R$2292,3,0)</f>
        <v>44859</v>
      </c>
      <c r="C13" s="60">
        <f>VLOOKUP($A13,'Return Data'!$B$7:$R$2292,4,0)</f>
        <v>27.021999999999998</v>
      </c>
      <c r="D13" s="60">
        <f>VLOOKUP($A13,'Return Data'!$B$7:$R$2292,10,0)</f>
        <v>7.7346000000000004</v>
      </c>
      <c r="E13" s="61">
        <f t="shared" si="0"/>
        <v>14</v>
      </c>
      <c r="F13" s="60">
        <f>VLOOKUP($A13,'Return Data'!$B$7:$R$2292,11,0)</f>
        <v>6.1684999999999999</v>
      </c>
      <c r="G13" s="61">
        <f t="shared" si="1"/>
        <v>9</v>
      </c>
      <c r="H13" s="60">
        <f>VLOOKUP($A13,'Return Data'!$B$7:$R$2292,12,0)</f>
        <v>6.52</v>
      </c>
      <c r="I13" s="61">
        <f t="shared" si="2"/>
        <v>8</v>
      </c>
      <c r="J13" s="60">
        <f>VLOOKUP($A13,'Return Data'!$B$7:$R$2292,13,0)</f>
        <v>11.758100000000001</v>
      </c>
      <c r="K13" s="61">
        <f t="shared" si="3"/>
        <v>7</v>
      </c>
      <c r="L13" s="60">
        <f>VLOOKUP($A13,'Return Data'!$B$7:$R$2292,17,0)</f>
        <v>43.991300000000003</v>
      </c>
      <c r="M13" s="61">
        <f t="shared" si="4"/>
        <v>9</v>
      </c>
      <c r="N13" s="60">
        <f>VLOOKUP($A13,'Return Data'!$B$7:$R$2292,14,0)</f>
        <v>35.428199999999997</v>
      </c>
      <c r="O13" s="61">
        <f t="shared" si="6"/>
        <v>5</v>
      </c>
      <c r="P13" s="60"/>
      <c r="Q13" s="61"/>
      <c r="R13" s="60">
        <f>VLOOKUP($A13,'Return Data'!$B$7:$R$2292,16,0)</f>
        <v>30.679400000000001</v>
      </c>
      <c r="S13" s="62">
        <f t="shared" si="5"/>
        <v>3</v>
      </c>
    </row>
    <row r="14" spans="1:20" x14ac:dyDescent="0.3">
      <c r="A14" s="58" t="s">
        <v>1363</v>
      </c>
      <c r="B14" s="59">
        <f>VLOOKUP($A14,'Return Data'!$B$7:$R$2292,3,0)</f>
        <v>44859</v>
      </c>
      <c r="C14" s="60">
        <f>VLOOKUP($A14,'Return Data'!$B$7:$R$2292,4,0)</f>
        <v>104.03749999999999</v>
      </c>
      <c r="D14" s="60">
        <f>VLOOKUP($A14,'Return Data'!$B$7:$R$2292,10,0)</f>
        <v>9.2131000000000007</v>
      </c>
      <c r="E14" s="61">
        <f t="shared" si="0"/>
        <v>9</v>
      </c>
      <c r="F14" s="60">
        <f>VLOOKUP($A14,'Return Data'!$B$7:$R$2292,11,0)</f>
        <v>6.1162000000000001</v>
      </c>
      <c r="G14" s="61">
        <f t="shared" si="1"/>
        <v>10</v>
      </c>
      <c r="H14" s="60">
        <f>VLOOKUP($A14,'Return Data'!$B$7:$R$2292,12,0)</f>
        <v>5.4654999999999996</v>
      </c>
      <c r="I14" s="61">
        <f t="shared" si="2"/>
        <v>9</v>
      </c>
      <c r="J14" s="60">
        <f>VLOOKUP($A14,'Return Data'!$B$7:$R$2292,13,0)</f>
        <v>6.5784000000000002</v>
      </c>
      <c r="K14" s="61">
        <f t="shared" si="3"/>
        <v>14</v>
      </c>
      <c r="L14" s="60">
        <f>VLOOKUP($A14,'Return Data'!$B$7:$R$2292,17,0)</f>
        <v>40.445700000000002</v>
      </c>
      <c r="M14" s="61">
        <f t="shared" si="4"/>
        <v>14</v>
      </c>
      <c r="N14" s="60">
        <f>VLOOKUP($A14,'Return Data'!$B$7:$R$2292,14,0)</f>
        <v>25.761700000000001</v>
      </c>
      <c r="O14" s="61">
        <f t="shared" si="6"/>
        <v>18</v>
      </c>
      <c r="P14" s="60">
        <f>VLOOKUP($A14,'Return Data'!$B$7:$R$2292,15,0)</f>
        <v>11.18</v>
      </c>
      <c r="Q14" s="61">
        <f t="shared" si="7"/>
        <v>12</v>
      </c>
      <c r="R14" s="60">
        <f>VLOOKUP($A14,'Return Data'!$B$7:$R$2292,16,0)</f>
        <v>20.116399999999999</v>
      </c>
      <c r="S14" s="62">
        <f t="shared" si="5"/>
        <v>13</v>
      </c>
    </row>
    <row r="15" spans="1:20" x14ac:dyDescent="0.3">
      <c r="A15" s="58" t="s">
        <v>1364</v>
      </c>
      <c r="B15" s="59">
        <f>VLOOKUP($A15,'Return Data'!$B$7:$R$2292,3,0)</f>
        <v>44859</v>
      </c>
      <c r="C15" s="60">
        <f>VLOOKUP($A15,'Return Data'!$B$7:$R$2292,4,0)</f>
        <v>85.331000000000003</v>
      </c>
      <c r="D15" s="60">
        <f>VLOOKUP($A15,'Return Data'!$B$7:$R$2292,10,0)</f>
        <v>8.7448999999999995</v>
      </c>
      <c r="E15" s="61">
        <f t="shared" si="0"/>
        <v>10</v>
      </c>
      <c r="F15" s="60">
        <f>VLOOKUP($A15,'Return Data'!$B$7:$R$2292,11,0)</f>
        <v>6.5331999999999999</v>
      </c>
      <c r="G15" s="61">
        <f t="shared" si="1"/>
        <v>7</v>
      </c>
      <c r="H15" s="60">
        <f>VLOOKUP($A15,'Return Data'!$B$7:$R$2292,12,0)</f>
        <v>3.7635999999999998</v>
      </c>
      <c r="I15" s="61">
        <f t="shared" si="2"/>
        <v>12</v>
      </c>
      <c r="J15" s="60">
        <f>VLOOKUP($A15,'Return Data'!$B$7:$R$2292,13,0)</f>
        <v>7.1943999999999999</v>
      </c>
      <c r="K15" s="61">
        <f t="shared" si="3"/>
        <v>13</v>
      </c>
      <c r="L15" s="60">
        <f>VLOOKUP($A15,'Return Data'!$B$7:$R$2292,17,0)</f>
        <v>42.606099999999998</v>
      </c>
      <c r="M15" s="61">
        <f t="shared" si="4"/>
        <v>10</v>
      </c>
      <c r="N15" s="60">
        <f>VLOOKUP($A15,'Return Data'!$B$7:$R$2292,14,0)</f>
        <v>27.033999999999999</v>
      </c>
      <c r="O15" s="61">
        <f t="shared" si="6"/>
        <v>17</v>
      </c>
      <c r="P15" s="60">
        <f>VLOOKUP($A15,'Return Data'!$B$7:$R$2292,15,0)</f>
        <v>14.9293</v>
      </c>
      <c r="Q15" s="61">
        <f t="shared" si="7"/>
        <v>8</v>
      </c>
      <c r="R15" s="60">
        <f>VLOOKUP($A15,'Return Data'!$B$7:$R$2292,16,0)</f>
        <v>18.655999999999999</v>
      </c>
      <c r="S15" s="62">
        <f t="shared" si="5"/>
        <v>14</v>
      </c>
    </row>
    <row r="16" spans="1:20" x14ac:dyDescent="0.3">
      <c r="A16" s="58" t="s">
        <v>1367</v>
      </c>
      <c r="B16" s="59">
        <f>VLOOKUP($A16,'Return Data'!$B$7:$R$2292,3,0)</f>
        <v>44859</v>
      </c>
      <c r="C16" s="60">
        <f>VLOOKUP($A16,'Return Data'!$B$7:$R$2292,4,0)</f>
        <v>89.781599999999997</v>
      </c>
      <c r="D16" s="60">
        <f>VLOOKUP($A16,'Return Data'!$B$7:$R$2292,10,0)</f>
        <v>7.0533999999999999</v>
      </c>
      <c r="E16" s="61">
        <f t="shared" si="0"/>
        <v>16</v>
      </c>
      <c r="F16" s="60">
        <f>VLOOKUP($A16,'Return Data'!$B$7:$R$2292,11,0)</f>
        <v>-2.1821999999999999</v>
      </c>
      <c r="G16" s="61">
        <f t="shared" si="1"/>
        <v>22</v>
      </c>
      <c r="H16" s="60">
        <f>VLOOKUP($A16,'Return Data'!$B$7:$R$2292,12,0)</f>
        <v>-7.1479999999999997</v>
      </c>
      <c r="I16" s="61">
        <f t="shared" si="2"/>
        <v>22</v>
      </c>
      <c r="J16" s="60">
        <f>VLOOKUP($A16,'Return Data'!$B$7:$R$2292,13,0)</f>
        <v>-4.6665999999999999</v>
      </c>
      <c r="K16" s="61">
        <f t="shared" si="3"/>
        <v>21</v>
      </c>
      <c r="L16" s="60">
        <f>VLOOKUP($A16,'Return Data'!$B$7:$R$2292,17,0)</f>
        <v>32.184800000000003</v>
      </c>
      <c r="M16" s="61">
        <f t="shared" si="4"/>
        <v>20</v>
      </c>
      <c r="N16" s="60">
        <f>VLOOKUP($A16,'Return Data'!$B$7:$R$2292,14,0)</f>
        <v>24.6492</v>
      </c>
      <c r="O16" s="61">
        <f t="shared" si="6"/>
        <v>19</v>
      </c>
      <c r="P16" s="60">
        <f>VLOOKUP($A16,'Return Data'!$B$7:$R$2292,15,0)</f>
        <v>8.5283999999999995</v>
      </c>
      <c r="Q16" s="61">
        <f t="shared" si="7"/>
        <v>14</v>
      </c>
      <c r="R16" s="60">
        <f>VLOOKUP($A16,'Return Data'!$B$7:$R$2292,16,0)</f>
        <v>16.124700000000001</v>
      </c>
      <c r="S16" s="62">
        <f t="shared" si="5"/>
        <v>19</v>
      </c>
    </row>
    <row r="17" spans="1:19" x14ac:dyDescent="0.3">
      <c r="A17" s="58" t="s">
        <v>1369</v>
      </c>
      <c r="B17" s="59">
        <f>VLOOKUP($A17,'Return Data'!$B$7:$R$2292,3,0)</f>
        <v>44859</v>
      </c>
      <c r="C17" s="60">
        <f>VLOOKUP($A17,'Return Data'!$B$7:$R$2292,4,0)</f>
        <v>59.06</v>
      </c>
      <c r="D17" s="60">
        <f>VLOOKUP($A17,'Return Data'!$B$7:$R$2292,10,0)</f>
        <v>5.3326000000000002</v>
      </c>
      <c r="E17" s="61">
        <f t="shared" si="0"/>
        <v>19</v>
      </c>
      <c r="F17" s="60">
        <f>VLOOKUP($A17,'Return Data'!$B$7:$R$2292,11,0)</f>
        <v>7.6755000000000004</v>
      </c>
      <c r="G17" s="61">
        <f t="shared" si="1"/>
        <v>5</v>
      </c>
      <c r="H17" s="60">
        <f>VLOOKUP($A17,'Return Data'!$B$7:$R$2292,12,0)</f>
        <v>9.1479999999999997</v>
      </c>
      <c r="I17" s="61">
        <f t="shared" si="2"/>
        <v>2</v>
      </c>
      <c r="J17" s="60">
        <f>VLOOKUP($A17,'Return Data'!$B$7:$R$2292,13,0)</f>
        <v>9.9609000000000005</v>
      </c>
      <c r="K17" s="61">
        <f t="shared" si="3"/>
        <v>11</v>
      </c>
      <c r="L17" s="60">
        <f>VLOOKUP($A17,'Return Data'!$B$7:$R$2292,17,0)</f>
        <v>45.137500000000003</v>
      </c>
      <c r="M17" s="61">
        <f t="shared" si="4"/>
        <v>7</v>
      </c>
      <c r="N17" s="60">
        <f>VLOOKUP($A17,'Return Data'!$B$7:$R$2292,14,0)</f>
        <v>31.895800000000001</v>
      </c>
      <c r="O17" s="61">
        <f t="shared" si="6"/>
        <v>9</v>
      </c>
      <c r="P17" s="60">
        <f>VLOOKUP($A17,'Return Data'!$B$7:$R$2292,15,0)</f>
        <v>15.0329</v>
      </c>
      <c r="Q17" s="61">
        <f t="shared" si="7"/>
        <v>7</v>
      </c>
      <c r="R17" s="60">
        <f>VLOOKUP($A17,'Return Data'!$B$7:$R$2292,16,0)</f>
        <v>17.340800000000002</v>
      </c>
      <c r="S17" s="62">
        <f t="shared" si="5"/>
        <v>15</v>
      </c>
    </row>
    <row r="18" spans="1:19" x14ac:dyDescent="0.3">
      <c r="A18" s="58" t="s">
        <v>1371</v>
      </c>
      <c r="B18" s="59">
        <f>VLOOKUP($A18,'Return Data'!$B$7:$R$2292,3,0)</f>
        <v>44859</v>
      </c>
      <c r="C18" s="60">
        <f>VLOOKUP($A18,'Return Data'!$B$7:$R$2292,4,0)</f>
        <v>20.52</v>
      </c>
      <c r="D18" s="60">
        <f>VLOOKUP($A18,'Return Data'!$B$7:$R$2292,10,0)</f>
        <v>11.764699999999999</v>
      </c>
      <c r="E18" s="61">
        <f t="shared" si="0"/>
        <v>2</v>
      </c>
      <c r="F18" s="60">
        <f>VLOOKUP($A18,'Return Data'!$B$7:$R$2292,11,0)</f>
        <v>8.2850000000000001</v>
      </c>
      <c r="G18" s="61">
        <f t="shared" si="1"/>
        <v>3</v>
      </c>
      <c r="H18" s="60">
        <f>VLOOKUP($A18,'Return Data'!$B$7:$R$2292,12,0)</f>
        <v>8.8017000000000003</v>
      </c>
      <c r="I18" s="61">
        <f t="shared" si="2"/>
        <v>3</v>
      </c>
      <c r="J18" s="60">
        <f>VLOOKUP($A18,'Return Data'!$B$7:$R$2292,13,0)</f>
        <v>16.458600000000001</v>
      </c>
      <c r="K18" s="61">
        <f t="shared" si="3"/>
        <v>2</v>
      </c>
      <c r="L18" s="60">
        <f>VLOOKUP($A18,'Return Data'!$B$7:$R$2292,17,0)</f>
        <v>45.522100000000002</v>
      </c>
      <c r="M18" s="61">
        <f t="shared" si="4"/>
        <v>6</v>
      </c>
      <c r="N18" s="60">
        <f>VLOOKUP($A18,'Return Data'!$B$7:$R$2292,14,0)</f>
        <v>29.600300000000001</v>
      </c>
      <c r="O18" s="61">
        <f t="shared" si="6"/>
        <v>14</v>
      </c>
      <c r="P18" s="60">
        <f>VLOOKUP($A18,'Return Data'!$B$7:$R$2292,15,0)</f>
        <v>14.838800000000001</v>
      </c>
      <c r="Q18" s="61">
        <f t="shared" si="7"/>
        <v>9</v>
      </c>
      <c r="R18" s="60">
        <f>VLOOKUP($A18,'Return Data'!$B$7:$R$2292,16,0)</f>
        <v>14.386100000000001</v>
      </c>
      <c r="S18" s="62">
        <f t="shared" si="5"/>
        <v>22</v>
      </c>
    </row>
    <row r="19" spans="1:19" x14ac:dyDescent="0.3">
      <c r="A19" s="58" t="s">
        <v>1372</v>
      </c>
      <c r="B19" s="59">
        <f>VLOOKUP($A19,'Return Data'!$B$7:$R$2292,3,0)</f>
        <v>44859</v>
      </c>
      <c r="C19" s="60">
        <f>VLOOKUP($A19,'Return Data'!$B$7:$R$2292,4,0)</f>
        <v>22.437000000000001</v>
      </c>
      <c r="D19" s="60">
        <f>VLOOKUP($A19,'Return Data'!$B$7:$R$2292,10,0)</f>
        <v>4.9439000000000002</v>
      </c>
      <c r="E19" s="61">
        <f t="shared" si="0"/>
        <v>20</v>
      </c>
      <c r="F19" s="60">
        <f>VLOOKUP($A19,'Return Data'!$B$7:$R$2292,11,0)</f>
        <v>2.5457000000000001</v>
      </c>
      <c r="G19" s="61">
        <f t="shared" si="1"/>
        <v>18</v>
      </c>
      <c r="H19" s="60">
        <f>VLOOKUP($A19,'Return Data'!$B$7:$R$2292,12,0)</f>
        <v>-1.2456</v>
      </c>
      <c r="I19" s="61">
        <f t="shared" si="2"/>
        <v>20</v>
      </c>
      <c r="J19" s="60">
        <f>VLOOKUP($A19,'Return Data'!$B$7:$R$2292,13,0)</f>
        <v>-2.0646</v>
      </c>
      <c r="K19" s="61">
        <f t="shared" si="3"/>
        <v>19</v>
      </c>
      <c r="L19" s="60">
        <f>VLOOKUP($A19,'Return Data'!$B$7:$R$2292,17,0)</f>
        <v>32.398499999999999</v>
      </c>
      <c r="M19" s="61">
        <f t="shared" ref="M19:M21" si="8">RANK(L19,L$8:L$29,0)</f>
        <v>19</v>
      </c>
      <c r="N19" s="60"/>
      <c r="O19" s="61"/>
      <c r="P19" s="60"/>
      <c r="Q19" s="61"/>
      <c r="R19" s="60">
        <f>VLOOKUP($A19,'Return Data'!$B$7:$R$2292,16,0)</f>
        <v>35.411900000000003</v>
      </c>
      <c r="S19" s="62">
        <f t="shared" si="5"/>
        <v>1</v>
      </c>
    </row>
    <row r="20" spans="1:19" x14ac:dyDescent="0.3">
      <c r="A20" s="58" t="s">
        <v>1374</v>
      </c>
      <c r="B20" s="59">
        <f>VLOOKUP($A20,'Return Data'!$B$7:$R$2292,3,0)</f>
        <v>44859</v>
      </c>
      <c r="C20" s="60">
        <f>VLOOKUP($A20,'Return Data'!$B$7:$R$2292,4,0)</f>
        <v>23.06</v>
      </c>
      <c r="D20" s="60">
        <f>VLOOKUP($A20,'Return Data'!$B$7:$R$2292,10,0)</f>
        <v>7.8074000000000003</v>
      </c>
      <c r="E20" s="61">
        <f t="shared" si="0"/>
        <v>13</v>
      </c>
      <c r="F20" s="60">
        <f>VLOOKUP($A20,'Return Data'!$B$7:$R$2292,11,0)</f>
        <v>5.9256000000000002</v>
      </c>
      <c r="G20" s="61">
        <f t="shared" si="1"/>
        <v>13</v>
      </c>
      <c r="H20" s="60">
        <f>VLOOKUP($A20,'Return Data'!$B$7:$R$2292,12,0)</f>
        <v>3.6871</v>
      </c>
      <c r="I20" s="61">
        <f t="shared" si="2"/>
        <v>13</v>
      </c>
      <c r="J20" s="60">
        <f>VLOOKUP($A20,'Return Data'!$B$7:$R$2292,13,0)</f>
        <v>5.6829000000000001</v>
      </c>
      <c r="K20" s="61">
        <f t="shared" si="3"/>
        <v>16</v>
      </c>
      <c r="L20" s="60">
        <f>VLOOKUP($A20,'Return Data'!$B$7:$R$2292,17,0)</f>
        <v>40.861699999999999</v>
      </c>
      <c r="M20" s="61">
        <f t="shared" si="8"/>
        <v>13</v>
      </c>
      <c r="N20" s="60">
        <f>VLOOKUP($A20,'Return Data'!$B$7:$R$2292,14,0)</f>
        <v>30.159700000000001</v>
      </c>
      <c r="O20" s="61">
        <f t="shared" si="6"/>
        <v>12</v>
      </c>
      <c r="P20" s="60"/>
      <c r="Q20" s="61"/>
      <c r="R20" s="60">
        <f>VLOOKUP($A20,'Return Data'!$B$7:$R$2292,16,0)</f>
        <v>23.3003</v>
      </c>
      <c r="S20" s="62">
        <f t="shared" si="5"/>
        <v>9</v>
      </c>
    </row>
    <row r="21" spans="1:19" x14ac:dyDescent="0.3">
      <c r="A21" s="58" t="s">
        <v>1376</v>
      </c>
      <c r="B21" s="59">
        <f>VLOOKUP($A21,'Return Data'!$B$7:$R$2292,3,0)</f>
        <v>44859</v>
      </c>
      <c r="C21" s="60">
        <f>VLOOKUP($A21,'Return Data'!$B$7:$R$2292,4,0)</f>
        <v>15.1585</v>
      </c>
      <c r="D21" s="60">
        <f>VLOOKUP($A21,'Return Data'!$B$7:$R$2292,10,0)</f>
        <v>8.2619000000000007</v>
      </c>
      <c r="E21" s="61">
        <f t="shared" si="0"/>
        <v>11</v>
      </c>
      <c r="F21" s="60">
        <f>VLOOKUP($A21,'Return Data'!$B$7:$R$2292,11,0)</f>
        <v>5.5635000000000003</v>
      </c>
      <c r="G21" s="61">
        <f t="shared" si="1"/>
        <v>15</v>
      </c>
      <c r="H21" s="60">
        <f>VLOOKUP($A21,'Return Data'!$B$7:$R$2292,12,0)</f>
        <v>0.53259999999999996</v>
      </c>
      <c r="I21" s="61">
        <f t="shared" si="2"/>
        <v>19</v>
      </c>
      <c r="J21" s="60">
        <f>VLOOKUP($A21,'Return Data'!$B$7:$R$2292,13,0)</f>
        <v>-6.4947999999999997</v>
      </c>
      <c r="K21" s="61">
        <f t="shared" si="3"/>
        <v>22</v>
      </c>
      <c r="L21" s="60">
        <f>VLOOKUP($A21,'Return Data'!$B$7:$R$2292,17,0)</f>
        <v>24.417999999999999</v>
      </c>
      <c r="M21" s="61">
        <f t="shared" si="8"/>
        <v>22</v>
      </c>
      <c r="N21" s="60"/>
      <c r="O21" s="61"/>
      <c r="P21" s="60"/>
      <c r="Q21" s="61"/>
      <c r="R21" s="60">
        <f>VLOOKUP($A21,'Return Data'!$B$7:$R$2292,16,0)</f>
        <v>16.7392</v>
      </c>
      <c r="S21" s="62">
        <f t="shared" si="5"/>
        <v>17</v>
      </c>
    </row>
    <row r="22" spans="1:19" x14ac:dyDescent="0.3">
      <c r="A22" s="58" t="s">
        <v>1379</v>
      </c>
      <c r="B22" s="59">
        <f>VLOOKUP($A22,'Return Data'!$B$7:$R$2292,3,0)</f>
        <v>44859</v>
      </c>
      <c r="C22" s="60">
        <f>VLOOKUP($A22,'Return Data'!$B$7:$R$2292,4,0)</f>
        <v>186.71799999999999</v>
      </c>
      <c r="D22" s="60">
        <f>VLOOKUP($A22,'Return Data'!$B$7:$R$2292,10,0)</f>
        <v>4.6919000000000004</v>
      </c>
      <c r="E22" s="61">
        <f t="shared" si="0"/>
        <v>22</v>
      </c>
      <c r="F22" s="60">
        <f>VLOOKUP($A22,'Return Data'!$B$7:$R$2292,11,0)</f>
        <v>1.8735999999999999</v>
      </c>
      <c r="G22" s="61">
        <f t="shared" si="1"/>
        <v>19</v>
      </c>
      <c r="H22" s="60">
        <f>VLOOKUP($A22,'Return Data'!$B$7:$R$2292,12,0)</f>
        <v>2.4195000000000002</v>
      </c>
      <c r="I22" s="61">
        <f t="shared" si="2"/>
        <v>16</v>
      </c>
      <c r="J22" s="60">
        <f>VLOOKUP($A22,'Return Data'!$B$7:$R$2292,13,0)</f>
        <v>4.0843999999999996</v>
      </c>
      <c r="K22" s="61">
        <f t="shared" si="3"/>
        <v>18</v>
      </c>
      <c r="L22" s="60">
        <f>VLOOKUP($A22,'Return Data'!$B$7:$R$2292,17,0)</f>
        <v>44.026899999999998</v>
      </c>
      <c r="M22" s="61">
        <f t="shared" ref="M22:M29" si="9">RANK(L22,L$8:L$29,0)</f>
        <v>8</v>
      </c>
      <c r="N22" s="60">
        <f>VLOOKUP($A22,'Return Data'!$B$7:$R$2292,14,0)</f>
        <v>34.717599999999997</v>
      </c>
      <c r="O22" s="61">
        <f t="shared" si="6"/>
        <v>6</v>
      </c>
      <c r="P22" s="60">
        <f>VLOOKUP($A22,'Return Data'!$B$7:$R$2292,15,0)</f>
        <v>18.456900000000001</v>
      </c>
      <c r="Q22" s="61">
        <f t="shared" si="7"/>
        <v>4</v>
      </c>
      <c r="R22" s="60">
        <f>VLOOKUP($A22,'Return Data'!$B$7:$R$2292,16,0)</f>
        <v>20.295100000000001</v>
      </c>
      <c r="S22" s="62">
        <f t="shared" si="5"/>
        <v>12</v>
      </c>
    </row>
    <row r="23" spans="1:19" x14ac:dyDescent="0.3">
      <c r="A23" s="58" t="s">
        <v>1380</v>
      </c>
      <c r="B23" s="59">
        <f>VLOOKUP($A23,'Return Data'!$B$7:$R$2292,3,0)</f>
        <v>44859</v>
      </c>
      <c r="C23" s="60">
        <f>VLOOKUP($A23,'Return Data'!$B$7:$R$2292,4,0)</f>
        <v>51.015000000000001</v>
      </c>
      <c r="D23" s="60">
        <f>VLOOKUP($A23,'Return Data'!$B$7:$R$2292,10,0)</f>
        <v>7.2779999999999996</v>
      </c>
      <c r="E23" s="61">
        <f t="shared" si="0"/>
        <v>15</v>
      </c>
      <c r="F23" s="60">
        <f>VLOOKUP($A23,'Return Data'!$B$7:$R$2292,11,0)</f>
        <v>5.7152000000000003</v>
      </c>
      <c r="G23" s="61">
        <f t="shared" si="1"/>
        <v>14</v>
      </c>
      <c r="H23" s="60">
        <f>VLOOKUP($A23,'Return Data'!$B$7:$R$2292,12,0)</f>
        <v>4.125</v>
      </c>
      <c r="I23" s="61">
        <f t="shared" si="2"/>
        <v>11</v>
      </c>
      <c r="J23" s="60">
        <f>VLOOKUP($A23,'Return Data'!$B$7:$R$2292,13,0)</f>
        <v>12.7179</v>
      </c>
      <c r="K23" s="61">
        <f t="shared" si="3"/>
        <v>6</v>
      </c>
      <c r="L23" s="60">
        <f>VLOOKUP($A23,'Return Data'!$B$7:$R$2292,17,0)</f>
        <v>47.476599999999998</v>
      </c>
      <c r="M23" s="61">
        <f t="shared" si="9"/>
        <v>4</v>
      </c>
      <c r="N23" s="60">
        <f>VLOOKUP($A23,'Return Data'!$B$7:$R$2292,14,0)</f>
        <v>29.755800000000001</v>
      </c>
      <c r="O23" s="61">
        <f t="shared" si="6"/>
        <v>13</v>
      </c>
      <c r="P23" s="60">
        <f>VLOOKUP($A23,'Return Data'!$B$7:$R$2292,15,0)</f>
        <v>13.7403</v>
      </c>
      <c r="Q23" s="61">
        <f t="shared" si="7"/>
        <v>10</v>
      </c>
      <c r="R23" s="60">
        <f>VLOOKUP($A23,'Return Data'!$B$7:$R$2292,16,0)</f>
        <v>21.241</v>
      </c>
      <c r="S23" s="62">
        <f t="shared" si="5"/>
        <v>11</v>
      </c>
    </row>
    <row r="24" spans="1:19" x14ac:dyDescent="0.3">
      <c r="A24" s="58" t="s">
        <v>1383</v>
      </c>
      <c r="B24" s="59">
        <f>VLOOKUP($A24,'Return Data'!$B$7:$R$2292,3,0)</f>
        <v>44859</v>
      </c>
      <c r="C24" s="60">
        <f>VLOOKUP($A24,'Return Data'!$B$7:$R$2292,4,0)</f>
        <v>100.9836</v>
      </c>
      <c r="D24" s="60">
        <f>VLOOKUP($A24,'Return Data'!$B$7:$R$2292,10,0)</f>
        <v>9.5534999999999997</v>
      </c>
      <c r="E24" s="61">
        <f t="shared" si="0"/>
        <v>8</v>
      </c>
      <c r="F24" s="60">
        <f>VLOOKUP($A24,'Return Data'!$B$7:$R$2292,11,0)</f>
        <v>7.1195000000000004</v>
      </c>
      <c r="G24" s="61">
        <f t="shared" si="1"/>
        <v>6</v>
      </c>
      <c r="H24" s="60">
        <f>VLOOKUP($A24,'Return Data'!$B$7:$R$2292,12,0)</f>
        <v>8.5388000000000002</v>
      </c>
      <c r="I24" s="61">
        <f t="shared" si="2"/>
        <v>4</v>
      </c>
      <c r="J24" s="60">
        <f>VLOOKUP($A24,'Return Data'!$B$7:$R$2292,13,0)</f>
        <v>16.6114</v>
      </c>
      <c r="K24" s="61">
        <f t="shared" si="3"/>
        <v>1</v>
      </c>
      <c r="L24" s="60">
        <f>VLOOKUP($A24,'Return Data'!$B$7:$R$2292,17,0)</f>
        <v>49.508200000000002</v>
      </c>
      <c r="M24" s="61">
        <f t="shared" si="9"/>
        <v>2</v>
      </c>
      <c r="N24" s="60">
        <f>VLOOKUP($A24,'Return Data'!$B$7:$R$2292,14,0)</f>
        <v>36.218800000000002</v>
      </c>
      <c r="O24" s="61">
        <f t="shared" si="6"/>
        <v>4</v>
      </c>
      <c r="P24" s="60">
        <f>VLOOKUP($A24,'Return Data'!$B$7:$R$2292,15,0)</f>
        <v>18.316500000000001</v>
      </c>
      <c r="Q24" s="61">
        <f t="shared" si="7"/>
        <v>5</v>
      </c>
      <c r="R24" s="60">
        <f>VLOOKUP($A24,'Return Data'!$B$7:$R$2292,16,0)</f>
        <v>25.338899999999999</v>
      </c>
      <c r="S24" s="62">
        <f t="shared" si="5"/>
        <v>7</v>
      </c>
    </row>
    <row r="25" spans="1:19" x14ac:dyDescent="0.3">
      <c r="A25" s="58" t="s">
        <v>1387</v>
      </c>
      <c r="B25" s="59">
        <f>VLOOKUP($A25,'Return Data'!$B$7:$R$2292,3,0)</f>
        <v>44859</v>
      </c>
      <c r="C25" s="60">
        <f>VLOOKUP($A25,'Return Data'!$B$7:$R$2292,4,0)</f>
        <v>142.8477</v>
      </c>
      <c r="D25" s="60">
        <f>VLOOKUP($A25,'Return Data'!$B$7:$R$2292,10,0)</f>
        <v>10.836600000000001</v>
      </c>
      <c r="E25" s="61">
        <f t="shared" si="0"/>
        <v>4</v>
      </c>
      <c r="F25" s="60">
        <f>VLOOKUP($A25,'Return Data'!$B$7:$R$2292,11,0)</f>
        <v>0.6411</v>
      </c>
      <c r="G25" s="61">
        <f t="shared" si="1"/>
        <v>20</v>
      </c>
      <c r="H25" s="60">
        <f>VLOOKUP($A25,'Return Data'!$B$7:$R$2292,12,0)</f>
        <v>2.0367999999999999</v>
      </c>
      <c r="I25" s="61">
        <f t="shared" si="2"/>
        <v>17</v>
      </c>
      <c r="J25" s="60">
        <f>VLOOKUP($A25,'Return Data'!$B$7:$R$2292,13,0)</f>
        <v>6.0909000000000004</v>
      </c>
      <c r="K25" s="61">
        <f t="shared" si="3"/>
        <v>15</v>
      </c>
      <c r="L25" s="60">
        <f>VLOOKUP($A25,'Return Data'!$B$7:$R$2292,17,0)</f>
        <v>50.805700000000002</v>
      </c>
      <c r="M25" s="61">
        <f t="shared" si="9"/>
        <v>1</v>
      </c>
      <c r="N25" s="60">
        <f>VLOOKUP($A25,'Return Data'!$B$7:$R$2292,14,0)</f>
        <v>52.257100000000001</v>
      </c>
      <c r="O25" s="61">
        <f t="shared" si="6"/>
        <v>1</v>
      </c>
      <c r="P25" s="60">
        <f>VLOOKUP($A25,'Return Data'!$B$7:$R$2292,15,0)</f>
        <v>22.523900000000001</v>
      </c>
      <c r="Q25" s="61">
        <f t="shared" si="7"/>
        <v>1</v>
      </c>
      <c r="R25" s="60">
        <f>VLOOKUP($A25,'Return Data'!$B$7:$R$2292,16,0)</f>
        <v>15.731400000000001</v>
      </c>
      <c r="S25" s="62">
        <f t="shared" si="5"/>
        <v>20</v>
      </c>
    </row>
    <row r="26" spans="1:19" x14ac:dyDescent="0.3">
      <c r="A26" s="58" t="s">
        <v>1388</v>
      </c>
      <c r="B26" s="59">
        <f>VLOOKUP($A26,'Return Data'!$B$7:$R$2292,3,0)</f>
        <v>44859</v>
      </c>
      <c r="C26" s="60">
        <f>VLOOKUP($A26,'Return Data'!$B$7:$R$2292,4,0)</f>
        <v>128.14429999999999</v>
      </c>
      <c r="D26" s="60">
        <f>VLOOKUP($A26,'Return Data'!$B$7:$R$2292,10,0)</f>
        <v>12.0876</v>
      </c>
      <c r="E26" s="61">
        <f t="shared" si="0"/>
        <v>1</v>
      </c>
      <c r="F26" s="60">
        <f>VLOOKUP($A26,'Return Data'!$B$7:$R$2292,11,0)</f>
        <v>10.720800000000001</v>
      </c>
      <c r="G26" s="61">
        <f t="shared" si="1"/>
        <v>1</v>
      </c>
      <c r="H26" s="60">
        <f>VLOOKUP($A26,'Return Data'!$B$7:$R$2292,12,0)</f>
        <v>11.501099999999999</v>
      </c>
      <c r="I26" s="61">
        <f t="shared" si="2"/>
        <v>1</v>
      </c>
      <c r="J26" s="60">
        <f>VLOOKUP($A26,'Return Data'!$B$7:$R$2292,13,0)</f>
        <v>14.4184</v>
      </c>
      <c r="K26" s="61">
        <f t="shared" si="3"/>
        <v>4</v>
      </c>
      <c r="L26" s="60">
        <f>VLOOKUP($A26,'Return Data'!$B$7:$R$2292,17,0)</f>
        <v>40.910200000000003</v>
      </c>
      <c r="M26" s="61">
        <f t="shared" si="9"/>
        <v>12</v>
      </c>
      <c r="N26" s="60">
        <f>VLOOKUP($A26,'Return Data'!$B$7:$R$2292,14,0)</f>
        <v>31.449200000000001</v>
      </c>
      <c r="O26" s="61">
        <f t="shared" ref="O26:O29" si="10">RANK(N26,N$8:N$29,0)</f>
        <v>10</v>
      </c>
      <c r="P26" s="60">
        <f>VLOOKUP($A26,'Return Data'!$B$7:$R$2292,15,0)</f>
        <v>18.862400000000001</v>
      </c>
      <c r="Q26" s="61">
        <f t="shared" si="7"/>
        <v>3</v>
      </c>
      <c r="R26" s="60">
        <f>VLOOKUP($A26,'Return Data'!$B$7:$R$2292,16,0)</f>
        <v>26.4621</v>
      </c>
      <c r="S26" s="62">
        <f t="shared" si="5"/>
        <v>5</v>
      </c>
    </row>
    <row r="27" spans="1:19" x14ac:dyDescent="0.3">
      <c r="A27" s="58" t="s">
        <v>1391</v>
      </c>
      <c r="B27" s="59">
        <f>VLOOKUP($A27,'Return Data'!$B$7:$R$2292,3,0)</f>
        <v>44859</v>
      </c>
      <c r="C27" s="60">
        <f>VLOOKUP($A27,'Return Data'!$B$7:$R$2292,4,0)</f>
        <v>163.1335</v>
      </c>
      <c r="D27" s="60">
        <f>VLOOKUP($A27,'Return Data'!$B$7:$R$2292,10,0)</f>
        <v>9.8336000000000006</v>
      </c>
      <c r="E27" s="61">
        <f t="shared" si="0"/>
        <v>6</v>
      </c>
      <c r="F27" s="60">
        <f>VLOOKUP($A27,'Return Data'!$B$7:$R$2292,11,0)</f>
        <v>6.2163000000000004</v>
      </c>
      <c r="G27" s="61">
        <f t="shared" si="1"/>
        <v>8</v>
      </c>
      <c r="H27" s="60">
        <f>VLOOKUP($A27,'Return Data'!$B$7:$R$2292,12,0)</f>
        <v>3.0579999999999998</v>
      </c>
      <c r="I27" s="61">
        <f t="shared" si="2"/>
        <v>15</v>
      </c>
      <c r="J27" s="60">
        <f>VLOOKUP($A27,'Return Data'!$B$7:$R$2292,13,0)</f>
        <v>5.5282999999999998</v>
      </c>
      <c r="K27" s="61">
        <f t="shared" si="3"/>
        <v>17</v>
      </c>
      <c r="L27" s="60">
        <f>VLOOKUP($A27,'Return Data'!$B$7:$R$2292,17,0)</f>
        <v>39.262</v>
      </c>
      <c r="M27" s="61">
        <f t="shared" si="9"/>
        <v>16</v>
      </c>
      <c r="N27" s="60">
        <f>VLOOKUP($A27,'Return Data'!$B$7:$R$2292,14,0)</f>
        <v>28.5059</v>
      </c>
      <c r="O27" s="61">
        <f t="shared" si="10"/>
        <v>16</v>
      </c>
      <c r="P27" s="60">
        <f>VLOOKUP($A27,'Return Data'!$B$7:$R$2292,15,0)</f>
        <v>9.7158999999999995</v>
      </c>
      <c r="Q27" s="61">
        <f t="shared" si="7"/>
        <v>13</v>
      </c>
      <c r="R27" s="60">
        <f>VLOOKUP($A27,'Return Data'!$B$7:$R$2292,16,0)</f>
        <v>17.139299999999999</v>
      </c>
      <c r="S27" s="62">
        <f t="shared" si="5"/>
        <v>16</v>
      </c>
    </row>
    <row r="28" spans="1:19" x14ac:dyDescent="0.3">
      <c r="A28" s="58" t="s">
        <v>1392</v>
      </c>
      <c r="B28" s="59">
        <f>VLOOKUP($A28,'Return Data'!$B$7:$R$2292,3,0)</f>
        <v>44859</v>
      </c>
      <c r="C28" s="60">
        <f>VLOOKUP($A28,'Return Data'!$B$7:$R$2292,4,0)</f>
        <v>24.703399999999998</v>
      </c>
      <c r="D28" s="60">
        <f>VLOOKUP($A28,'Return Data'!$B$7:$R$2292,10,0)</f>
        <v>11.224</v>
      </c>
      <c r="E28" s="61">
        <f t="shared" si="0"/>
        <v>3</v>
      </c>
      <c r="F28" s="60">
        <f>VLOOKUP($A28,'Return Data'!$B$7:$R$2292,11,0)</f>
        <v>10.3436</v>
      </c>
      <c r="G28" s="61">
        <f t="shared" si="1"/>
        <v>2</v>
      </c>
      <c r="H28" s="60">
        <f>VLOOKUP($A28,'Return Data'!$B$7:$R$2292,12,0)</f>
        <v>7.7630999999999997</v>
      </c>
      <c r="I28" s="61">
        <f t="shared" si="2"/>
        <v>7</v>
      </c>
      <c r="J28" s="60">
        <f>VLOOKUP($A28,'Return Data'!$B$7:$R$2292,13,0)</f>
        <v>10.734400000000001</v>
      </c>
      <c r="K28" s="61">
        <f t="shared" si="3"/>
        <v>9</v>
      </c>
      <c r="L28" s="60">
        <f>VLOOKUP($A28,'Return Data'!$B$7:$R$2292,17,0)</f>
        <v>46.781999999999996</v>
      </c>
      <c r="M28" s="61">
        <f t="shared" si="9"/>
        <v>5</v>
      </c>
      <c r="N28" s="60">
        <f>VLOOKUP($A28,'Return Data'!$B$7:$R$2292,14,0)</f>
        <v>33.902000000000001</v>
      </c>
      <c r="O28" s="61">
        <f t="shared" si="10"/>
        <v>7</v>
      </c>
      <c r="P28" s="60"/>
      <c r="Q28" s="61"/>
      <c r="R28" s="60">
        <f>VLOOKUP($A28,'Return Data'!$B$7:$R$2292,16,0)</f>
        <v>25.703099999999999</v>
      </c>
      <c r="S28" s="62">
        <f t="shared" si="5"/>
        <v>6</v>
      </c>
    </row>
    <row r="29" spans="1:19" x14ac:dyDescent="0.3">
      <c r="A29" s="58" t="s">
        <v>1394</v>
      </c>
      <c r="B29" s="59">
        <f>VLOOKUP($A29,'Return Data'!$B$7:$R$2292,3,0)</f>
        <v>44859</v>
      </c>
      <c r="C29" s="60">
        <f>VLOOKUP($A29,'Return Data'!$B$7:$R$2292,4,0)</f>
        <v>33.409999999999997</v>
      </c>
      <c r="D29" s="60">
        <f>VLOOKUP($A29,'Return Data'!$B$7:$R$2292,10,0)</f>
        <v>10.0099</v>
      </c>
      <c r="E29" s="61">
        <f t="shared" si="0"/>
        <v>5</v>
      </c>
      <c r="F29" s="60">
        <f>VLOOKUP($A29,'Return Data'!$B$7:$R$2292,11,0)</f>
        <v>8.1579999999999995</v>
      </c>
      <c r="G29" s="61">
        <f t="shared" si="1"/>
        <v>4</v>
      </c>
      <c r="H29" s="60">
        <f>VLOOKUP($A29,'Return Data'!$B$7:$R$2292,12,0)</f>
        <v>8.0879999999999992</v>
      </c>
      <c r="I29" s="61">
        <f t="shared" si="2"/>
        <v>6</v>
      </c>
      <c r="J29" s="60">
        <f>VLOOKUP($A29,'Return Data'!$B$7:$R$2292,13,0)</f>
        <v>13.485099999999999</v>
      </c>
      <c r="K29" s="61">
        <f t="shared" si="3"/>
        <v>5</v>
      </c>
      <c r="L29" s="60">
        <f>VLOOKUP($A29,'Return Data'!$B$7:$R$2292,17,0)</f>
        <v>40.183</v>
      </c>
      <c r="M29" s="61">
        <f t="shared" si="9"/>
        <v>15</v>
      </c>
      <c r="N29" s="60">
        <f>VLOOKUP($A29,'Return Data'!$B$7:$R$2292,14,0)</f>
        <v>33.2821</v>
      </c>
      <c r="O29" s="61">
        <f t="shared" si="10"/>
        <v>8</v>
      </c>
      <c r="P29" s="60">
        <f>VLOOKUP($A29,'Return Data'!$B$7:$R$2292,15,0)</f>
        <v>16.117699999999999</v>
      </c>
      <c r="Q29" s="61">
        <f t="shared" si="7"/>
        <v>6</v>
      </c>
      <c r="R29" s="60">
        <f>VLOOKUP($A29,'Return Data'!$B$7:$R$2292,16,0)</f>
        <v>15.480600000000001</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8.2272727272727266</v>
      </c>
      <c r="E31" s="69"/>
      <c r="F31" s="70">
        <f>AVERAGE(F8:F29)</f>
        <v>5.2404681818181809</v>
      </c>
      <c r="G31" s="69"/>
      <c r="H31" s="70">
        <f>AVERAGE(H8:H29)</f>
        <v>4.2579045454545446</v>
      </c>
      <c r="I31" s="69"/>
      <c r="J31" s="70">
        <f>AVERAGE(J8:J29)</f>
        <v>7.6801818181818184</v>
      </c>
      <c r="K31" s="69"/>
      <c r="L31" s="70">
        <f>AVERAGE(L8:L29)</f>
        <v>41.084709090909094</v>
      </c>
      <c r="M31" s="69"/>
      <c r="N31" s="70">
        <f>AVERAGE(N8:N29)</f>
        <v>32.431840000000008</v>
      </c>
      <c r="O31" s="69"/>
      <c r="P31" s="70">
        <f>AVERAGE(P8:P29)</f>
        <v>14.84526</v>
      </c>
      <c r="Q31" s="69"/>
      <c r="R31" s="70">
        <f>AVERAGE(R8:R29)</f>
        <v>22.024322727272729</v>
      </c>
      <c r="S31" s="71"/>
    </row>
    <row r="32" spans="1:19" x14ac:dyDescent="0.3">
      <c r="A32" s="68" t="s">
        <v>28</v>
      </c>
      <c r="B32" s="69"/>
      <c r="C32" s="69"/>
      <c r="D32" s="70">
        <f>MIN(D8:D29)</f>
        <v>4.6919000000000004</v>
      </c>
      <c r="E32" s="69"/>
      <c r="F32" s="70">
        <f>MIN(F8:F29)</f>
        <v>-2.1821999999999999</v>
      </c>
      <c r="G32" s="69"/>
      <c r="H32" s="70">
        <f>MIN(H8:H29)</f>
        <v>-7.1479999999999997</v>
      </c>
      <c r="I32" s="69"/>
      <c r="J32" s="70">
        <f>MIN(J8:J29)</f>
        <v>-6.4947999999999997</v>
      </c>
      <c r="K32" s="69"/>
      <c r="L32" s="70">
        <f>MIN(L8:L29)</f>
        <v>24.417999999999999</v>
      </c>
      <c r="M32" s="69"/>
      <c r="N32" s="70">
        <f>MIN(N8:N29)</f>
        <v>21.939699999999998</v>
      </c>
      <c r="O32" s="69"/>
      <c r="P32" s="70">
        <f>MIN(P8:P29)</f>
        <v>6.3464999999999998</v>
      </c>
      <c r="Q32" s="69"/>
      <c r="R32" s="70">
        <f>MIN(R8:R29)</f>
        <v>14.386100000000001</v>
      </c>
      <c r="S32" s="71"/>
    </row>
    <row r="33" spans="1:19" ht="15" thickBot="1" x14ac:dyDescent="0.35">
      <c r="A33" s="72" t="s">
        <v>29</v>
      </c>
      <c r="B33" s="73"/>
      <c r="C33" s="73"/>
      <c r="D33" s="74">
        <f>MAX(D8:D29)</f>
        <v>12.0876</v>
      </c>
      <c r="E33" s="73"/>
      <c r="F33" s="74">
        <f>MAX(F8:F29)</f>
        <v>10.720800000000001</v>
      </c>
      <c r="G33" s="73"/>
      <c r="H33" s="74">
        <f>MAX(H8:H29)</f>
        <v>11.501099999999999</v>
      </c>
      <c r="I33" s="73"/>
      <c r="J33" s="74">
        <f>MAX(J8:J29)</f>
        <v>16.6114</v>
      </c>
      <c r="K33" s="73"/>
      <c r="L33" s="74">
        <f>MAX(L8:L29)</f>
        <v>50.805700000000002</v>
      </c>
      <c r="M33" s="73"/>
      <c r="N33" s="74">
        <f>MAX(N8:N29)</f>
        <v>52.257100000000001</v>
      </c>
      <c r="O33" s="73"/>
      <c r="P33" s="74">
        <f>MAX(P8:P29)</f>
        <v>22.523900000000001</v>
      </c>
      <c r="Q33" s="73"/>
      <c r="R33" s="74">
        <f>MAX(R8:R29)</f>
        <v>35.411900000000003</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1352</v>
      </c>
      <c r="B8" s="59">
        <f>VLOOKUP($A8,'Return Data'!$B$7:$R$2292,3,0)</f>
        <v>44859</v>
      </c>
      <c r="C8" s="60">
        <f>VLOOKUP($A8,'Return Data'!$B$7:$R$2292,4,0)</f>
        <v>52.613700000000001</v>
      </c>
      <c r="D8" s="60">
        <f>VLOOKUP($A8,'Return Data'!$B$7:$R$2292,10,0)</f>
        <v>6.3940999999999999</v>
      </c>
      <c r="E8" s="61">
        <f t="shared" ref="E8:E29" si="0">RANK(D8,D$8:D$29,0)</f>
        <v>17</v>
      </c>
      <c r="F8" s="60">
        <f>VLOOKUP($A8,'Return Data'!$B$7:$R$2292,11,0)</f>
        <v>2.3134999999999999</v>
      </c>
      <c r="G8" s="61">
        <f t="shared" ref="G8:G29" si="1">RANK(F8,F$8:F$29,0)</f>
        <v>16</v>
      </c>
      <c r="H8" s="60">
        <f>VLOOKUP($A8,'Return Data'!$B$7:$R$2292,12,0)</f>
        <v>-3.0478999999999998</v>
      </c>
      <c r="I8" s="61">
        <f>RANK(H8,H$8:H$29,0)</f>
        <v>21</v>
      </c>
      <c r="J8" s="60">
        <f>VLOOKUP($A8,'Return Data'!$B$7:$R$2292,13,0)</f>
        <v>-4.1029999999999998</v>
      </c>
      <c r="K8" s="61">
        <f>RANK(J8,J$8:J$29,0)</f>
        <v>20</v>
      </c>
      <c r="L8" s="60">
        <f>VLOOKUP($A8,'Return Data'!$B$7:$R$2292,17,0)</f>
        <v>30.164300000000001</v>
      </c>
      <c r="M8" s="61">
        <f>RANK(L8,L$8:L$29,0)</f>
        <v>20</v>
      </c>
      <c r="N8" s="60">
        <f>VLOOKUP($A8,'Return Data'!$B$7:$R$2292,14,0)</f>
        <v>20.6219</v>
      </c>
      <c r="O8" s="61">
        <f>RANK(N8,N$8:N$29,0)</f>
        <v>20</v>
      </c>
      <c r="P8" s="60">
        <f>VLOOKUP($A8,'Return Data'!$B$7:$R$2292,15,0)</f>
        <v>5.1437999999999997</v>
      </c>
      <c r="Q8" s="61">
        <f>RANK(P8,P$8:P$29,0)</f>
        <v>15</v>
      </c>
      <c r="R8" s="60">
        <f>VLOOKUP($A8,'Return Data'!$B$7:$R$2292,16,0)</f>
        <v>11.287599999999999</v>
      </c>
      <c r="S8" s="62">
        <f>RANK(R8,R$8:R$29,0)</f>
        <v>21</v>
      </c>
    </row>
    <row r="9" spans="1:20" x14ac:dyDescent="0.3">
      <c r="A9" s="58" t="s">
        <v>1355</v>
      </c>
      <c r="B9" s="59">
        <f>VLOOKUP($A9,'Return Data'!$B$7:$R$2292,3,0)</f>
        <v>44859</v>
      </c>
      <c r="C9" s="60">
        <f>VLOOKUP($A9,'Return Data'!$B$7:$R$2292,4,0)</f>
        <v>63.63</v>
      </c>
      <c r="D9" s="60">
        <f>VLOOKUP($A9,'Return Data'!$B$7:$R$2292,10,0)</f>
        <v>7.5922000000000001</v>
      </c>
      <c r="E9" s="61">
        <f t="shared" si="0"/>
        <v>12</v>
      </c>
      <c r="F9" s="60">
        <f>VLOOKUP($A9,'Return Data'!$B$7:$R$2292,11,0)</f>
        <v>5.2431000000000001</v>
      </c>
      <c r="G9" s="61">
        <f t="shared" si="1"/>
        <v>11</v>
      </c>
      <c r="H9" s="60">
        <f>VLOOKUP($A9,'Return Data'!$B$7:$R$2292,12,0)</f>
        <v>4.1067</v>
      </c>
      <c r="I9" s="61">
        <f t="shared" ref="I9:I29" si="2">RANK(H9,H$8:H$29,0)</f>
        <v>10</v>
      </c>
      <c r="J9" s="60">
        <f>VLOOKUP($A9,'Return Data'!$B$7:$R$2292,13,0)</f>
        <v>9.4803999999999995</v>
      </c>
      <c r="K9" s="61">
        <f t="shared" ref="K9:K29" si="3">RANK(J9,J$8:J$29,0)</f>
        <v>8</v>
      </c>
      <c r="L9" s="60">
        <f>VLOOKUP($A9,'Return Data'!$B$7:$R$2292,17,0)</f>
        <v>36.305300000000003</v>
      </c>
      <c r="M9" s="61">
        <f t="shared" ref="M9:M29" si="4">RANK(L9,L$8:L$29,0)</f>
        <v>17</v>
      </c>
      <c r="N9" s="60">
        <f>VLOOKUP($A9,'Return Data'!$B$7:$R$2292,14,0)</f>
        <v>26.800599999999999</v>
      </c>
      <c r="O9" s="61">
        <f t="shared" ref="O9:O29" si="5">RANK(N9,N$8:N$29,0)</f>
        <v>16</v>
      </c>
      <c r="P9" s="60">
        <f>VLOOKUP($A9,'Return Data'!$B$7:$R$2292,15,0)</f>
        <v>18.9834</v>
      </c>
      <c r="Q9" s="61">
        <f t="shared" ref="Q9:Q29" si="6">RANK(P9,P$8:P$29,0)</f>
        <v>2</v>
      </c>
      <c r="R9" s="60">
        <f>VLOOKUP($A9,'Return Data'!$B$7:$R$2292,16,0)</f>
        <v>23.084099999999999</v>
      </c>
      <c r="S9" s="62">
        <f t="shared" ref="S9:S29" si="7">RANK(R9,R$8:R$29,0)</f>
        <v>6</v>
      </c>
    </row>
    <row r="10" spans="1:20" x14ac:dyDescent="0.3">
      <c r="A10" s="58" t="s">
        <v>2037</v>
      </c>
      <c r="B10" s="59">
        <f>VLOOKUP($A10,'Return Data'!$B$7:$R$2292,3,0)</f>
        <v>44859</v>
      </c>
      <c r="C10" s="60">
        <f>VLOOKUP($A10,'Return Data'!$B$7:$R$2292,4,0)</f>
        <v>27.04</v>
      </c>
      <c r="D10" s="60">
        <f>VLOOKUP($A10,'Return Data'!$B$7:$R$2292,10,0)</f>
        <v>9.1643000000000008</v>
      </c>
      <c r="E10" s="61">
        <f t="shared" si="0"/>
        <v>8</v>
      </c>
      <c r="F10" s="60">
        <f>VLOOKUP($A10,'Return Data'!$B$7:$R$2292,11,0)</f>
        <v>5.1730999999999998</v>
      </c>
      <c r="G10" s="61">
        <f t="shared" si="1"/>
        <v>12</v>
      </c>
      <c r="H10" s="60">
        <f>VLOOKUP($A10,'Return Data'!$B$7:$R$2292,12,0)</f>
        <v>2.2305999999999999</v>
      </c>
      <c r="I10" s="61">
        <f t="shared" si="2"/>
        <v>14</v>
      </c>
      <c r="J10" s="60">
        <f>VLOOKUP($A10,'Return Data'!$B$7:$R$2292,13,0)</f>
        <v>8.2898999999999994</v>
      </c>
      <c r="K10" s="61">
        <f t="shared" si="3"/>
        <v>11</v>
      </c>
      <c r="L10" s="60">
        <f>VLOOKUP($A10,'Return Data'!$B$7:$R$2292,17,0)</f>
        <v>39.951900000000002</v>
      </c>
      <c r="M10" s="61">
        <f t="shared" si="4"/>
        <v>11</v>
      </c>
      <c r="N10" s="60">
        <f>VLOOKUP($A10,'Return Data'!$B$7:$R$2292,14,0)</f>
        <v>38.449199999999998</v>
      </c>
      <c r="O10" s="61">
        <f t="shared" si="5"/>
        <v>3</v>
      </c>
      <c r="P10" s="60"/>
      <c r="Q10" s="61"/>
      <c r="R10" s="60">
        <f>VLOOKUP($A10,'Return Data'!$B$7:$R$2292,16,0)</f>
        <v>29.464200000000002</v>
      </c>
      <c r="S10" s="62">
        <f t="shared" si="7"/>
        <v>2</v>
      </c>
    </row>
    <row r="11" spans="1:20" x14ac:dyDescent="0.3">
      <c r="A11" s="58" t="s">
        <v>1357</v>
      </c>
      <c r="B11" s="59">
        <f>VLOOKUP($A11,'Return Data'!$B$7:$R$2292,3,0)</f>
        <v>44859</v>
      </c>
      <c r="C11" s="60">
        <f>VLOOKUP($A11,'Return Data'!$B$7:$R$2292,4,0)</f>
        <v>24.69</v>
      </c>
      <c r="D11" s="60">
        <f>VLOOKUP($A11,'Return Data'!$B$7:$R$2292,10,0)</f>
        <v>4.8853</v>
      </c>
      <c r="E11" s="61">
        <f t="shared" si="0"/>
        <v>19</v>
      </c>
      <c r="F11" s="60">
        <f>VLOOKUP($A11,'Return Data'!$B$7:$R$2292,11,0)</f>
        <v>2.0247999999999999</v>
      </c>
      <c r="G11" s="61">
        <f t="shared" si="1"/>
        <v>17</v>
      </c>
      <c r="H11" s="60">
        <f>VLOOKUP($A11,'Return Data'!$B$7:$R$2292,12,0)</f>
        <v>6.8369</v>
      </c>
      <c r="I11" s="61">
        <f t="shared" si="2"/>
        <v>6</v>
      </c>
      <c r="J11" s="60">
        <f>VLOOKUP($A11,'Return Data'!$B$7:$R$2292,13,0)</f>
        <v>12.5855</v>
      </c>
      <c r="K11" s="61">
        <f t="shared" si="3"/>
        <v>4</v>
      </c>
      <c r="L11" s="60">
        <f>VLOOKUP($A11,'Return Data'!$B$7:$R$2292,17,0)</f>
        <v>45.554000000000002</v>
      </c>
      <c r="M11" s="61">
        <f t="shared" si="4"/>
        <v>4</v>
      </c>
      <c r="N11" s="60">
        <f>VLOOKUP($A11,'Return Data'!$B$7:$R$2292,14,0)</f>
        <v>38.525100000000002</v>
      </c>
      <c r="O11" s="61">
        <f t="shared" ref="O11:O12" si="8">RANK(N11,N$8:N$29,0)</f>
        <v>2</v>
      </c>
      <c r="P11" s="60"/>
      <c r="Q11" s="61"/>
      <c r="R11" s="60">
        <f>VLOOKUP($A11,'Return Data'!$B$7:$R$2292,16,0)</f>
        <v>27.7272</v>
      </c>
      <c r="S11" s="62">
        <f t="shared" si="7"/>
        <v>4</v>
      </c>
    </row>
    <row r="12" spans="1:20" x14ac:dyDescent="0.3">
      <c r="A12" s="58" t="s">
        <v>1359</v>
      </c>
      <c r="B12" s="59">
        <f>VLOOKUP($A12,'Return Data'!$B$7:$R$2292,3,0)</f>
        <v>44859</v>
      </c>
      <c r="C12" s="60">
        <f>VLOOKUP($A12,'Return Data'!$B$7:$R$2292,4,0)</f>
        <v>112.902</v>
      </c>
      <c r="D12" s="60">
        <f>VLOOKUP($A12,'Return Data'!$B$7:$R$2292,10,0)</f>
        <v>4.6261000000000001</v>
      </c>
      <c r="E12" s="61">
        <f t="shared" si="0"/>
        <v>20</v>
      </c>
      <c r="F12" s="60">
        <f>VLOOKUP($A12,'Return Data'!$B$7:$R$2292,11,0)</f>
        <v>-0.44269999999999998</v>
      </c>
      <c r="G12" s="61">
        <f t="shared" si="1"/>
        <v>21</v>
      </c>
      <c r="H12" s="60">
        <f>VLOOKUP($A12,'Return Data'!$B$7:$R$2292,12,0)</f>
        <v>1.2601</v>
      </c>
      <c r="I12" s="61">
        <f t="shared" si="2"/>
        <v>17</v>
      </c>
      <c r="J12" s="60">
        <f>VLOOKUP($A12,'Return Data'!$B$7:$R$2292,13,0)</f>
        <v>7.2478999999999996</v>
      </c>
      <c r="K12" s="61">
        <f t="shared" si="3"/>
        <v>12</v>
      </c>
      <c r="L12" s="60">
        <f>VLOOKUP($A12,'Return Data'!$B$7:$R$2292,17,0)</f>
        <v>35.706699999999998</v>
      </c>
      <c r="M12" s="61">
        <f t="shared" si="4"/>
        <v>18</v>
      </c>
      <c r="N12" s="60">
        <f>VLOOKUP($A12,'Return Data'!$B$7:$R$2292,14,0)</f>
        <v>30.264299999999999</v>
      </c>
      <c r="O12" s="61">
        <f t="shared" si="8"/>
        <v>9</v>
      </c>
      <c r="P12" s="60">
        <f>VLOOKUP($A12,'Return Data'!$B$7:$R$2292,15,0)</f>
        <v>12.5253</v>
      </c>
      <c r="Q12" s="61">
        <f t="shared" si="6"/>
        <v>11</v>
      </c>
      <c r="R12" s="60">
        <f>VLOOKUP($A12,'Return Data'!$B$7:$R$2292,16,0)</f>
        <v>17.075700000000001</v>
      </c>
      <c r="S12" s="62">
        <f t="shared" si="7"/>
        <v>12</v>
      </c>
    </row>
    <row r="13" spans="1:20" x14ac:dyDescent="0.3">
      <c r="A13" s="58" t="s">
        <v>1361</v>
      </c>
      <c r="B13" s="59">
        <f>VLOOKUP($A13,'Return Data'!$B$7:$R$2292,3,0)</f>
        <v>44859</v>
      </c>
      <c r="C13" s="60">
        <f>VLOOKUP($A13,'Return Data'!$B$7:$R$2292,4,0)</f>
        <v>25.465</v>
      </c>
      <c r="D13" s="60">
        <f>VLOOKUP($A13,'Return Data'!$B$7:$R$2292,10,0)</f>
        <v>7.2888000000000002</v>
      </c>
      <c r="E13" s="61">
        <f t="shared" si="0"/>
        <v>14</v>
      </c>
      <c r="F13" s="60">
        <f>VLOOKUP($A13,'Return Data'!$B$7:$R$2292,11,0)</f>
        <v>5.2751000000000001</v>
      </c>
      <c r="G13" s="61">
        <f t="shared" si="1"/>
        <v>10</v>
      </c>
      <c r="H13" s="60">
        <f>VLOOKUP($A13,'Return Data'!$B$7:$R$2292,12,0)</f>
        <v>5.1620999999999997</v>
      </c>
      <c r="I13" s="61">
        <f t="shared" si="2"/>
        <v>8</v>
      </c>
      <c r="J13" s="60">
        <f>VLOOKUP($A13,'Return Data'!$B$7:$R$2292,13,0)</f>
        <v>9.8765999999999998</v>
      </c>
      <c r="K13" s="61">
        <f t="shared" si="3"/>
        <v>7</v>
      </c>
      <c r="L13" s="60">
        <f>VLOOKUP($A13,'Return Data'!$B$7:$R$2292,17,0)</f>
        <v>41.6402</v>
      </c>
      <c r="M13" s="61">
        <f t="shared" si="4"/>
        <v>9</v>
      </c>
      <c r="N13" s="60">
        <f>VLOOKUP($A13,'Return Data'!$B$7:$R$2292,14,0)</f>
        <v>33.249000000000002</v>
      </c>
      <c r="O13" s="61">
        <f t="shared" si="5"/>
        <v>5</v>
      </c>
      <c r="P13" s="60"/>
      <c r="Q13" s="61"/>
      <c r="R13" s="60">
        <f>VLOOKUP($A13,'Return Data'!$B$7:$R$2292,16,0)</f>
        <v>28.6084</v>
      </c>
      <c r="S13" s="62">
        <f t="shared" si="7"/>
        <v>3</v>
      </c>
    </row>
    <row r="14" spans="1:20" x14ac:dyDescent="0.3">
      <c r="A14" s="58" t="s">
        <v>1362</v>
      </c>
      <c r="B14" s="59">
        <f>VLOOKUP($A14,'Return Data'!$B$7:$R$2292,3,0)</f>
        <v>44859</v>
      </c>
      <c r="C14" s="60">
        <f>VLOOKUP($A14,'Return Data'!$B$7:$R$2292,4,0)</f>
        <v>94.063500000000005</v>
      </c>
      <c r="D14" s="60">
        <f>VLOOKUP($A14,'Return Data'!$B$7:$R$2292,10,0)</f>
        <v>8.9906000000000006</v>
      </c>
      <c r="E14" s="61">
        <f t="shared" si="0"/>
        <v>9</v>
      </c>
      <c r="F14" s="60">
        <f>VLOOKUP($A14,'Return Data'!$B$7:$R$2292,11,0)</f>
        <v>5.6855000000000002</v>
      </c>
      <c r="G14" s="61">
        <f t="shared" si="1"/>
        <v>8</v>
      </c>
      <c r="H14" s="60">
        <f>VLOOKUP($A14,'Return Data'!$B$7:$R$2292,12,0)</f>
        <v>4.8192000000000004</v>
      </c>
      <c r="I14" s="61">
        <f t="shared" si="2"/>
        <v>9</v>
      </c>
      <c r="J14" s="60">
        <f>VLOOKUP($A14,'Return Data'!$B$7:$R$2292,13,0)</f>
        <v>5.7012</v>
      </c>
      <c r="K14" s="61">
        <f t="shared" si="3"/>
        <v>14</v>
      </c>
      <c r="L14" s="60">
        <f>VLOOKUP($A14,'Return Data'!$B$7:$R$2292,17,0)</f>
        <v>39.285400000000003</v>
      </c>
      <c r="M14" s="61">
        <f t="shared" si="4"/>
        <v>13</v>
      </c>
      <c r="N14" s="60">
        <f>VLOOKUP($A14,'Return Data'!$B$7:$R$2292,14,0)</f>
        <v>24.704899999999999</v>
      </c>
      <c r="O14" s="61">
        <f t="shared" si="5"/>
        <v>18</v>
      </c>
      <c r="P14" s="60">
        <f>VLOOKUP($A14,'Return Data'!$B$7:$R$2292,15,0)</f>
        <v>10.117100000000001</v>
      </c>
      <c r="Q14" s="61">
        <f t="shared" si="6"/>
        <v>12</v>
      </c>
      <c r="R14" s="60">
        <f>VLOOKUP($A14,'Return Data'!$B$7:$R$2292,16,0)</f>
        <v>14.28</v>
      </c>
      <c r="S14" s="62">
        <f t="shared" si="7"/>
        <v>16</v>
      </c>
    </row>
    <row r="15" spans="1:20" x14ac:dyDescent="0.3">
      <c r="A15" s="58" t="s">
        <v>1365</v>
      </c>
      <c r="B15" s="59">
        <f>VLOOKUP($A15,'Return Data'!$B$7:$R$2292,3,0)</f>
        <v>44859</v>
      </c>
      <c r="C15" s="60">
        <f>VLOOKUP($A15,'Return Data'!$B$7:$R$2292,4,0)</f>
        <v>76.92</v>
      </c>
      <c r="D15" s="60">
        <f>VLOOKUP($A15,'Return Data'!$B$7:$R$2292,10,0)</f>
        <v>8.4709000000000003</v>
      </c>
      <c r="E15" s="61">
        <f t="shared" si="0"/>
        <v>10</v>
      </c>
      <c r="F15" s="60">
        <f>VLOOKUP($A15,'Return Data'!$B$7:$R$2292,11,0)</f>
        <v>5.9927999999999999</v>
      </c>
      <c r="G15" s="61">
        <f t="shared" si="1"/>
        <v>7</v>
      </c>
      <c r="H15" s="60">
        <f>VLOOKUP($A15,'Return Data'!$B$7:$R$2292,12,0)</f>
        <v>2.9788000000000001</v>
      </c>
      <c r="I15" s="61">
        <f t="shared" si="2"/>
        <v>12</v>
      </c>
      <c r="J15" s="60">
        <f>VLOOKUP($A15,'Return Data'!$B$7:$R$2292,13,0)</f>
        <v>6.1214000000000004</v>
      </c>
      <c r="K15" s="61">
        <f t="shared" si="3"/>
        <v>13</v>
      </c>
      <c r="L15" s="60">
        <f>VLOOKUP($A15,'Return Data'!$B$7:$R$2292,17,0)</f>
        <v>41.207000000000001</v>
      </c>
      <c r="M15" s="61">
        <f t="shared" si="4"/>
        <v>10</v>
      </c>
      <c r="N15" s="60">
        <f>VLOOKUP($A15,'Return Data'!$B$7:$R$2292,14,0)</f>
        <v>25.776299999999999</v>
      </c>
      <c r="O15" s="61">
        <f t="shared" si="5"/>
        <v>17</v>
      </c>
      <c r="P15" s="60">
        <f>VLOOKUP($A15,'Return Data'!$B$7:$R$2292,15,0)</f>
        <v>13.636900000000001</v>
      </c>
      <c r="Q15" s="61">
        <f t="shared" si="6"/>
        <v>8</v>
      </c>
      <c r="R15" s="60">
        <f>VLOOKUP($A15,'Return Data'!$B$7:$R$2292,16,0)</f>
        <v>15.0305</v>
      </c>
      <c r="S15" s="62">
        <f t="shared" si="7"/>
        <v>14</v>
      </c>
    </row>
    <row r="16" spans="1:20" x14ac:dyDescent="0.3">
      <c r="A16" s="58" t="s">
        <v>1366</v>
      </c>
      <c r="B16" s="59">
        <f>VLOOKUP($A16,'Return Data'!$B$7:$R$2292,3,0)</f>
        <v>44859</v>
      </c>
      <c r="C16" s="60">
        <f>VLOOKUP($A16,'Return Data'!$B$7:$R$2292,4,0)</f>
        <v>81.486500000000007</v>
      </c>
      <c r="D16" s="60">
        <f>VLOOKUP($A16,'Return Data'!$B$7:$R$2292,10,0)</f>
        <v>6.6628999999999996</v>
      </c>
      <c r="E16" s="61">
        <f t="shared" si="0"/>
        <v>16</v>
      </c>
      <c r="F16" s="60">
        <f>VLOOKUP($A16,'Return Data'!$B$7:$R$2292,11,0)</f>
        <v>-2.8938999999999999</v>
      </c>
      <c r="G16" s="61">
        <f t="shared" si="1"/>
        <v>22</v>
      </c>
      <c r="H16" s="60">
        <f>VLOOKUP($A16,'Return Data'!$B$7:$R$2292,12,0)</f>
        <v>-8.1561000000000003</v>
      </c>
      <c r="I16" s="61">
        <f t="shared" si="2"/>
        <v>22</v>
      </c>
      <c r="J16" s="60">
        <f>VLOOKUP($A16,'Return Data'!$B$7:$R$2292,13,0)</f>
        <v>-6.0453000000000001</v>
      </c>
      <c r="K16" s="61">
        <f t="shared" si="3"/>
        <v>21</v>
      </c>
      <c r="L16" s="60">
        <f>VLOOKUP($A16,'Return Data'!$B$7:$R$2292,17,0)</f>
        <v>30.2927</v>
      </c>
      <c r="M16" s="61">
        <f t="shared" si="4"/>
        <v>19</v>
      </c>
      <c r="N16" s="60">
        <f>VLOOKUP($A16,'Return Data'!$B$7:$R$2292,14,0)</f>
        <v>22.876300000000001</v>
      </c>
      <c r="O16" s="61">
        <f t="shared" si="5"/>
        <v>19</v>
      </c>
      <c r="P16" s="60">
        <f>VLOOKUP($A16,'Return Data'!$B$7:$R$2292,15,0)</f>
        <v>7.2134</v>
      </c>
      <c r="Q16" s="61">
        <f t="shared" si="6"/>
        <v>14</v>
      </c>
      <c r="R16" s="60">
        <f>VLOOKUP($A16,'Return Data'!$B$7:$R$2292,16,0)</f>
        <v>12.777200000000001</v>
      </c>
      <c r="S16" s="62">
        <f t="shared" si="7"/>
        <v>18</v>
      </c>
    </row>
    <row r="17" spans="1:19" x14ac:dyDescent="0.3">
      <c r="A17" s="58" t="s">
        <v>1368</v>
      </c>
      <c r="B17" s="59">
        <f>VLOOKUP($A17,'Return Data'!$B$7:$R$2292,3,0)</f>
        <v>44859</v>
      </c>
      <c r="C17" s="60">
        <f>VLOOKUP($A17,'Return Data'!$B$7:$R$2292,4,0)</f>
        <v>54.21</v>
      </c>
      <c r="D17" s="60">
        <f>VLOOKUP($A17,'Return Data'!$B$7:$R$2292,10,0)</f>
        <v>4.9970999999999997</v>
      </c>
      <c r="E17" s="61">
        <f t="shared" si="0"/>
        <v>18</v>
      </c>
      <c r="F17" s="60">
        <f>VLOOKUP($A17,'Return Data'!$B$7:$R$2292,11,0)</f>
        <v>6.9653</v>
      </c>
      <c r="G17" s="61">
        <f t="shared" si="1"/>
        <v>5</v>
      </c>
      <c r="H17" s="60">
        <f>VLOOKUP($A17,'Return Data'!$B$7:$R$2292,12,0)</f>
        <v>8.0526</v>
      </c>
      <c r="I17" s="61">
        <f t="shared" si="2"/>
        <v>2</v>
      </c>
      <c r="J17" s="60">
        <f>VLOOKUP($A17,'Return Data'!$B$7:$R$2292,13,0)</f>
        <v>8.4850999999999992</v>
      </c>
      <c r="K17" s="61">
        <f t="shared" si="3"/>
        <v>10</v>
      </c>
      <c r="L17" s="60">
        <f>VLOOKUP($A17,'Return Data'!$B$7:$R$2292,17,0)</f>
        <v>43.129399999999997</v>
      </c>
      <c r="M17" s="61">
        <f t="shared" si="4"/>
        <v>7</v>
      </c>
      <c r="N17" s="60">
        <f>VLOOKUP($A17,'Return Data'!$B$7:$R$2292,14,0)</f>
        <v>30.012</v>
      </c>
      <c r="O17" s="61">
        <f t="shared" si="5"/>
        <v>11</v>
      </c>
      <c r="P17" s="60">
        <f>VLOOKUP($A17,'Return Data'!$B$7:$R$2292,15,0)</f>
        <v>13.643000000000001</v>
      </c>
      <c r="Q17" s="61">
        <f t="shared" si="6"/>
        <v>7</v>
      </c>
      <c r="R17" s="60">
        <f>VLOOKUP($A17,'Return Data'!$B$7:$R$2292,16,0)</f>
        <v>11.902699999999999</v>
      </c>
      <c r="S17" s="62">
        <f t="shared" si="7"/>
        <v>20</v>
      </c>
    </row>
    <row r="18" spans="1:19" x14ac:dyDescent="0.3">
      <c r="A18" s="58" t="s">
        <v>1370</v>
      </c>
      <c r="B18" s="59">
        <f>VLOOKUP($A18,'Return Data'!$B$7:$R$2292,3,0)</f>
        <v>44859</v>
      </c>
      <c r="C18" s="60">
        <f>VLOOKUP($A18,'Return Data'!$B$7:$R$2292,4,0)</f>
        <v>18.88</v>
      </c>
      <c r="D18" s="60">
        <f>VLOOKUP($A18,'Return Data'!$B$7:$R$2292,10,0)</f>
        <v>11.518000000000001</v>
      </c>
      <c r="E18" s="61">
        <f t="shared" si="0"/>
        <v>2</v>
      </c>
      <c r="F18" s="60">
        <f>VLOOKUP($A18,'Return Data'!$B$7:$R$2292,11,0)</f>
        <v>7.7625999999999999</v>
      </c>
      <c r="G18" s="61">
        <f t="shared" si="1"/>
        <v>3</v>
      </c>
      <c r="H18" s="60">
        <f>VLOOKUP($A18,'Return Data'!$B$7:$R$2292,12,0)</f>
        <v>8.0091999999999999</v>
      </c>
      <c r="I18" s="61">
        <f t="shared" si="2"/>
        <v>3</v>
      </c>
      <c r="J18" s="60">
        <f>VLOOKUP($A18,'Return Data'!$B$7:$R$2292,13,0)</f>
        <v>15.3329</v>
      </c>
      <c r="K18" s="61">
        <f t="shared" si="3"/>
        <v>2</v>
      </c>
      <c r="L18" s="60">
        <f>VLOOKUP($A18,'Return Data'!$B$7:$R$2292,17,0)</f>
        <v>44.1327</v>
      </c>
      <c r="M18" s="61">
        <f t="shared" si="4"/>
        <v>5</v>
      </c>
      <c r="N18" s="60">
        <f>VLOOKUP($A18,'Return Data'!$B$7:$R$2292,14,0)</f>
        <v>28.364999999999998</v>
      </c>
      <c r="O18" s="61">
        <f t="shared" si="5"/>
        <v>12</v>
      </c>
      <c r="P18" s="60">
        <f>VLOOKUP($A18,'Return Data'!$B$7:$R$2292,15,0)</f>
        <v>13.141400000000001</v>
      </c>
      <c r="Q18" s="61">
        <f t="shared" ref="Q18" si="9">RANK(P18,P$8:P$29,0)</f>
        <v>9</v>
      </c>
      <c r="R18" s="60">
        <f>VLOOKUP($A18,'Return Data'!$B$7:$R$2292,16,0)</f>
        <v>12.6183</v>
      </c>
      <c r="S18" s="62">
        <f t="shared" si="7"/>
        <v>19</v>
      </c>
    </row>
    <row r="19" spans="1:19" x14ac:dyDescent="0.3">
      <c r="A19" s="58" t="s">
        <v>1373</v>
      </c>
      <c r="B19" s="59">
        <f>VLOOKUP($A19,'Return Data'!$B$7:$R$2292,3,0)</f>
        <v>44859</v>
      </c>
      <c r="C19" s="60">
        <f>VLOOKUP($A19,'Return Data'!$B$7:$R$2292,4,0)</f>
        <v>21.376000000000001</v>
      </c>
      <c r="D19" s="60">
        <f>VLOOKUP($A19,'Return Data'!$B$7:$R$2292,10,0)</f>
        <v>4.4770000000000003</v>
      </c>
      <c r="E19" s="61">
        <f t="shared" si="0"/>
        <v>21</v>
      </c>
      <c r="F19" s="60">
        <f>VLOOKUP($A19,'Return Data'!$B$7:$R$2292,11,0)</f>
        <v>1.6453</v>
      </c>
      <c r="G19" s="61">
        <f t="shared" si="1"/>
        <v>18</v>
      </c>
      <c r="H19" s="60">
        <f>VLOOKUP($A19,'Return Data'!$B$7:$R$2292,12,0)</f>
        <v>-2.4817999999999998</v>
      </c>
      <c r="I19" s="61">
        <f t="shared" si="2"/>
        <v>20</v>
      </c>
      <c r="J19" s="60">
        <f>VLOOKUP($A19,'Return Data'!$B$7:$R$2292,13,0)</f>
        <v>-3.6682999999999999</v>
      </c>
      <c r="K19" s="61">
        <f t="shared" si="3"/>
        <v>19</v>
      </c>
      <c r="L19" s="60">
        <f>VLOOKUP($A19,'Return Data'!$B$7:$R$2292,17,0)</f>
        <v>30.0532</v>
      </c>
      <c r="M19" s="61">
        <f t="shared" ref="M19:M21" si="10">RANK(L19,L$8:L$29,0)</f>
        <v>21</v>
      </c>
      <c r="N19" s="60"/>
      <c r="O19" s="61"/>
      <c r="P19" s="60"/>
      <c r="Q19" s="61"/>
      <c r="R19" s="60">
        <f>VLOOKUP($A19,'Return Data'!$B$7:$R$2292,16,0)</f>
        <v>32.973399999999998</v>
      </c>
      <c r="S19" s="62">
        <f t="shared" si="7"/>
        <v>1</v>
      </c>
    </row>
    <row r="20" spans="1:19" x14ac:dyDescent="0.3">
      <c r="A20" s="58" t="s">
        <v>1375</v>
      </c>
      <c r="B20" s="59">
        <f>VLOOKUP($A20,'Return Data'!$B$7:$R$2292,3,0)</f>
        <v>44859</v>
      </c>
      <c r="C20" s="60">
        <f>VLOOKUP($A20,'Return Data'!$B$7:$R$2292,4,0)</f>
        <v>21.62</v>
      </c>
      <c r="D20" s="60">
        <f>VLOOKUP($A20,'Return Data'!$B$7:$R$2292,10,0)</f>
        <v>7.4019000000000004</v>
      </c>
      <c r="E20" s="61">
        <f t="shared" si="0"/>
        <v>13</v>
      </c>
      <c r="F20" s="60">
        <f>VLOOKUP($A20,'Return Data'!$B$7:$R$2292,11,0)</f>
        <v>5.1044999999999998</v>
      </c>
      <c r="G20" s="61">
        <f t="shared" si="1"/>
        <v>14</v>
      </c>
      <c r="H20" s="60">
        <f>VLOOKUP($A20,'Return Data'!$B$7:$R$2292,12,0)</f>
        <v>2.4645000000000001</v>
      </c>
      <c r="I20" s="61">
        <f t="shared" si="2"/>
        <v>13</v>
      </c>
      <c r="J20" s="60">
        <f>VLOOKUP($A20,'Return Data'!$B$7:$R$2292,13,0)</f>
        <v>4.0423</v>
      </c>
      <c r="K20" s="61">
        <f t="shared" si="3"/>
        <v>17</v>
      </c>
      <c r="L20" s="60">
        <f>VLOOKUP($A20,'Return Data'!$B$7:$R$2292,17,0)</f>
        <v>38.566000000000003</v>
      </c>
      <c r="M20" s="61">
        <f t="shared" si="10"/>
        <v>15</v>
      </c>
      <c r="N20" s="60">
        <f>VLOOKUP($A20,'Return Data'!$B$7:$R$2292,14,0)</f>
        <v>28.092199999999998</v>
      </c>
      <c r="O20" s="61">
        <f t="shared" si="5"/>
        <v>14</v>
      </c>
      <c r="P20" s="60"/>
      <c r="Q20" s="61"/>
      <c r="R20" s="60">
        <f>VLOOKUP($A20,'Return Data'!$B$7:$R$2292,16,0)</f>
        <v>21.3232</v>
      </c>
      <c r="S20" s="62">
        <f t="shared" si="7"/>
        <v>7</v>
      </c>
    </row>
    <row r="21" spans="1:19" x14ac:dyDescent="0.3">
      <c r="A21" s="58" t="s">
        <v>1377</v>
      </c>
      <c r="B21" s="59">
        <f>VLOOKUP($A21,'Return Data'!$B$7:$R$2292,3,0)</f>
        <v>44859</v>
      </c>
      <c r="C21" s="60">
        <f>VLOOKUP($A21,'Return Data'!$B$7:$R$2292,4,0)</f>
        <v>14.2936</v>
      </c>
      <c r="D21" s="60">
        <f>VLOOKUP($A21,'Return Data'!$B$7:$R$2292,10,0)</f>
        <v>7.6950000000000003</v>
      </c>
      <c r="E21" s="61">
        <f t="shared" si="0"/>
        <v>11</v>
      </c>
      <c r="F21" s="60">
        <f>VLOOKUP($A21,'Return Data'!$B$7:$R$2292,11,0)</f>
        <v>4.4839000000000002</v>
      </c>
      <c r="G21" s="61">
        <f t="shared" si="1"/>
        <v>15</v>
      </c>
      <c r="H21" s="60">
        <f>VLOOKUP($A21,'Return Data'!$B$7:$R$2292,12,0)</f>
        <v>-1.0412999999999999</v>
      </c>
      <c r="I21" s="61">
        <f t="shared" si="2"/>
        <v>19</v>
      </c>
      <c r="J21" s="60">
        <f>VLOOKUP($A21,'Return Data'!$B$7:$R$2292,13,0)</f>
        <v>-8.4728999999999992</v>
      </c>
      <c r="K21" s="61">
        <f t="shared" si="3"/>
        <v>22</v>
      </c>
      <c r="L21" s="60">
        <f>VLOOKUP($A21,'Return Data'!$B$7:$R$2292,17,0)</f>
        <v>21.7438</v>
      </c>
      <c r="M21" s="61">
        <f t="shared" si="10"/>
        <v>22</v>
      </c>
      <c r="N21" s="60"/>
      <c r="O21" s="61"/>
      <c r="P21" s="60"/>
      <c r="Q21" s="61"/>
      <c r="R21" s="60">
        <f>VLOOKUP($A21,'Return Data'!$B$7:$R$2292,16,0)</f>
        <v>14.2151</v>
      </c>
      <c r="S21" s="62">
        <f t="shared" si="7"/>
        <v>17</v>
      </c>
    </row>
    <row r="22" spans="1:19" x14ac:dyDescent="0.3">
      <c r="A22" s="58" t="s">
        <v>1378</v>
      </c>
      <c r="B22" s="59">
        <f>VLOOKUP($A22,'Return Data'!$B$7:$R$2292,3,0)</f>
        <v>44859</v>
      </c>
      <c r="C22" s="60">
        <f>VLOOKUP($A22,'Return Data'!$B$7:$R$2292,4,0)</f>
        <v>164.422</v>
      </c>
      <c r="D22" s="60">
        <f>VLOOKUP($A22,'Return Data'!$B$7:$R$2292,10,0)</f>
        <v>4.3426</v>
      </c>
      <c r="E22" s="61">
        <f t="shared" si="0"/>
        <v>22</v>
      </c>
      <c r="F22" s="60">
        <f>VLOOKUP($A22,'Return Data'!$B$7:$R$2292,11,0)</f>
        <v>1.1721999999999999</v>
      </c>
      <c r="G22" s="61">
        <f t="shared" si="1"/>
        <v>19</v>
      </c>
      <c r="H22" s="60">
        <f>VLOOKUP($A22,'Return Data'!$B$7:$R$2292,12,0)</f>
        <v>1.3505</v>
      </c>
      <c r="I22" s="61">
        <f t="shared" si="2"/>
        <v>16</v>
      </c>
      <c r="J22" s="60">
        <f>VLOOKUP($A22,'Return Data'!$B$7:$R$2292,13,0)</f>
        <v>2.6214</v>
      </c>
      <c r="K22" s="61">
        <f t="shared" si="3"/>
        <v>18</v>
      </c>
      <c r="L22" s="60">
        <f>VLOOKUP($A22,'Return Data'!$B$7:$R$2292,17,0)</f>
        <v>41.965899999999998</v>
      </c>
      <c r="M22" s="61">
        <f t="shared" si="4"/>
        <v>8</v>
      </c>
      <c r="N22" s="60">
        <f>VLOOKUP($A22,'Return Data'!$B$7:$R$2292,14,0)</f>
        <v>32.807600000000001</v>
      </c>
      <c r="O22" s="61">
        <f t="shared" si="5"/>
        <v>6</v>
      </c>
      <c r="P22" s="60">
        <f>VLOOKUP($A22,'Return Data'!$B$7:$R$2292,15,0)</f>
        <v>16.846299999999999</v>
      </c>
      <c r="Q22" s="61">
        <f t="shared" si="6"/>
        <v>5</v>
      </c>
      <c r="R22" s="60">
        <f>VLOOKUP($A22,'Return Data'!$B$7:$R$2292,16,0)</f>
        <v>17.162500000000001</v>
      </c>
      <c r="S22" s="62">
        <f t="shared" si="7"/>
        <v>11</v>
      </c>
    </row>
    <row r="23" spans="1:19" x14ac:dyDescent="0.3">
      <c r="A23" s="58" t="s">
        <v>1381</v>
      </c>
      <c r="B23" s="59">
        <f>VLOOKUP($A23,'Return Data'!$B$7:$R$2292,3,0)</f>
        <v>44859</v>
      </c>
      <c r="C23" s="60">
        <f>VLOOKUP($A23,'Return Data'!$B$7:$R$2292,4,0)</f>
        <v>47.216000000000001</v>
      </c>
      <c r="D23" s="60">
        <f>VLOOKUP($A23,'Return Data'!$B$7:$R$2292,10,0)</f>
        <v>6.9905999999999997</v>
      </c>
      <c r="E23" s="61">
        <f t="shared" si="0"/>
        <v>15</v>
      </c>
      <c r="F23" s="60">
        <f>VLOOKUP($A23,'Return Data'!$B$7:$R$2292,11,0)</f>
        <v>5.1510999999999996</v>
      </c>
      <c r="G23" s="61">
        <f t="shared" si="1"/>
        <v>13</v>
      </c>
      <c r="H23" s="60">
        <f>VLOOKUP($A23,'Return Data'!$B$7:$R$2292,12,0)</f>
        <v>3.2968999999999999</v>
      </c>
      <c r="I23" s="61">
        <f t="shared" si="2"/>
        <v>11</v>
      </c>
      <c r="J23" s="60">
        <f>VLOOKUP($A23,'Return Data'!$B$7:$R$2292,13,0)</f>
        <v>11.5084</v>
      </c>
      <c r="K23" s="61">
        <f t="shared" si="3"/>
        <v>6</v>
      </c>
      <c r="L23" s="60">
        <f>VLOOKUP($A23,'Return Data'!$B$7:$R$2292,17,0)</f>
        <v>45.9099</v>
      </c>
      <c r="M23" s="61">
        <f t="shared" si="4"/>
        <v>3</v>
      </c>
      <c r="N23" s="60">
        <f>VLOOKUP($A23,'Return Data'!$B$7:$R$2292,14,0)</f>
        <v>28.346900000000002</v>
      </c>
      <c r="O23" s="61">
        <f t="shared" si="5"/>
        <v>13</v>
      </c>
      <c r="P23" s="60">
        <f>VLOOKUP($A23,'Return Data'!$B$7:$R$2292,15,0)</f>
        <v>12.5448</v>
      </c>
      <c r="Q23" s="61">
        <f t="shared" si="6"/>
        <v>10</v>
      </c>
      <c r="R23" s="60">
        <f>VLOOKUP($A23,'Return Data'!$B$7:$R$2292,16,0)</f>
        <v>20.1371</v>
      </c>
      <c r="S23" s="62">
        <f t="shared" si="7"/>
        <v>9</v>
      </c>
    </row>
    <row r="24" spans="1:19" x14ac:dyDescent="0.3">
      <c r="A24" s="58" t="s">
        <v>1382</v>
      </c>
      <c r="B24" s="59">
        <f>VLOOKUP($A24,'Return Data'!$B$7:$R$2292,3,0)</f>
        <v>44859</v>
      </c>
      <c r="C24" s="60">
        <f>VLOOKUP($A24,'Return Data'!$B$7:$R$2292,4,0)</f>
        <v>92.126800000000003</v>
      </c>
      <c r="D24" s="60">
        <f>VLOOKUP($A24,'Return Data'!$B$7:$R$2292,10,0)</f>
        <v>9.2911000000000001</v>
      </c>
      <c r="E24" s="61">
        <f t="shared" si="0"/>
        <v>7</v>
      </c>
      <c r="F24" s="60">
        <f>VLOOKUP($A24,'Return Data'!$B$7:$R$2292,11,0)</f>
        <v>6.6332000000000004</v>
      </c>
      <c r="G24" s="61">
        <f t="shared" si="1"/>
        <v>6</v>
      </c>
      <c r="H24" s="60">
        <f>VLOOKUP($A24,'Return Data'!$B$7:$R$2292,12,0)</f>
        <v>7.7858000000000001</v>
      </c>
      <c r="I24" s="61">
        <f t="shared" si="2"/>
        <v>4</v>
      </c>
      <c r="J24" s="60">
        <f>VLOOKUP($A24,'Return Data'!$B$7:$R$2292,13,0)</f>
        <v>15.551399999999999</v>
      </c>
      <c r="K24" s="61">
        <f t="shared" si="3"/>
        <v>1</v>
      </c>
      <c r="L24" s="60">
        <f>VLOOKUP($A24,'Return Data'!$B$7:$R$2292,17,0)</f>
        <v>48.184600000000003</v>
      </c>
      <c r="M24" s="61">
        <f t="shared" si="4"/>
        <v>2</v>
      </c>
      <c r="N24" s="60">
        <f>VLOOKUP($A24,'Return Data'!$B$7:$R$2292,14,0)</f>
        <v>35.031100000000002</v>
      </c>
      <c r="O24" s="61">
        <f t="shared" si="5"/>
        <v>4</v>
      </c>
      <c r="P24" s="60">
        <f>VLOOKUP($A24,'Return Data'!$B$7:$R$2292,15,0)</f>
        <v>17.1784</v>
      </c>
      <c r="Q24" s="61">
        <f t="shared" si="6"/>
        <v>4</v>
      </c>
      <c r="R24" s="60">
        <f>VLOOKUP($A24,'Return Data'!$B$7:$R$2292,16,0)</f>
        <v>20.116399999999999</v>
      </c>
      <c r="S24" s="62">
        <f t="shared" si="7"/>
        <v>10</v>
      </c>
    </row>
    <row r="25" spans="1:19" x14ac:dyDescent="0.3">
      <c r="A25" s="58" t="s">
        <v>1386</v>
      </c>
      <c r="B25" s="59">
        <f>VLOOKUP($A25,'Return Data'!$B$7:$R$2292,3,0)</f>
        <v>44859</v>
      </c>
      <c r="C25" s="60">
        <f>VLOOKUP($A25,'Return Data'!$B$7:$R$2292,4,0)</f>
        <v>152.05489739838799</v>
      </c>
      <c r="D25" s="60">
        <f>VLOOKUP($A25,'Return Data'!$B$7:$R$2292,10,0)</f>
        <v>10.4621</v>
      </c>
      <c r="E25" s="61">
        <f t="shared" si="0"/>
        <v>4</v>
      </c>
      <c r="F25" s="60">
        <f>VLOOKUP($A25,'Return Data'!$B$7:$R$2292,11,0)</f>
        <v>-0.1263</v>
      </c>
      <c r="G25" s="61">
        <f t="shared" si="1"/>
        <v>20</v>
      </c>
      <c r="H25" s="60">
        <f>VLOOKUP($A25,'Return Data'!$B$7:$R$2292,12,0)</f>
        <v>0.89739999999999998</v>
      </c>
      <c r="I25" s="61">
        <f t="shared" si="2"/>
        <v>18</v>
      </c>
      <c r="J25" s="60">
        <f>VLOOKUP($A25,'Return Data'!$B$7:$R$2292,13,0)</f>
        <v>4.4386999999999999</v>
      </c>
      <c r="K25" s="61">
        <f t="shared" si="3"/>
        <v>15</v>
      </c>
      <c r="L25" s="60">
        <f>VLOOKUP($A25,'Return Data'!$B$7:$R$2292,17,0)</f>
        <v>48.258899999999997</v>
      </c>
      <c r="M25" s="61">
        <f t="shared" si="4"/>
        <v>1</v>
      </c>
      <c r="N25" s="60">
        <f>VLOOKUP($A25,'Return Data'!$B$7:$R$2292,14,0)</f>
        <v>50.3508</v>
      </c>
      <c r="O25" s="61">
        <f t="shared" si="5"/>
        <v>1</v>
      </c>
      <c r="P25" s="60">
        <f>VLOOKUP($A25,'Return Data'!$B$7:$R$2292,15,0)</f>
        <v>21.413599999999999</v>
      </c>
      <c r="Q25" s="61">
        <f t="shared" si="6"/>
        <v>1</v>
      </c>
      <c r="R25" s="60">
        <f>VLOOKUP($A25,'Return Data'!$B$7:$R$2292,16,0)</f>
        <v>11.017099999999999</v>
      </c>
      <c r="S25" s="62">
        <f t="shared" si="7"/>
        <v>22</v>
      </c>
    </row>
    <row r="26" spans="1:19" x14ac:dyDescent="0.3">
      <c r="A26" s="58" t="s">
        <v>1389</v>
      </c>
      <c r="B26" s="59">
        <f>VLOOKUP($A26,'Return Data'!$B$7:$R$2292,3,0)</f>
        <v>44859</v>
      </c>
      <c r="C26" s="60">
        <f>VLOOKUP($A26,'Return Data'!$B$7:$R$2292,4,0)</f>
        <v>114.9727</v>
      </c>
      <c r="D26" s="60">
        <f>VLOOKUP($A26,'Return Data'!$B$7:$R$2292,10,0)</f>
        <v>11.797800000000001</v>
      </c>
      <c r="E26" s="61">
        <f t="shared" si="0"/>
        <v>1</v>
      </c>
      <c r="F26" s="60">
        <f>VLOOKUP($A26,'Return Data'!$B$7:$R$2292,11,0)</f>
        <v>10.170999999999999</v>
      </c>
      <c r="G26" s="61">
        <f t="shared" si="1"/>
        <v>1</v>
      </c>
      <c r="H26" s="60">
        <f>VLOOKUP($A26,'Return Data'!$B$7:$R$2292,12,0)</f>
        <v>10.6233</v>
      </c>
      <c r="I26" s="61">
        <f t="shared" si="2"/>
        <v>1</v>
      </c>
      <c r="J26" s="60">
        <f>VLOOKUP($A26,'Return Data'!$B$7:$R$2292,13,0)</f>
        <v>13.243</v>
      </c>
      <c r="K26" s="61">
        <f t="shared" si="3"/>
        <v>3</v>
      </c>
      <c r="L26" s="60">
        <f>VLOOKUP($A26,'Return Data'!$B$7:$R$2292,17,0)</f>
        <v>39.450600000000001</v>
      </c>
      <c r="M26" s="61">
        <f t="shared" si="4"/>
        <v>12</v>
      </c>
      <c r="N26" s="60">
        <f>VLOOKUP($A26,'Return Data'!$B$7:$R$2292,14,0)</f>
        <v>30.017900000000001</v>
      </c>
      <c r="O26" s="61">
        <f t="shared" si="5"/>
        <v>10</v>
      </c>
      <c r="P26" s="60">
        <f>VLOOKUP($A26,'Return Data'!$B$7:$R$2292,15,0)</f>
        <v>17.523800000000001</v>
      </c>
      <c r="Q26" s="61">
        <f t="shared" si="6"/>
        <v>3</v>
      </c>
      <c r="R26" s="60">
        <f>VLOOKUP($A26,'Return Data'!$B$7:$R$2292,16,0)</f>
        <v>20.4343</v>
      </c>
      <c r="S26" s="62">
        <f t="shared" si="7"/>
        <v>8</v>
      </c>
    </row>
    <row r="27" spans="1:19" x14ac:dyDescent="0.3">
      <c r="A27" s="58" t="s">
        <v>1390</v>
      </c>
      <c r="B27" s="59">
        <f>VLOOKUP($A27,'Return Data'!$B$7:$R$2292,3,0)</f>
        <v>44859</v>
      </c>
      <c r="C27" s="60">
        <f>VLOOKUP($A27,'Return Data'!$B$7:$R$2292,4,0)</f>
        <v>151.86799999999999</v>
      </c>
      <c r="D27" s="60">
        <f>VLOOKUP($A27,'Return Data'!$B$7:$R$2292,10,0)</f>
        <v>9.4946000000000002</v>
      </c>
      <c r="E27" s="61">
        <f t="shared" si="0"/>
        <v>6</v>
      </c>
      <c r="F27" s="60">
        <f>VLOOKUP($A27,'Return Data'!$B$7:$R$2292,11,0)</f>
        <v>5.5587999999999997</v>
      </c>
      <c r="G27" s="61">
        <f t="shared" si="1"/>
        <v>9</v>
      </c>
      <c r="H27" s="60">
        <f>VLOOKUP($A27,'Return Data'!$B$7:$R$2292,12,0)</f>
        <v>2.109</v>
      </c>
      <c r="I27" s="61">
        <f t="shared" si="2"/>
        <v>15</v>
      </c>
      <c r="J27" s="60">
        <f>VLOOKUP($A27,'Return Data'!$B$7:$R$2292,13,0)</f>
        <v>4.2767999999999997</v>
      </c>
      <c r="K27" s="61">
        <f t="shared" si="3"/>
        <v>16</v>
      </c>
      <c r="L27" s="60">
        <f>VLOOKUP($A27,'Return Data'!$B$7:$R$2292,17,0)</f>
        <v>37.740099999999998</v>
      </c>
      <c r="M27" s="61">
        <f t="shared" si="4"/>
        <v>16</v>
      </c>
      <c r="N27" s="60">
        <f>VLOOKUP($A27,'Return Data'!$B$7:$R$2292,14,0)</f>
        <v>27.168399999999998</v>
      </c>
      <c r="O27" s="61">
        <f t="shared" si="5"/>
        <v>15</v>
      </c>
      <c r="P27" s="60">
        <f>VLOOKUP($A27,'Return Data'!$B$7:$R$2292,15,0)</f>
        <v>8.6615000000000002</v>
      </c>
      <c r="Q27" s="61">
        <f t="shared" si="6"/>
        <v>13</v>
      </c>
      <c r="R27" s="60">
        <f>VLOOKUP($A27,'Return Data'!$B$7:$R$2292,16,0)</f>
        <v>16.612300000000001</v>
      </c>
      <c r="S27" s="62">
        <f t="shared" si="7"/>
        <v>13</v>
      </c>
    </row>
    <row r="28" spans="1:19" x14ac:dyDescent="0.3">
      <c r="A28" s="58" t="s">
        <v>1393</v>
      </c>
      <c r="B28" s="59">
        <f>VLOOKUP($A28,'Return Data'!$B$7:$R$2292,3,0)</f>
        <v>44859</v>
      </c>
      <c r="C28" s="60">
        <f>VLOOKUP($A28,'Return Data'!$B$7:$R$2292,4,0)</f>
        <v>22.917000000000002</v>
      </c>
      <c r="D28" s="60">
        <f>VLOOKUP($A28,'Return Data'!$B$7:$R$2292,10,0)</f>
        <v>10.6439</v>
      </c>
      <c r="E28" s="61">
        <f t="shared" si="0"/>
        <v>3</v>
      </c>
      <c r="F28" s="60">
        <f>VLOOKUP($A28,'Return Data'!$B$7:$R$2292,11,0)</f>
        <v>9.2779000000000007</v>
      </c>
      <c r="G28" s="61">
        <f t="shared" si="1"/>
        <v>2</v>
      </c>
      <c r="H28" s="60">
        <f>VLOOKUP($A28,'Return Data'!$B$7:$R$2292,12,0)</f>
        <v>6.2251000000000003</v>
      </c>
      <c r="I28" s="61">
        <f t="shared" si="2"/>
        <v>7</v>
      </c>
      <c r="J28" s="60">
        <f>VLOOKUP($A28,'Return Data'!$B$7:$R$2292,13,0)</f>
        <v>8.6423000000000005</v>
      </c>
      <c r="K28" s="61">
        <f t="shared" si="3"/>
        <v>9</v>
      </c>
      <c r="L28" s="60">
        <f>VLOOKUP($A28,'Return Data'!$B$7:$R$2292,17,0)</f>
        <v>44.075800000000001</v>
      </c>
      <c r="M28" s="61">
        <f t="shared" si="4"/>
        <v>6</v>
      </c>
      <c r="N28" s="60">
        <f>VLOOKUP($A28,'Return Data'!$B$7:$R$2292,14,0)</f>
        <v>31.4739</v>
      </c>
      <c r="O28" s="61">
        <f t="shared" si="5"/>
        <v>8</v>
      </c>
      <c r="P28" s="60"/>
      <c r="Q28" s="61"/>
      <c r="R28" s="60">
        <f>VLOOKUP($A28,'Return Data'!$B$7:$R$2292,16,0)</f>
        <v>23.338899999999999</v>
      </c>
      <c r="S28" s="62">
        <f t="shared" si="7"/>
        <v>5</v>
      </c>
    </row>
    <row r="29" spans="1:19" x14ac:dyDescent="0.3">
      <c r="A29" s="58" t="s">
        <v>1395</v>
      </c>
      <c r="B29" s="59">
        <f>VLOOKUP($A29,'Return Data'!$B$7:$R$2292,3,0)</f>
        <v>44859</v>
      </c>
      <c r="C29" s="60">
        <f>VLOOKUP($A29,'Return Data'!$B$7:$R$2292,4,0)</f>
        <v>31.23</v>
      </c>
      <c r="D29" s="60">
        <f>VLOOKUP($A29,'Return Data'!$B$7:$R$2292,10,0)</f>
        <v>9.7330000000000005</v>
      </c>
      <c r="E29" s="61">
        <f t="shared" si="0"/>
        <v>5</v>
      </c>
      <c r="F29" s="60">
        <f>VLOOKUP($A29,'Return Data'!$B$7:$R$2292,11,0)</f>
        <v>7.6154000000000002</v>
      </c>
      <c r="G29" s="61">
        <f t="shared" si="1"/>
        <v>4</v>
      </c>
      <c r="H29" s="60">
        <f>VLOOKUP($A29,'Return Data'!$B$7:$R$2292,12,0)</f>
        <v>7.2827000000000002</v>
      </c>
      <c r="I29" s="61">
        <f t="shared" si="2"/>
        <v>5</v>
      </c>
      <c r="J29" s="60">
        <f>VLOOKUP($A29,'Return Data'!$B$7:$R$2292,13,0)</f>
        <v>12.419</v>
      </c>
      <c r="K29" s="61">
        <f t="shared" si="3"/>
        <v>5</v>
      </c>
      <c r="L29" s="60">
        <f>VLOOKUP($A29,'Return Data'!$B$7:$R$2292,17,0)</f>
        <v>39.0199</v>
      </c>
      <c r="M29" s="61">
        <f t="shared" si="4"/>
        <v>14</v>
      </c>
      <c r="N29" s="60">
        <f>VLOOKUP($A29,'Return Data'!$B$7:$R$2292,14,0)</f>
        <v>32.221499999999999</v>
      </c>
      <c r="O29" s="61">
        <f t="shared" si="5"/>
        <v>7</v>
      </c>
      <c r="P29" s="60">
        <f>VLOOKUP($A29,'Return Data'!$B$7:$R$2292,15,0)</f>
        <v>15.254799999999999</v>
      </c>
      <c r="Q29" s="61">
        <f t="shared" si="6"/>
        <v>6</v>
      </c>
      <c r="R29" s="60">
        <f>VLOOKUP($A29,'Return Data'!$B$7:$R$2292,16,0)</f>
        <v>14.554600000000001</v>
      </c>
      <c r="S29" s="62">
        <f t="shared" si="7"/>
        <v>15</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7.8599954545454542</v>
      </c>
      <c r="E31" s="69"/>
      <c r="F31" s="70">
        <f>AVERAGE(F8:F29)</f>
        <v>4.5357363636363637</v>
      </c>
      <c r="G31" s="69"/>
      <c r="H31" s="70">
        <f>AVERAGE(H8:H29)</f>
        <v>3.2165590909090906</v>
      </c>
      <c r="I31" s="69"/>
      <c r="J31" s="70">
        <f>AVERAGE(J8:J29)</f>
        <v>6.253395454545454</v>
      </c>
      <c r="K31" s="69"/>
      <c r="L31" s="70">
        <f>AVERAGE(L8:L29)</f>
        <v>39.197195454545458</v>
      </c>
      <c r="M31" s="69"/>
      <c r="N31" s="70">
        <f>AVERAGE(N8:N29)</f>
        <v>30.757745</v>
      </c>
      <c r="O31" s="69"/>
      <c r="P31" s="70">
        <f>AVERAGE(P8:P29)</f>
        <v>13.5885</v>
      </c>
      <c r="Q31" s="69"/>
      <c r="R31" s="70">
        <f>AVERAGE(R8:R29)</f>
        <v>18.897309090909093</v>
      </c>
      <c r="S31" s="71"/>
    </row>
    <row r="32" spans="1:19" x14ac:dyDescent="0.3">
      <c r="A32" s="68" t="s">
        <v>28</v>
      </c>
      <c r="B32" s="69"/>
      <c r="C32" s="69"/>
      <c r="D32" s="70">
        <f>MIN(D8:D29)</f>
        <v>4.3426</v>
      </c>
      <c r="E32" s="69"/>
      <c r="F32" s="70">
        <f>MIN(F8:F29)</f>
        <v>-2.8938999999999999</v>
      </c>
      <c r="G32" s="69"/>
      <c r="H32" s="70">
        <f>MIN(H8:H29)</f>
        <v>-8.1561000000000003</v>
      </c>
      <c r="I32" s="69"/>
      <c r="J32" s="70">
        <f>MIN(J8:J29)</f>
        <v>-8.4728999999999992</v>
      </c>
      <c r="K32" s="69"/>
      <c r="L32" s="70">
        <f>MIN(L8:L29)</f>
        <v>21.7438</v>
      </c>
      <c r="M32" s="69"/>
      <c r="N32" s="70">
        <f>MIN(N8:N29)</f>
        <v>20.6219</v>
      </c>
      <c r="O32" s="69"/>
      <c r="P32" s="70">
        <f>MIN(P8:P29)</f>
        <v>5.1437999999999997</v>
      </c>
      <c r="Q32" s="69"/>
      <c r="R32" s="70">
        <f>MIN(R8:R29)</f>
        <v>11.017099999999999</v>
      </c>
      <c r="S32" s="71"/>
    </row>
    <row r="33" spans="1:19" ht="15" thickBot="1" x14ac:dyDescent="0.35">
      <c r="A33" s="72" t="s">
        <v>29</v>
      </c>
      <c r="B33" s="73"/>
      <c r="C33" s="73"/>
      <c r="D33" s="74">
        <f>MAX(D8:D29)</f>
        <v>11.797800000000001</v>
      </c>
      <c r="E33" s="73"/>
      <c r="F33" s="74">
        <f>MAX(F8:F29)</f>
        <v>10.170999999999999</v>
      </c>
      <c r="G33" s="73"/>
      <c r="H33" s="74">
        <f>MAX(H8:H29)</f>
        <v>10.6233</v>
      </c>
      <c r="I33" s="73"/>
      <c r="J33" s="74">
        <f>MAX(J8:J29)</f>
        <v>15.551399999999999</v>
      </c>
      <c r="K33" s="73"/>
      <c r="L33" s="74">
        <f>MAX(L8:L29)</f>
        <v>48.258899999999997</v>
      </c>
      <c r="M33" s="73"/>
      <c r="N33" s="74">
        <f>MAX(N8:N29)</f>
        <v>50.3508</v>
      </c>
      <c r="O33" s="73"/>
      <c r="P33" s="74">
        <f>MAX(P8:P29)</f>
        <v>21.413599999999999</v>
      </c>
      <c r="Q33" s="73"/>
      <c r="R33" s="74">
        <f>MAX(R8:R29)</f>
        <v>32.973399999999998</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1084</v>
      </c>
      <c r="B8" s="59">
        <f>VLOOKUP($A8,'Return Data'!$B$7:$R$2292,3,0)</f>
        <v>44859</v>
      </c>
      <c r="C8" s="60">
        <f>VLOOKUP($A8,'Return Data'!$B$7:$R$2292,4,0)</f>
        <v>503.03</v>
      </c>
      <c r="D8" s="60">
        <f>VLOOKUP($A8,'Return Data'!$B$7:$R$2292,10,0)</f>
        <v>2.8397000000000001</v>
      </c>
      <c r="E8" s="61">
        <f t="shared" ref="E8:E31" si="0">RANK(D8,D$8:D$31,0)</f>
        <v>24</v>
      </c>
      <c r="F8" s="60">
        <f>VLOOKUP($A8,'Return Data'!$B$7:$R$2292,11,0)</f>
        <v>1.2235</v>
      </c>
      <c r="G8" s="61">
        <f t="shared" ref="G8:G31" si="1">RANK(F8,F$8:F$31,0)</f>
        <v>24</v>
      </c>
      <c r="H8" s="60">
        <f>VLOOKUP($A8,'Return Data'!$B$7:$R$2292,12,0)</f>
        <v>0.39119999999999999</v>
      </c>
      <c r="I8" s="61">
        <f t="shared" ref="I8:I31" si="2">RANK(H8,H$8:H$31,0)</f>
        <v>23</v>
      </c>
      <c r="J8" s="60">
        <f>VLOOKUP($A8,'Return Data'!$B$7:$R$2292,13,0)</f>
        <v>0.39319999999999999</v>
      </c>
      <c r="K8" s="61">
        <f t="shared" ref="K8:K31" si="3">RANK(J8,J$8:J$31,0)</f>
        <v>20</v>
      </c>
      <c r="L8" s="60">
        <f>VLOOKUP($A8,'Return Data'!$B$7:$R$2292,17,0)</f>
        <v>31.852</v>
      </c>
      <c r="M8" s="61">
        <f t="shared" ref="M8:M29" si="4">RANK(L8,L$8:L$31,0)</f>
        <v>15</v>
      </c>
      <c r="N8" s="60">
        <f>VLOOKUP($A8,'Return Data'!$B$7:$R$2292,14,0)</f>
        <v>21.594899999999999</v>
      </c>
      <c r="O8" s="61">
        <f t="shared" ref="O8:O20" si="5">RANK(N8,N$8:N$31,0)</f>
        <v>18</v>
      </c>
      <c r="P8" s="60">
        <f>VLOOKUP($A8,'Return Data'!$B$7:$R$2292,15,0)</f>
        <v>8.8320000000000007</v>
      </c>
      <c r="Q8" s="61">
        <f t="shared" ref="Q8:Q19" si="6">RANK(P8,P$8:P$31,0)</f>
        <v>21</v>
      </c>
      <c r="R8" s="60">
        <f>VLOOKUP($A8,'Return Data'!$B$7:$R$2292,16,0)</f>
        <v>15.7203</v>
      </c>
      <c r="S8" s="62">
        <f t="shared" ref="S8:S31" si="7">RANK(R8,R$8:R$31,0)</f>
        <v>22</v>
      </c>
    </row>
    <row r="9" spans="1:20" x14ac:dyDescent="0.3">
      <c r="A9" s="58" t="s">
        <v>1085</v>
      </c>
      <c r="B9" s="59">
        <f>VLOOKUP($A9,'Return Data'!$B$7:$R$2292,3,0)</f>
        <v>44859</v>
      </c>
      <c r="C9" s="60">
        <f>VLOOKUP($A9,'Return Data'!$B$7:$R$2292,4,0)</f>
        <v>76.709999999999994</v>
      </c>
      <c r="D9" s="60">
        <f>VLOOKUP($A9,'Return Data'!$B$7:$R$2292,10,0)</f>
        <v>5.2697000000000003</v>
      </c>
      <c r="E9" s="61">
        <f t="shared" si="0"/>
        <v>18</v>
      </c>
      <c r="F9" s="60">
        <f>VLOOKUP($A9,'Return Data'!$B$7:$R$2292,11,0)</f>
        <v>4.2114000000000003</v>
      </c>
      <c r="G9" s="61">
        <f t="shared" si="1"/>
        <v>17</v>
      </c>
      <c r="H9" s="60">
        <f>VLOOKUP($A9,'Return Data'!$B$7:$R$2292,12,0)</f>
        <v>1.8454999999999999</v>
      </c>
      <c r="I9" s="61">
        <f t="shared" si="2"/>
        <v>21</v>
      </c>
      <c r="J9" s="60">
        <f>VLOOKUP($A9,'Return Data'!$B$7:$R$2292,13,0)</f>
        <v>-0.37659999999999999</v>
      </c>
      <c r="K9" s="61">
        <f t="shared" si="3"/>
        <v>21</v>
      </c>
      <c r="L9" s="60">
        <f>VLOOKUP($A9,'Return Data'!$B$7:$R$2292,17,0)</f>
        <v>27.6693</v>
      </c>
      <c r="M9" s="61">
        <f t="shared" si="4"/>
        <v>19</v>
      </c>
      <c r="N9" s="60">
        <f>VLOOKUP($A9,'Return Data'!$B$7:$R$2292,14,0)</f>
        <v>22.301400000000001</v>
      </c>
      <c r="O9" s="61">
        <f t="shared" si="5"/>
        <v>16</v>
      </c>
      <c r="P9" s="60">
        <f>VLOOKUP($A9,'Return Data'!$B$7:$R$2292,15,0)</f>
        <v>17.898499999999999</v>
      </c>
      <c r="Q9" s="61">
        <f t="shared" si="6"/>
        <v>3</v>
      </c>
      <c r="R9" s="60">
        <f>VLOOKUP($A9,'Return Data'!$B$7:$R$2292,16,0)</f>
        <v>19.185400000000001</v>
      </c>
      <c r="S9" s="62">
        <f t="shared" si="7"/>
        <v>11</v>
      </c>
    </row>
    <row r="10" spans="1:20" x14ac:dyDescent="0.3">
      <c r="A10" s="58" t="s">
        <v>1978</v>
      </c>
      <c r="B10" s="59">
        <f>VLOOKUP($A10,'Return Data'!$B$7:$R$2292,3,0)</f>
        <v>44859</v>
      </c>
      <c r="C10" s="60">
        <f>VLOOKUP($A10,'Return Data'!$B$7:$R$2292,4,0)</f>
        <v>68.863</v>
      </c>
      <c r="D10" s="60">
        <f>VLOOKUP($A10,'Return Data'!$B$7:$R$2292,10,0)</f>
        <v>7.8411</v>
      </c>
      <c r="E10" s="61">
        <f t="shared" si="0"/>
        <v>6</v>
      </c>
      <c r="F10" s="60">
        <f>VLOOKUP($A10,'Return Data'!$B$7:$R$2292,11,0)</f>
        <v>5.3425000000000002</v>
      </c>
      <c r="G10" s="61">
        <f t="shared" si="1"/>
        <v>15</v>
      </c>
      <c r="H10" s="60">
        <f>VLOOKUP($A10,'Return Data'!$B$7:$R$2292,12,0)</f>
        <v>6.7544000000000004</v>
      </c>
      <c r="I10" s="61">
        <f t="shared" si="2"/>
        <v>10</v>
      </c>
      <c r="J10" s="60">
        <f>VLOOKUP($A10,'Return Data'!$B$7:$R$2292,13,0)</f>
        <v>4.3789999999999996</v>
      </c>
      <c r="K10" s="61">
        <f t="shared" si="3"/>
        <v>11</v>
      </c>
      <c r="L10" s="60">
        <f>VLOOKUP($A10,'Return Data'!$B$7:$R$2292,17,0)</f>
        <v>33.960799999999999</v>
      </c>
      <c r="M10" s="61">
        <f t="shared" si="4"/>
        <v>13</v>
      </c>
      <c r="N10" s="60">
        <f>VLOOKUP($A10,'Return Data'!$B$7:$R$2292,14,0)</f>
        <v>26.232900000000001</v>
      </c>
      <c r="O10" s="61">
        <f t="shared" si="5"/>
        <v>10</v>
      </c>
      <c r="P10" s="60">
        <f>VLOOKUP($A10,'Return Data'!$B$7:$R$2292,15,0)</f>
        <v>12.7995</v>
      </c>
      <c r="Q10" s="61">
        <f t="shared" si="6"/>
        <v>13</v>
      </c>
      <c r="R10" s="60">
        <f>VLOOKUP($A10,'Return Data'!$B$7:$R$2292,16,0)</f>
        <v>19.017399999999999</v>
      </c>
      <c r="S10" s="62">
        <f t="shared" si="7"/>
        <v>12</v>
      </c>
    </row>
    <row r="11" spans="1:20" x14ac:dyDescent="0.3">
      <c r="A11" s="58" t="s">
        <v>1089</v>
      </c>
      <c r="B11" s="59">
        <f>VLOOKUP($A11,'Return Data'!$B$7:$R$2292,3,0)</f>
        <v>44859</v>
      </c>
      <c r="C11" s="60">
        <f>VLOOKUP($A11,'Return Data'!$B$7:$R$2292,4,0)</f>
        <v>95.156000000000006</v>
      </c>
      <c r="D11" s="60">
        <f>VLOOKUP($A11,'Return Data'!$B$7:$R$2292,10,0)</f>
        <v>4.9417999999999997</v>
      </c>
      <c r="E11" s="61">
        <f t="shared" si="0"/>
        <v>19</v>
      </c>
      <c r="F11" s="60">
        <f>VLOOKUP($A11,'Return Data'!$B$7:$R$2292,11,0)</f>
        <v>2.6981999999999999</v>
      </c>
      <c r="G11" s="61">
        <f t="shared" si="1"/>
        <v>22</v>
      </c>
      <c r="H11" s="60">
        <f>VLOOKUP($A11,'Return Data'!$B$7:$R$2292,12,0)</f>
        <v>-1.6201000000000001</v>
      </c>
      <c r="I11" s="61">
        <f t="shared" si="2"/>
        <v>24</v>
      </c>
      <c r="J11" s="60">
        <f>VLOOKUP($A11,'Return Data'!$B$7:$R$2292,13,0)</f>
        <v>-3.6267999999999998</v>
      </c>
      <c r="K11" s="61">
        <f t="shared" si="3"/>
        <v>23</v>
      </c>
      <c r="L11" s="60">
        <f>VLOOKUP($A11,'Return Data'!$B$7:$R$2292,17,0)</f>
        <v>20.0441</v>
      </c>
      <c r="M11" s="61">
        <f t="shared" si="4"/>
        <v>24</v>
      </c>
      <c r="N11" s="60">
        <f>VLOOKUP($A11,'Return Data'!$B$7:$R$2292,14,0)</f>
        <v>17.971900000000002</v>
      </c>
      <c r="O11" s="61">
        <f t="shared" si="5"/>
        <v>23</v>
      </c>
      <c r="P11" s="60">
        <f>VLOOKUP($A11,'Return Data'!$B$7:$R$2292,15,0)</f>
        <v>11.0296</v>
      </c>
      <c r="Q11" s="61">
        <f t="shared" si="6"/>
        <v>17</v>
      </c>
      <c r="R11" s="60">
        <f>VLOOKUP($A11,'Return Data'!$B$7:$R$2292,16,0)</f>
        <v>17.107800000000001</v>
      </c>
      <c r="S11" s="62">
        <f t="shared" si="7"/>
        <v>17</v>
      </c>
    </row>
    <row r="12" spans="1:20" x14ac:dyDescent="0.3">
      <c r="A12" s="58" t="s">
        <v>1091</v>
      </c>
      <c r="B12" s="59">
        <f>VLOOKUP($A12,'Return Data'!$B$7:$R$2292,3,0)</f>
        <v>44859</v>
      </c>
      <c r="C12" s="60">
        <f>VLOOKUP($A12,'Return Data'!$B$7:$R$2292,4,0)</f>
        <v>59.317</v>
      </c>
      <c r="D12" s="60">
        <f>VLOOKUP($A12,'Return Data'!$B$7:$R$2292,10,0)</f>
        <v>7.0975000000000001</v>
      </c>
      <c r="E12" s="61">
        <f t="shared" si="0"/>
        <v>10</v>
      </c>
      <c r="F12" s="60">
        <f>VLOOKUP($A12,'Return Data'!$B$7:$R$2292,11,0)</f>
        <v>7.7923</v>
      </c>
      <c r="G12" s="61">
        <f t="shared" si="1"/>
        <v>7</v>
      </c>
      <c r="H12" s="60">
        <f>VLOOKUP($A12,'Return Data'!$B$7:$R$2292,12,0)</f>
        <v>7.7159000000000004</v>
      </c>
      <c r="I12" s="61">
        <f t="shared" si="2"/>
        <v>6</v>
      </c>
      <c r="J12" s="60">
        <f>VLOOKUP($A12,'Return Data'!$B$7:$R$2292,13,0)</f>
        <v>6.3315000000000001</v>
      </c>
      <c r="K12" s="61">
        <f t="shared" si="3"/>
        <v>9</v>
      </c>
      <c r="L12" s="60">
        <f>VLOOKUP($A12,'Return Data'!$B$7:$R$2292,17,0)</f>
        <v>37.100200000000001</v>
      </c>
      <c r="M12" s="61">
        <f t="shared" si="4"/>
        <v>5</v>
      </c>
      <c r="N12" s="60">
        <f>VLOOKUP($A12,'Return Data'!$B$7:$R$2292,14,0)</f>
        <v>28.338699999999999</v>
      </c>
      <c r="O12" s="61">
        <f t="shared" si="5"/>
        <v>4</v>
      </c>
      <c r="P12" s="60">
        <f>VLOOKUP($A12,'Return Data'!$B$7:$R$2292,15,0)</f>
        <v>16.142700000000001</v>
      </c>
      <c r="Q12" s="61">
        <f t="shared" si="6"/>
        <v>5</v>
      </c>
      <c r="R12" s="60">
        <f>VLOOKUP($A12,'Return Data'!$B$7:$R$2292,16,0)</f>
        <v>20.9237</v>
      </c>
      <c r="S12" s="62">
        <f t="shared" si="7"/>
        <v>4</v>
      </c>
    </row>
    <row r="13" spans="1:20" x14ac:dyDescent="0.3">
      <c r="A13" s="58" t="s">
        <v>1094</v>
      </c>
      <c r="B13" s="59">
        <f>VLOOKUP($A13,'Return Data'!$B$7:$R$2292,3,0)</f>
        <v>44859</v>
      </c>
      <c r="C13" s="60">
        <f>VLOOKUP($A13,'Return Data'!$B$7:$R$2292,4,0)</f>
        <v>1679.2415000000001</v>
      </c>
      <c r="D13" s="60">
        <f>VLOOKUP($A13,'Return Data'!$B$7:$R$2292,10,0)</f>
        <v>8.1206999999999994</v>
      </c>
      <c r="E13" s="61">
        <f t="shared" si="0"/>
        <v>5</v>
      </c>
      <c r="F13" s="60">
        <f>VLOOKUP($A13,'Return Data'!$B$7:$R$2292,11,0)</f>
        <v>8.4257000000000009</v>
      </c>
      <c r="G13" s="61">
        <f t="shared" si="1"/>
        <v>5</v>
      </c>
      <c r="H13" s="60">
        <f>VLOOKUP($A13,'Return Data'!$B$7:$R$2292,12,0)</f>
        <v>5.3844000000000003</v>
      </c>
      <c r="I13" s="61">
        <f t="shared" si="2"/>
        <v>12</v>
      </c>
      <c r="J13" s="60">
        <f>VLOOKUP($A13,'Return Data'!$B$7:$R$2292,13,0)</f>
        <v>-0.6714</v>
      </c>
      <c r="K13" s="61">
        <f t="shared" si="3"/>
        <v>22</v>
      </c>
      <c r="L13" s="60">
        <f>VLOOKUP($A13,'Return Data'!$B$7:$R$2292,17,0)</f>
        <v>27.5412</v>
      </c>
      <c r="M13" s="61">
        <f t="shared" si="4"/>
        <v>20</v>
      </c>
      <c r="N13" s="60">
        <f>VLOOKUP($A13,'Return Data'!$B$7:$R$2292,14,0)</f>
        <v>18.689699999999998</v>
      </c>
      <c r="O13" s="61">
        <f t="shared" si="5"/>
        <v>21</v>
      </c>
      <c r="P13" s="60">
        <f>VLOOKUP($A13,'Return Data'!$B$7:$R$2292,15,0)</f>
        <v>11.2889</v>
      </c>
      <c r="Q13" s="61">
        <f t="shared" si="6"/>
        <v>16</v>
      </c>
      <c r="R13" s="60">
        <f>VLOOKUP($A13,'Return Data'!$B$7:$R$2292,16,0)</f>
        <v>17.906400000000001</v>
      </c>
      <c r="S13" s="62">
        <f t="shared" si="7"/>
        <v>16</v>
      </c>
    </row>
    <row r="14" spans="1:20" x14ac:dyDescent="0.3">
      <c r="A14" s="58" t="s">
        <v>1096</v>
      </c>
      <c r="B14" s="59">
        <f>VLOOKUP($A14,'Return Data'!$B$7:$R$2292,3,0)</f>
        <v>44859</v>
      </c>
      <c r="C14" s="60">
        <f>VLOOKUP($A14,'Return Data'!$B$7:$R$2292,4,0)</f>
        <v>107.509</v>
      </c>
      <c r="D14" s="60">
        <f>VLOOKUP($A14,'Return Data'!$B$7:$R$2292,10,0)</f>
        <v>8.4318000000000008</v>
      </c>
      <c r="E14" s="61">
        <f t="shared" si="0"/>
        <v>3</v>
      </c>
      <c r="F14" s="60">
        <f>VLOOKUP($A14,'Return Data'!$B$7:$R$2292,11,0)</f>
        <v>9.7142999999999997</v>
      </c>
      <c r="G14" s="61">
        <f t="shared" si="1"/>
        <v>2</v>
      </c>
      <c r="H14" s="60">
        <f>VLOOKUP($A14,'Return Data'!$B$7:$R$2292,12,0)</f>
        <v>10.4458</v>
      </c>
      <c r="I14" s="61">
        <f t="shared" si="2"/>
        <v>3</v>
      </c>
      <c r="J14" s="60">
        <f>VLOOKUP($A14,'Return Data'!$B$7:$R$2292,13,0)</f>
        <v>9.2849000000000004</v>
      </c>
      <c r="K14" s="61">
        <f t="shared" si="3"/>
        <v>4</v>
      </c>
      <c r="L14" s="60">
        <f>VLOOKUP($A14,'Return Data'!$B$7:$R$2292,17,0)</f>
        <v>35.6203</v>
      </c>
      <c r="M14" s="61">
        <f t="shared" si="4"/>
        <v>9</v>
      </c>
      <c r="N14" s="60">
        <f>VLOOKUP($A14,'Return Data'!$B$7:$R$2292,14,0)</f>
        <v>25.337800000000001</v>
      </c>
      <c r="O14" s="61">
        <f t="shared" si="5"/>
        <v>11</v>
      </c>
      <c r="P14" s="60">
        <f>VLOOKUP($A14,'Return Data'!$B$7:$R$2292,15,0)</f>
        <v>13.321400000000001</v>
      </c>
      <c r="Q14" s="61">
        <f t="shared" si="6"/>
        <v>11</v>
      </c>
      <c r="R14" s="60">
        <f>VLOOKUP($A14,'Return Data'!$B$7:$R$2292,16,0)</f>
        <v>19.530799999999999</v>
      </c>
      <c r="S14" s="62">
        <f t="shared" si="7"/>
        <v>9</v>
      </c>
    </row>
    <row r="15" spans="1:20" x14ac:dyDescent="0.3">
      <c r="A15" s="58" t="s">
        <v>1098</v>
      </c>
      <c r="B15" s="59">
        <f>VLOOKUP($A15,'Return Data'!$B$7:$R$2292,3,0)</f>
        <v>44859</v>
      </c>
      <c r="C15" s="60">
        <f>VLOOKUP($A15,'Return Data'!$B$7:$R$2292,4,0)</f>
        <v>183.06</v>
      </c>
      <c r="D15" s="60">
        <f>VLOOKUP($A15,'Return Data'!$B$7:$R$2292,10,0)</f>
        <v>5.5891999999999999</v>
      </c>
      <c r="E15" s="61">
        <f t="shared" si="0"/>
        <v>17</v>
      </c>
      <c r="F15" s="60">
        <f>VLOOKUP($A15,'Return Data'!$B$7:$R$2292,11,0)</f>
        <v>8.0829000000000004</v>
      </c>
      <c r="G15" s="61">
        <f t="shared" si="1"/>
        <v>6</v>
      </c>
      <c r="H15" s="60">
        <f>VLOOKUP($A15,'Return Data'!$B$7:$R$2292,12,0)</f>
        <v>6.0049999999999999</v>
      </c>
      <c r="I15" s="61">
        <f t="shared" si="2"/>
        <v>11</v>
      </c>
      <c r="J15" s="60">
        <f>VLOOKUP($A15,'Return Data'!$B$7:$R$2292,13,0)</f>
        <v>3.4003999999999999</v>
      </c>
      <c r="K15" s="61">
        <f t="shared" si="3"/>
        <v>14</v>
      </c>
      <c r="L15" s="60">
        <f>VLOOKUP($A15,'Return Data'!$B$7:$R$2292,17,0)</f>
        <v>34.293599999999998</v>
      </c>
      <c r="M15" s="61">
        <f t="shared" si="4"/>
        <v>12</v>
      </c>
      <c r="N15" s="60">
        <f>VLOOKUP($A15,'Return Data'!$B$7:$R$2292,14,0)</f>
        <v>23.498899999999999</v>
      </c>
      <c r="O15" s="61">
        <f t="shared" si="5"/>
        <v>14</v>
      </c>
      <c r="P15" s="60">
        <f>VLOOKUP($A15,'Return Data'!$B$7:$R$2292,15,0)</f>
        <v>12.302300000000001</v>
      </c>
      <c r="Q15" s="61">
        <f t="shared" si="6"/>
        <v>14</v>
      </c>
      <c r="R15" s="60">
        <f>VLOOKUP($A15,'Return Data'!$B$7:$R$2292,16,0)</f>
        <v>18.6629</v>
      </c>
      <c r="S15" s="62">
        <f t="shared" si="7"/>
        <v>14</v>
      </c>
    </row>
    <row r="16" spans="1:20" x14ac:dyDescent="0.3">
      <c r="A16" s="58" t="s">
        <v>1100</v>
      </c>
      <c r="B16" s="59">
        <f>VLOOKUP($A16,'Return Data'!$B$7:$R$2292,3,0)</f>
        <v>44859</v>
      </c>
      <c r="C16" s="60">
        <f>VLOOKUP($A16,'Return Data'!$B$7:$R$2292,4,0)</f>
        <v>18.39</v>
      </c>
      <c r="D16" s="60">
        <f>VLOOKUP($A16,'Return Data'!$B$7:$R$2292,10,0)</f>
        <v>4.6074999999999999</v>
      </c>
      <c r="E16" s="61">
        <f t="shared" si="0"/>
        <v>20</v>
      </c>
      <c r="F16" s="60">
        <f>VLOOKUP($A16,'Return Data'!$B$7:$R$2292,11,0)</f>
        <v>3.1408</v>
      </c>
      <c r="G16" s="61">
        <f t="shared" si="1"/>
        <v>21</v>
      </c>
      <c r="H16" s="60">
        <f>VLOOKUP($A16,'Return Data'!$B$7:$R$2292,12,0)</f>
        <v>0.49180000000000001</v>
      </c>
      <c r="I16" s="61">
        <f t="shared" si="2"/>
        <v>22</v>
      </c>
      <c r="J16" s="60">
        <f>VLOOKUP($A16,'Return Data'!$B$7:$R$2292,13,0)</f>
        <v>-3.9184999999999999</v>
      </c>
      <c r="K16" s="61">
        <f t="shared" si="3"/>
        <v>24</v>
      </c>
      <c r="L16" s="60">
        <f>VLOOKUP($A16,'Return Data'!$B$7:$R$2292,17,0)</f>
        <v>25.0808</v>
      </c>
      <c r="M16" s="61">
        <f t="shared" si="4"/>
        <v>22</v>
      </c>
      <c r="N16" s="60">
        <f>VLOOKUP($A16,'Return Data'!$B$7:$R$2292,14,0)</f>
        <v>19.430800000000001</v>
      </c>
      <c r="O16" s="61">
        <f t="shared" si="5"/>
        <v>20</v>
      </c>
      <c r="P16" s="60">
        <f>VLOOKUP($A16,'Return Data'!$B$7:$R$2292,15,0)</f>
        <v>8.9443000000000001</v>
      </c>
      <c r="Q16" s="61">
        <f t="shared" si="6"/>
        <v>20</v>
      </c>
      <c r="R16" s="60">
        <f>VLOOKUP($A16,'Return Data'!$B$7:$R$2292,16,0)</f>
        <v>11.1754</v>
      </c>
      <c r="S16" s="62">
        <f t="shared" si="7"/>
        <v>24</v>
      </c>
    </row>
    <row r="17" spans="1:19" x14ac:dyDescent="0.3">
      <c r="A17" s="58" t="s">
        <v>1102</v>
      </c>
      <c r="B17" s="59">
        <f>VLOOKUP($A17,'Return Data'!$B$7:$R$2292,3,0)</f>
        <v>44859</v>
      </c>
      <c r="C17" s="60">
        <f>VLOOKUP($A17,'Return Data'!$B$7:$R$2292,4,0)</f>
        <v>103</v>
      </c>
      <c r="D17" s="60">
        <f>VLOOKUP($A17,'Return Data'!$B$7:$R$2292,10,0)</f>
        <v>7.6393000000000004</v>
      </c>
      <c r="E17" s="61">
        <f t="shared" si="0"/>
        <v>7</v>
      </c>
      <c r="F17" s="60">
        <f>VLOOKUP($A17,'Return Data'!$B$7:$R$2292,11,0)</f>
        <v>5.8254999999999999</v>
      </c>
      <c r="G17" s="61">
        <f t="shared" si="1"/>
        <v>14</v>
      </c>
      <c r="H17" s="60">
        <f>VLOOKUP($A17,'Return Data'!$B$7:$R$2292,12,0)</f>
        <v>3.4967999999999999</v>
      </c>
      <c r="I17" s="61">
        <f t="shared" si="2"/>
        <v>19</v>
      </c>
      <c r="J17" s="60">
        <f>VLOOKUP($A17,'Return Data'!$B$7:$R$2292,13,0)</f>
        <v>2.9177</v>
      </c>
      <c r="K17" s="61">
        <f t="shared" si="3"/>
        <v>16</v>
      </c>
      <c r="L17" s="60">
        <f>VLOOKUP($A17,'Return Data'!$B$7:$R$2292,17,0)</f>
        <v>30.159199999999998</v>
      </c>
      <c r="M17" s="61">
        <f t="shared" si="4"/>
        <v>17</v>
      </c>
      <c r="N17" s="60">
        <f>VLOOKUP($A17,'Return Data'!$B$7:$R$2292,14,0)</f>
        <v>24.7121</v>
      </c>
      <c r="O17" s="61">
        <f t="shared" si="5"/>
        <v>12</v>
      </c>
      <c r="P17" s="60">
        <f>VLOOKUP($A17,'Return Data'!$B$7:$R$2292,15,0)</f>
        <v>15.797499999999999</v>
      </c>
      <c r="Q17" s="61">
        <f t="shared" si="6"/>
        <v>6</v>
      </c>
      <c r="R17" s="60">
        <f>VLOOKUP($A17,'Return Data'!$B$7:$R$2292,16,0)</f>
        <v>19.679600000000001</v>
      </c>
      <c r="S17" s="62">
        <f t="shared" si="7"/>
        <v>7</v>
      </c>
    </row>
    <row r="18" spans="1:19" x14ac:dyDescent="0.3">
      <c r="A18" s="58" t="s">
        <v>1104</v>
      </c>
      <c r="B18" s="59">
        <f>VLOOKUP($A18,'Return Data'!$B$7:$R$2292,3,0)</f>
        <v>44859</v>
      </c>
      <c r="C18" s="60">
        <f>VLOOKUP($A18,'Return Data'!$B$7:$R$2292,4,0)</f>
        <v>84.808999999999997</v>
      </c>
      <c r="D18" s="60">
        <f>VLOOKUP($A18,'Return Data'!$B$7:$R$2292,10,0)</f>
        <v>6.0072999999999999</v>
      </c>
      <c r="E18" s="61">
        <f t="shared" si="0"/>
        <v>15</v>
      </c>
      <c r="F18" s="60">
        <f>VLOOKUP($A18,'Return Data'!$B$7:$R$2292,11,0)</f>
        <v>6.2702999999999998</v>
      </c>
      <c r="G18" s="61">
        <f t="shared" si="1"/>
        <v>13</v>
      </c>
      <c r="H18" s="60">
        <f>VLOOKUP($A18,'Return Data'!$B$7:$R$2292,12,0)</f>
        <v>7.2717000000000001</v>
      </c>
      <c r="I18" s="61">
        <f t="shared" si="2"/>
        <v>7</v>
      </c>
      <c r="J18" s="60">
        <f>VLOOKUP($A18,'Return Data'!$B$7:$R$2292,13,0)</f>
        <v>8.3724000000000007</v>
      </c>
      <c r="K18" s="61">
        <f t="shared" si="3"/>
        <v>5</v>
      </c>
      <c r="L18" s="60">
        <f>VLOOKUP($A18,'Return Data'!$B$7:$R$2292,17,0)</f>
        <v>35.829099999999997</v>
      </c>
      <c r="M18" s="61">
        <f t="shared" si="4"/>
        <v>8</v>
      </c>
      <c r="N18" s="60">
        <f>VLOOKUP($A18,'Return Data'!$B$7:$R$2292,14,0)</f>
        <v>27.070399999999999</v>
      </c>
      <c r="O18" s="61">
        <f t="shared" si="5"/>
        <v>7</v>
      </c>
      <c r="P18" s="60">
        <f>VLOOKUP($A18,'Return Data'!$B$7:$R$2292,15,0)</f>
        <v>15.724600000000001</v>
      </c>
      <c r="Q18" s="61">
        <f t="shared" si="6"/>
        <v>7</v>
      </c>
      <c r="R18" s="60">
        <f>VLOOKUP($A18,'Return Data'!$B$7:$R$2292,16,0)</f>
        <v>20.211099999999998</v>
      </c>
      <c r="S18" s="62">
        <f t="shared" si="7"/>
        <v>5</v>
      </c>
    </row>
    <row r="19" spans="1:19" x14ac:dyDescent="0.3">
      <c r="A19" s="58" t="s">
        <v>1105</v>
      </c>
      <c r="B19" s="59">
        <f>VLOOKUP($A19,'Return Data'!$B$7:$R$2292,3,0)</f>
        <v>44859</v>
      </c>
      <c r="C19" s="60">
        <f>VLOOKUP($A19,'Return Data'!$B$7:$R$2292,4,0)</f>
        <v>227.01</v>
      </c>
      <c r="D19" s="60">
        <f>VLOOKUP($A19,'Return Data'!$B$7:$R$2292,10,0)</f>
        <v>4.1569000000000003</v>
      </c>
      <c r="E19" s="61">
        <f t="shared" si="0"/>
        <v>22</v>
      </c>
      <c r="F19" s="60">
        <f>VLOOKUP($A19,'Return Data'!$B$7:$R$2292,11,0)</f>
        <v>4.0900999999999996</v>
      </c>
      <c r="G19" s="61">
        <f t="shared" si="1"/>
        <v>18</v>
      </c>
      <c r="H19" s="60">
        <f>VLOOKUP($A19,'Return Data'!$B$7:$R$2292,12,0)</f>
        <v>4.2622</v>
      </c>
      <c r="I19" s="61">
        <f t="shared" si="2"/>
        <v>16</v>
      </c>
      <c r="J19" s="60">
        <f>VLOOKUP($A19,'Return Data'!$B$7:$R$2292,13,0)</f>
        <v>0.49580000000000002</v>
      </c>
      <c r="K19" s="61">
        <f t="shared" si="3"/>
        <v>19</v>
      </c>
      <c r="L19" s="60">
        <f>VLOOKUP($A19,'Return Data'!$B$7:$R$2292,17,0)</f>
        <v>23.8432</v>
      </c>
      <c r="M19" s="61">
        <f t="shared" si="4"/>
        <v>23</v>
      </c>
      <c r="N19" s="60">
        <f>VLOOKUP($A19,'Return Data'!$B$7:$R$2292,14,0)</f>
        <v>18.459599999999998</v>
      </c>
      <c r="O19" s="61">
        <f t="shared" si="5"/>
        <v>22</v>
      </c>
      <c r="P19" s="60">
        <f>VLOOKUP($A19,'Return Data'!$B$7:$R$2292,15,0)</f>
        <v>8.9449000000000005</v>
      </c>
      <c r="Q19" s="61">
        <f t="shared" si="6"/>
        <v>19</v>
      </c>
      <c r="R19" s="60">
        <f>VLOOKUP($A19,'Return Data'!$B$7:$R$2292,16,0)</f>
        <v>18.501100000000001</v>
      </c>
      <c r="S19" s="62">
        <f t="shared" si="7"/>
        <v>15</v>
      </c>
    </row>
    <row r="20" spans="1:19" x14ac:dyDescent="0.3">
      <c r="A20" s="58" t="s">
        <v>1107</v>
      </c>
      <c r="B20" s="59">
        <f>VLOOKUP($A20,'Return Data'!$B$7:$R$2292,3,0)</f>
        <v>44859</v>
      </c>
      <c r="C20" s="60">
        <f>VLOOKUP($A20,'Return Data'!$B$7:$R$2292,4,0)</f>
        <v>19.105699999999999</v>
      </c>
      <c r="D20" s="60">
        <f>VLOOKUP($A20,'Return Data'!$B$7:$R$2292,10,0)</f>
        <v>6.2436999999999996</v>
      </c>
      <c r="E20" s="61">
        <f t="shared" si="0"/>
        <v>13</v>
      </c>
      <c r="F20" s="60">
        <f>VLOOKUP($A20,'Return Data'!$B$7:$R$2292,11,0)</f>
        <v>3.2517</v>
      </c>
      <c r="G20" s="61">
        <f t="shared" si="1"/>
        <v>20</v>
      </c>
      <c r="H20" s="60">
        <f>VLOOKUP($A20,'Return Data'!$B$7:$R$2292,12,0)</f>
        <v>2.8388</v>
      </c>
      <c r="I20" s="61">
        <f t="shared" si="2"/>
        <v>20</v>
      </c>
      <c r="J20" s="60">
        <f>VLOOKUP($A20,'Return Data'!$B$7:$R$2292,13,0)</f>
        <v>3.2925</v>
      </c>
      <c r="K20" s="61">
        <f t="shared" si="3"/>
        <v>15</v>
      </c>
      <c r="L20" s="60">
        <f>VLOOKUP($A20,'Return Data'!$B$7:$R$2292,17,0)</f>
        <v>34.932600000000001</v>
      </c>
      <c r="M20" s="61">
        <f t="shared" si="4"/>
        <v>11</v>
      </c>
      <c r="N20" s="60">
        <f>VLOOKUP($A20,'Return Data'!$B$7:$R$2292,14,0)</f>
        <v>24.395399999999999</v>
      </c>
      <c r="O20" s="61">
        <f t="shared" si="5"/>
        <v>13</v>
      </c>
      <c r="P20" s="60"/>
      <c r="Q20" s="61"/>
      <c r="R20" s="60">
        <f>VLOOKUP($A20,'Return Data'!$B$7:$R$2292,16,0)</f>
        <v>14.6449</v>
      </c>
      <c r="S20" s="62">
        <f t="shared" si="7"/>
        <v>23</v>
      </c>
    </row>
    <row r="21" spans="1:19" x14ac:dyDescent="0.3">
      <c r="A21" s="58" t="s">
        <v>1109</v>
      </c>
      <c r="B21" s="59">
        <f>VLOOKUP($A21,'Return Data'!$B$7:$R$2292,3,0)</f>
        <v>44859</v>
      </c>
      <c r="C21" s="60">
        <f>VLOOKUP($A21,'Return Data'!$B$7:$R$2292,4,0)</f>
        <v>22.52</v>
      </c>
      <c r="D21" s="60">
        <f>VLOOKUP($A21,'Return Data'!$B$7:$R$2292,10,0)</f>
        <v>4.4527000000000001</v>
      </c>
      <c r="E21" s="61">
        <f t="shared" si="0"/>
        <v>21</v>
      </c>
      <c r="F21" s="60">
        <f>VLOOKUP($A21,'Return Data'!$B$7:$R$2292,11,0)</f>
        <v>5.3418999999999999</v>
      </c>
      <c r="G21" s="61">
        <f t="shared" si="1"/>
        <v>16</v>
      </c>
      <c r="H21" s="60">
        <f>VLOOKUP($A21,'Return Data'!$B$7:$R$2292,12,0)</f>
        <v>4.6177000000000001</v>
      </c>
      <c r="I21" s="61">
        <f t="shared" si="2"/>
        <v>14</v>
      </c>
      <c r="J21" s="60">
        <f>VLOOKUP($A21,'Return Data'!$B$7:$R$2292,13,0)</f>
        <v>4.2979000000000003</v>
      </c>
      <c r="K21" s="61">
        <f t="shared" si="3"/>
        <v>13</v>
      </c>
      <c r="L21" s="60">
        <f>VLOOKUP($A21,'Return Data'!$B$7:$R$2292,17,0)</f>
        <v>36.168300000000002</v>
      </c>
      <c r="M21" s="61">
        <f t="shared" si="4"/>
        <v>6</v>
      </c>
      <c r="N21" s="60">
        <f>VLOOKUP($A21,'Return Data'!$B$7:$R$2292,14,0)</f>
        <v>28.139800000000001</v>
      </c>
      <c r="O21" s="61">
        <f t="shared" ref="O21" si="8">RANK(N21,N$8:N$31,0)</f>
        <v>5</v>
      </c>
      <c r="P21" s="60"/>
      <c r="Q21" s="61"/>
      <c r="R21" s="60">
        <f>VLOOKUP($A21,'Return Data'!$B$7:$R$2292,16,0)</f>
        <v>28.436599999999999</v>
      </c>
      <c r="S21" s="62">
        <f t="shared" si="7"/>
        <v>2</v>
      </c>
    </row>
    <row r="22" spans="1:19" x14ac:dyDescent="0.3">
      <c r="A22" s="58" t="s">
        <v>2056</v>
      </c>
      <c r="B22" s="59">
        <f>VLOOKUP($A22,'Return Data'!$B$7:$R$2292,3,0)</f>
        <v>44859</v>
      </c>
      <c r="C22" s="60">
        <f>VLOOKUP($A22,'Return Data'!$B$7:$R$2292,4,0)</f>
        <v>57.568399999999997</v>
      </c>
      <c r="D22" s="60">
        <f>VLOOKUP($A22,'Return Data'!$B$7:$R$2292,10,0)</f>
        <v>12.088699999999999</v>
      </c>
      <c r="E22" s="61">
        <f t="shared" si="0"/>
        <v>1</v>
      </c>
      <c r="F22" s="60">
        <f>VLOOKUP($A22,'Return Data'!$B$7:$R$2292,11,0)</f>
        <v>13.4894</v>
      </c>
      <c r="G22" s="61">
        <f t="shared" si="1"/>
        <v>1</v>
      </c>
      <c r="H22" s="60">
        <f>VLOOKUP($A22,'Return Data'!$B$7:$R$2292,12,0)</f>
        <v>16.040099999999999</v>
      </c>
      <c r="I22" s="61">
        <f t="shared" si="2"/>
        <v>1</v>
      </c>
      <c r="J22" s="60">
        <f>VLOOKUP($A22,'Return Data'!$B$7:$R$2292,13,0)</f>
        <v>23.4208</v>
      </c>
      <c r="K22" s="61">
        <f t="shared" si="3"/>
        <v>1</v>
      </c>
      <c r="L22" s="60">
        <f>VLOOKUP($A22,'Return Data'!$B$7:$R$2292,17,0)</f>
        <v>45.687100000000001</v>
      </c>
      <c r="M22" s="61">
        <f t="shared" si="4"/>
        <v>2</v>
      </c>
      <c r="N22" s="60">
        <f>VLOOKUP($A22,'Return Data'!$B$7:$R$2292,14,0)</f>
        <v>27.528099999999998</v>
      </c>
      <c r="O22" s="61">
        <f t="shared" ref="O22:O29" si="9">RANK(N22,N$8:N$31,0)</f>
        <v>6</v>
      </c>
      <c r="P22" s="60">
        <f>VLOOKUP($A22,'Return Data'!$B$7:$R$2292,15,0)</f>
        <v>16.9161</v>
      </c>
      <c r="Q22" s="61">
        <f t="shared" ref="Q22:Q29" si="10">RANK(P22,P$8:P$31,0)</f>
        <v>4</v>
      </c>
      <c r="R22" s="60">
        <f>VLOOKUP($A22,'Return Data'!$B$7:$R$2292,16,0)</f>
        <v>22.367899999999999</v>
      </c>
      <c r="S22" s="62">
        <f t="shared" si="7"/>
        <v>3</v>
      </c>
    </row>
    <row r="23" spans="1:19" x14ac:dyDescent="0.3">
      <c r="A23" s="58" t="s">
        <v>1112</v>
      </c>
      <c r="B23" s="59">
        <f>VLOOKUP($A23,'Return Data'!$B$7:$R$2292,3,0)</f>
        <v>44859</v>
      </c>
      <c r="C23" s="60">
        <f>VLOOKUP($A23,'Return Data'!$B$7:$R$2292,4,0)</f>
        <v>2307.2311</v>
      </c>
      <c r="D23" s="60">
        <f>VLOOKUP($A23,'Return Data'!$B$7:$R$2292,10,0)</f>
        <v>7.6191000000000004</v>
      </c>
      <c r="E23" s="61">
        <f t="shared" si="0"/>
        <v>8</v>
      </c>
      <c r="F23" s="60">
        <f>VLOOKUP($A23,'Return Data'!$B$7:$R$2292,11,0)</f>
        <v>7.4128999999999996</v>
      </c>
      <c r="G23" s="61">
        <f t="shared" si="1"/>
        <v>10</v>
      </c>
      <c r="H23" s="60">
        <f>VLOOKUP($A23,'Return Data'!$B$7:$R$2292,12,0)</f>
        <v>7.0742000000000003</v>
      </c>
      <c r="I23" s="61">
        <f t="shared" si="2"/>
        <v>9</v>
      </c>
      <c r="J23" s="60">
        <f>VLOOKUP($A23,'Return Data'!$B$7:$R$2292,13,0)</f>
        <v>5.7473000000000001</v>
      </c>
      <c r="K23" s="61">
        <f t="shared" si="3"/>
        <v>10</v>
      </c>
      <c r="L23" s="60">
        <f>VLOOKUP($A23,'Return Data'!$B$7:$R$2292,17,0)</f>
        <v>35.944699999999997</v>
      </c>
      <c r="M23" s="61">
        <f t="shared" si="4"/>
        <v>7</v>
      </c>
      <c r="N23" s="60">
        <f>VLOOKUP($A23,'Return Data'!$B$7:$R$2292,14,0)</f>
        <v>26.8964</v>
      </c>
      <c r="O23" s="61">
        <f t="shared" si="9"/>
        <v>8</v>
      </c>
      <c r="P23" s="60">
        <f>VLOOKUP($A23,'Return Data'!$B$7:$R$2292,15,0)</f>
        <v>14.8514</v>
      </c>
      <c r="Q23" s="61">
        <f t="shared" si="10"/>
        <v>8</v>
      </c>
      <c r="R23" s="60">
        <f>VLOOKUP($A23,'Return Data'!$B$7:$R$2292,16,0)</f>
        <v>16.724499999999999</v>
      </c>
      <c r="S23" s="62">
        <f t="shared" si="7"/>
        <v>20</v>
      </c>
    </row>
    <row r="24" spans="1:19" x14ac:dyDescent="0.3">
      <c r="A24" s="58" t="s">
        <v>1113</v>
      </c>
      <c r="B24" s="59">
        <f>VLOOKUP($A24,'Return Data'!$B$7:$R$2292,3,0)</f>
        <v>44859</v>
      </c>
      <c r="C24" s="60">
        <f>VLOOKUP($A24,'Return Data'!$B$7:$R$2292,4,0)</f>
        <v>49.75</v>
      </c>
      <c r="D24" s="60">
        <f>VLOOKUP($A24,'Return Data'!$B$7:$R$2292,10,0)</f>
        <v>5.6936</v>
      </c>
      <c r="E24" s="61">
        <f t="shared" si="0"/>
        <v>16</v>
      </c>
      <c r="F24" s="60">
        <f>VLOOKUP($A24,'Return Data'!$B$7:$R$2292,11,0)</f>
        <v>8.9098000000000006</v>
      </c>
      <c r="G24" s="61">
        <f t="shared" si="1"/>
        <v>3</v>
      </c>
      <c r="H24" s="60">
        <f>VLOOKUP($A24,'Return Data'!$B$7:$R$2292,12,0)</f>
        <v>4.3196000000000003</v>
      </c>
      <c r="I24" s="61">
        <f t="shared" si="2"/>
        <v>15</v>
      </c>
      <c r="J24" s="60">
        <f>VLOOKUP($A24,'Return Data'!$B$7:$R$2292,13,0)</f>
        <v>6.5309999999999997</v>
      </c>
      <c r="K24" s="61">
        <f t="shared" si="3"/>
        <v>8</v>
      </c>
      <c r="L24" s="60">
        <f>VLOOKUP($A24,'Return Data'!$B$7:$R$2292,17,0)</f>
        <v>41.33</v>
      </c>
      <c r="M24" s="61">
        <f t="shared" si="4"/>
        <v>3</v>
      </c>
      <c r="N24" s="60">
        <f>VLOOKUP($A24,'Return Data'!$B$7:$R$2292,14,0)</f>
        <v>39.473100000000002</v>
      </c>
      <c r="O24" s="61">
        <f t="shared" si="9"/>
        <v>1</v>
      </c>
      <c r="P24" s="60">
        <f>VLOOKUP($A24,'Return Data'!$B$7:$R$2292,15,0)</f>
        <v>20.148700000000002</v>
      </c>
      <c r="Q24" s="61">
        <f t="shared" si="10"/>
        <v>2</v>
      </c>
      <c r="R24" s="60">
        <f>VLOOKUP($A24,'Return Data'!$B$7:$R$2292,16,0)</f>
        <v>19.751000000000001</v>
      </c>
      <c r="S24" s="62">
        <f t="shared" si="7"/>
        <v>6</v>
      </c>
    </row>
    <row r="25" spans="1:19" x14ac:dyDescent="0.3">
      <c r="A25" s="58" t="s">
        <v>1118</v>
      </c>
      <c r="B25" s="59">
        <f>VLOOKUP($A25,'Return Data'!$B$7:$R$2292,3,0)</f>
        <v>44859</v>
      </c>
      <c r="C25" s="60">
        <f>VLOOKUP($A25,'Return Data'!$B$7:$R$2292,4,0)</f>
        <v>142.47030000000001</v>
      </c>
      <c r="D25" s="60">
        <f>VLOOKUP($A25,'Return Data'!$B$7:$R$2292,10,0)</f>
        <v>9.1684000000000001</v>
      </c>
      <c r="E25" s="61">
        <f t="shared" si="0"/>
        <v>2</v>
      </c>
      <c r="F25" s="60">
        <f>VLOOKUP($A25,'Return Data'!$B$7:$R$2292,11,0)</f>
        <v>6.8190999999999997</v>
      </c>
      <c r="G25" s="61">
        <f t="shared" si="1"/>
        <v>11</v>
      </c>
      <c r="H25" s="60">
        <f>VLOOKUP($A25,'Return Data'!$B$7:$R$2292,12,0)</f>
        <v>14.728999999999999</v>
      </c>
      <c r="I25" s="61">
        <f t="shared" si="2"/>
        <v>2</v>
      </c>
      <c r="J25" s="60">
        <f>VLOOKUP($A25,'Return Data'!$B$7:$R$2292,13,0)</f>
        <v>16.408100000000001</v>
      </c>
      <c r="K25" s="61">
        <f t="shared" si="3"/>
        <v>2</v>
      </c>
      <c r="L25" s="60">
        <f>VLOOKUP($A25,'Return Data'!$B$7:$R$2292,17,0)</f>
        <v>46.941800000000001</v>
      </c>
      <c r="M25" s="61">
        <f t="shared" si="4"/>
        <v>1</v>
      </c>
      <c r="N25" s="60">
        <f>VLOOKUP($A25,'Return Data'!$B$7:$R$2292,14,0)</f>
        <v>36.966299999999997</v>
      </c>
      <c r="O25" s="61">
        <f t="shared" si="9"/>
        <v>2</v>
      </c>
      <c r="P25" s="60">
        <f>VLOOKUP($A25,'Return Data'!$B$7:$R$2292,15,0)</f>
        <v>21.329599999999999</v>
      </c>
      <c r="Q25" s="61">
        <f t="shared" si="10"/>
        <v>1</v>
      </c>
      <c r="R25" s="60">
        <f>VLOOKUP($A25,'Return Data'!$B$7:$R$2292,16,0)</f>
        <v>16.985900000000001</v>
      </c>
      <c r="S25" s="62">
        <f t="shared" si="7"/>
        <v>18</v>
      </c>
    </row>
    <row r="26" spans="1:19" x14ac:dyDescent="0.3">
      <c r="A26" s="58" t="s">
        <v>1119</v>
      </c>
      <c r="B26" s="59">
        <f>VLOOKUP($A26,'Return Data'!$B$7:$R$2292,3,0)</f>
        <v>44859</v>
      </c>
      <c r="C26" s="60">
        <f>VLOOKUP($A26,'Return Data'!$B$7:$R$2292,4,0)</f>
        <v>162.3092</v>
      </c>
      <c r="D26" s="60">
        <f>VLOOKUP($A26,'Return Data'!$B$7:$R$2292,10,0)</f>
        <v>6.2694999999999999</v>
      </c>
      <c r="E26" s="61">
        <f t="shared" si="0"/>
        <v>12</v>
      </c>
      <c r="F26" s="60">
        <f>VLOOKUP($A26,'Return Data'!$B$7:$R$2292,11,0)</f>
        <v>7.7320000000000002</v>
      </c>
      <c r="G26" s="61">
        <f t="shared" si="1"/>
        <v>8</v>
      </c>
      <c r="H26" s="60">
        <f>VLOOKUP($A26,'Return Data'!$B$7:$R$2292,12,0)</f>
        <v>7.7194000000000003</v>
      </c>
      <c r="I26" s="61">
        <f t="shared" si="2"/>
        <v>5</v>
      </c>
      <c r="J26" s="60">
        <f>VLOOKUP($A26,'Return Data'!$B$7:$R$2292,13,0)</f>
        <v>12.288399999999999</v>
      </c>
      <c r="K26" s="61">
        <f t="shared" si="3"/>
        <v>3</v>
      </c>
      <c r="L26" s="60">
        <f>VLOOKUP($A26,'Return Data'!$B$7:$R$2292,17,0)</f>
        <v>40.436399999999999</v>
      </c>
      <c r="M26" s="61">
        <f t="shared" si="4"/>
        <v>4</v>
      </c>
      <c r="N26" s="60">
        <f>VLOOKUP($A26,'Return Data'!$B$7:$R$2292,14,0)</f>
        <v>30.758099999999999</v>
      </c>
      <c r="O26" s="61">
        <f t="shared" si="9"/>
        <v>3</v>
      </c>
      <c r="P26" s="60">
        <f>VLOOKUP($A26,'Return Data'!$B$7:$R$2292,15,0)</f>
        <v>14.703799999999999</v>
      </c>
      <c r="Q26" s="61">
        <f t="shared" si="10"/>
        <v>9</v>
      </c>
      <c r="R26" s="60">
        <f>VLOOKUP($A26,'Return Data'!$B$7:$R$2292,16,0)</f>
        <v>19.6722</v>
      </c>
      <c r="S26" s="62">
        <f t="shared" si="7"/>
        <v>8</v>
      </c>
    </row>
    <row r="27" spans="1:19" x14ac:dyDescent="0.3">
      <c r="A27" s="58" t="s">
        <v>1121</v>
      </c>
      <c r="B27" s="59">
        <f>VLOOKUP($A27,'Return Data'!$B$7:$R$2292,3,0)</f>
        <v>44859</v>
      </c>
      <c r="C27" s="60">
        <f>VLOOKUP($A27,'Return Data'!$B$7:$R$2292,4,0)</f>
        <v>796.72680000000003</v>
      </c>
      <c r="D27" s="60">
        <f>VLOOKUP($A27,'Return Data'!$B$7:$R$2292,10,0)</f>
        <v>8.2187999999999999</v>
      </c>
      <c r="E27" s="61">
        <f t="shared" si="0"/>
        <v>4</v>
      </c>
      <c r="F27" s="60">
        <f>VLOOKUP($A27,'Return Data'!$B$7:$R$2292,11,0)</f>
        <v>8.5731000000000002</v>
      </c>
      <c r="G27" s="61">
        <f t="shared" si="1"/>
        <v>4</v>
      </c>
      <c r="H27" s="60">
        <f>VLOOKUP($A27,'Return Data'!$B$7:$R$2292,12,0)</f>
        <v>8.9225999999999992</v>
      </c>
      <c r="I27" s="61">
        <f t="shared" si="2"/>
        <v>4</v>
      </c>
      <c r="J27" s="60">
        <f>VLOOKUP($A27,'Return Data'!$B$7:$R$2292,13,0)</f>
        <v>7.0175000000000001</v>
      </c>
      <c r="K27" s="61">
        <f t="shared" si="3"/>
        <v>6</v>
      </c>
      <c r="L27" s="60">
        <f>VLOOKUP($A27,'Return Data'!$B$7:$R$2292,17,0)</f>
        <v>31.747599999999998</v>
      </c>
      <c r="M27" s="61">
        <f t="shared" si="4"/>
        <v>16</v>
      </c>
      <c r="N27" s="60">
        <f>VLOOKUP($A27,'Return Data'!$B$7:$R$2292,14,0)</f>
        <v>20.059000000000001</v>
      </c>
      <c r="O27" s="61">
        <f t="shared" si="9"/>
        <v>19</v>
      </c>
      <c r="P27" s="60">
        <f>VLOOKUP($A27,'Return Data'!$B$7:$R$2292,15,0)</f>
        <v>9.2004000000000001</v>
      </c>
      <c r="Q27" s="61">
        <f t="shared" si="10"/>
        <v>18</v>
      </c>
      <c r="R27" s="60">
        <f>VLOOKUP($A27,'Return Data'!$B$7:$R$2292,16,0)</f>
        <v>16.78</v>
      </c>
      <c r="S27" s="62">
        <f t="shared" si="7"/>
        <v>19</v>
      </c>
    </row>
    <row r="28" spans="1:19" x14ac:dyDescent="0.3">
      <c r="A28" s="58" t="s">
        <v>1123</v>
      </c>
      <c r="B28" s="59">
        <f>VLOOKUP($A28,'Return Data'!$B$7:$R$2292,3,0)</f>
        <v>44859</v>
      </c>
      <c r="C28" s="60">
        <f>VLOOKUP($A28,'Return Data'!$B$7:$R$2292,4,0)</f>
        <v>269.34460000000001</v>
      </c>
      <c r="D28" s="60">
        <f>VLOOKUP($A28,'Return Data'!$B$7:$R$2292,10,0)</f>
        <v>3.8546</v>
      </c>
      <c r="E28" s="61">
        <f t="shared" si="0"/>
        <v>23</v>
      </c>
      <c r="F28" s="60">
        <f>VLOOKUP($A28,'Return Data'!$B$7:$R$2292,11,0)</f>
        <v>3.7547000000000001</v>
      </c>
      <c r="G28" s="61">
        <f t="shared" si="1"/>
        <v>19</v>
      </c>
      <c r="H28" s="60">
        <f>VLOOKUP($A28,'Return Data'!$B$7:$R$2292,12,0)</f>
        <v>3.6375999999999999</v>
      </c>
      <c r="I28" s="61">
        <f t="shared" si="2"/>
        <v>18</v>
      </c>
      <c r="J28" s="60">
        <f>VLOOKUP($A28,'Return Data'!$B$7:$R$2292,13,0)</f>
        <v>1.6884999999999999</v>
      </c>
      <c r="K28" s="61">
        <f t="shared" si="3"/>
        <v>17</v>
      </c>
      <c r="L28" s="60">
        <f>VLOOKUP($A28,'Return Data'!$B$7:$R$2292,17,0)</f>
        <v>29.387799999999999</v>
      </c>
      <c r="M28" s="61">
        <f t="shared" si="4"/>
        <v>18</v>
      </c>
      <c r="N28" s="60">
        <f>VLOOKUP($A28,'Return Data'!$B$7:$R$2292,14,0)</f>
        <v>22.6936</v>
      </c>
      <c r="O28" s="61">
        <f t="shared" si="9"/>
        <v>15</v>
      </c>
      <c r="P28" s="60">
        <f>VLOOKUP($A28,'Return Data'!$B$7:$R$2292,15,0)</f>
        <v>13.753</v>
      </c>
      <c r="Q28" s="61">
        <f t="shared" si="10"/>
        <v>10</v>
      </c>
      <c r="R28" s="60">
        <f>VLOOKUP($A28,'Return Data'!$B$7:$R$2292,16,0)</f>
        <v>18.879100000000001</v>
      </c>
      <c r="S28" s="62">
        <f t="shared" si="7"/>
        <v>13</v>
      </c>
    </row>
    <row r="29" spans="1:19" x14ac:dyDescent="0.3">
      <c r="A29" s="58" t="s">
        <v>1124</v>
      </c>
      <c r="B29" s="59">
        <f>VLOOKUP($A29,'Return Data'!$B$7:$R$2292,3,0)</f>
        <v>44859</v>
      </c>
      <c r="C29" s="60">
        <f>VLOOKUP($A29,'Return Data'!$B$7:$R$2292,4,0)</f>
        <v>78.63</v>
      </c>
      <c r="D29" s="60">
        <f>VLOOKUP($A29,'Return Data'!$B$7:$R$2292,10,0)</f>
        <v>6.7907000000000002</v>
      </c>
      <c r="E29" s="61">
        <f t="shared" si="0"/>
        <v>11</v>
      </c>
      <c r="F29" s="60">
        <f>VLOOKUP($A29,'Return Data'!$B$7:$R$2292,11,0)</f>
        <v>2.4895999999999998</v>
      </c>
      <c r="G29" s="61">
        <f t="shared" si="1"/>
        <v>23</v>
      </c>
      <c r="H29" s="60">
        <f>VLOOKUP($A29,'Return Data'!$B$7:$R$2292,12,0)</f>
        <v>5.2751000000000001</v>
      </c>
      <c r="I29" s="61">
        <f t="shared" si="2"/>
        <v>13</v>
      </c>
      <c r="J29" s="60">
        <f>VLOOKUP($A29,'Return Data'!$B$7:$R$2292,13,0)</f>
        <v>1.0408999999999999</v>
      </c>
      <c r="K29" s="61">
        <f t="shared" si="3"/>
        <v>18</v>
      </c>
      <c r="L29" s="60">
        <f>VLOOKUP($A29,'Return Data'!$B$7:$R$2292,17,0)</f>
        <v>25.740300000000001</v>
      </c>
      <c r="M29" s="61">
        <f t="shared" si="4"/>
        <v>21</v>
      </c>
      <c r="N29" s="60">
        <f>VLOOKUP($A29,'Return Data'!$B$7:$R$2292,14,0)</f>
        <v>21.8674</v>
      </c>
      <c r="O29" s="61">
        <f t="shared" si="9"/>
        <v>17</v>
      </c>
      <c r="P29" s="60">
        <f>VLOOKUP($A29,'Return Data'!$B$7:$R$2292,15,0)</f>
        <v>12.1729</v>
      </c>
      <c r="Q29" s="61">
        <f t="shared" si="10"/>
        <v>15</v>
      </c>
      <c r="R29" s="60">
        <f>VLOOKUP($A29,'Return Data'!$B$7:$R$2292,16,0)</f>
        <v>16.393599999999999</v>
      </c>
      <c r="S29" s="62">
        <f t="shared" si="7"/>
        <v>21</v>
      </c>
    </row>
    <row r="30" spans="1:19" x14ac:dyDescent="0.3">
      <c r="A30" s="58" t="s">
        <v>1126</v>
      </c>
      <c r="B30" s="59">
        <f>VLOOKUP($A30,'Return Data'!$B$7:$R$2292,3,0)</f>
        <v>44859</v>
      </c>
      <c r="C30" s="60">
        <f>VLOOKUP($A30,'Return Data'!$B$7:$R$2292,4,0)</f>
        <v>29.74</v>
      </c>
      <c r="D30" s="60">
        <f>VLOOKUP($A30,'Return Data'!$B$7:$R$2292,10,0)</f>
        <v>7.5976999999999997</v>
      </c>
      <c r="E30" s="61">
        <f t="shared" si="0"/>
        <v>9</v>
      </c>
      <c r="F30" s="60">
        <f>VLOOKUP($A30,'Return Data'!$B$7:$R$2292,11,0)</f>
        <v>7.5198999999999998</v>
      </c>
      <c r="G30" s="61">
        <f t="shared" si="1"/>
        <v>9</v>
      </c>
      <c r="H30" s="60">
        <f>VLOOKUP($A30,'Return Data'!$B$7:$R$2292,12,0)</f>
        <v>7.1711999999999998</v>
      </c>
      <c r="I30" s="61">
        <f t="shared" si="2"/>
        <v>8</v>
      </c>
      <c r="J30" s="60">
        <f>VLOOKUP($A30,'Return Data'!$B$7:$R$2292,13,0)</f>
        <v>6.7864000000000004</v>
      </c>
      <c r="K30" s="61">
        <f t="shared" si="3"/>
        <v>7</v>
      </c>
      <c r="L30" s="60">
        <f>VLOOKUP($A30,'Return Data'!$B$7:$R$2292,17,0)</f>
        <v>35.379399999999997</v>
      </c>
      <c r="M30" s="61">
        <f>RANK(L30,L$8:L$31,0)</f>
        <v>10</v>
      </c>
      <c r="N30" s="60"/>
      <c r="O30" s="61"/>
      <c r="P30" s="60"/>
      <c r="Q30" s="61"/>
      <c r="R30" s="60">
        <f>VLOOKUP($A30,'Return Data'!$B$7:$R$2292,16,0)</f>
        <v>52.276000000000003</v>
      </c>
      <c r="S30" s="62">
        <f t="shared" si="7"/>
        <v>1</v>
      </c>
    </row>
    <row r="31" spans="1:19" x14ac:dyDescent="0.3">
      <c r="A31" s="58" t="s">
        <v>1800</v>
      </c>
      <c r="B31" s="59">
        <f>VLOOKUP($A31,'Return Data'!$B$7:$R$2292,3,0)</f>
        <v>44859</v>
      </c>
      <c r="C31" s="60">
        <f>VLOOKUP($A31,'Return Data'!$B$7:$R$2292,4,0)</f>
        <v>207.8486</v>
      </c>
      <c r="D31" s="60">
        <f>VLOOKUP($A31,'Return Data'!$B$7:$R$2292,10,0)</f>
        <v>6.0293999999999999</v>
      </c>
      <c r="E31" s="61">
        <f t="shared" si="0"/>
        <v>14</v>
      </c>
      <c r="F31" s="60">
        <f>VLOOKUP($A31,'Return Data'!$B$7:$R$2292,11,0)</f>
        <v>6.7755000000000001</v>
      </c>
      <c r="G31" s="61">
        <f t="shared" si="1"/>
        <v>12</v>
      </c>
      <c r="H31" s="60">
        <f>VLOOKUP($A31,'Return Data'!$B$7:$R$2292,12,0)</f>
        <v>4.1113999999999997</v>
      </c>
      <c r="I31" s="61">
        <f t="shared" si="2"/>
        <v>17</v>
      </c>
      <c r="J31" s="60">
        <f>VLOOKUP($A31,'Return Data'!$B$7:$R$2292,13,0)</f>
        <v>4.3323</v>
      </c>
      <c r="K31" s="61">
        <f t="shared" si="3"/>
        <v>12</v>
      </c>
      <c r="L31" s="60">
        <f>VLOOKUP($A31,'Return Data'!$B$7:$R$2292,17,0)</f>
        <v>32.170200000000001</v>
      </c>
      <c r="M31" s="61">
        <f>RANK(L31,L$8:L$31,0)</f>
        <v>14</v>
      </c>
      <c r="N31" s="60">
        <f>VLOOKUP($A31,'Return Data'!$B$7:$R$2292,14,0)</f>
        <v>26.778199999999998</v>
      </c>
      <c r="O31" s="61">
        <f>RANK(N31,N$8:N$31,0)</f>
        <v>9</v>
      </c>
      <c r="P31" s="60">
        <f>VLOOKUP($A31,'Return Data'!$B$7:$R$2292,15,0)</f>
        <v>13.2303</v>
      </c>
      <c r="Q31" s="61">
        <f>RANK(P31,P$8:P$31,0)</f>
        <v>12</v>
      </c>
      <c r="R31" s="60">
        <f>VLOOKUP($A31,'Return Data'!$B$7:$R$2292,16,0)</f>
        <v>19.434799999999999</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6.5237249999999998</v>
      </c>
      <c r="E33" s="69"/>
      <c r="F33" s="70">
        <f>AVERAGE(F8:F31)</f>
        <v>6.2036291666666665</v>
      </c>
      <c r="G33" s="69"/>
      <c r="H33" s="70">
        <f>AVERAGE(H8:H31)</f>
        <v>5.7875541666666672</v>
      </c>
      <c r="I33" s="69"/>
      <c r="J33" s="70">
        <f>AVERAGE(J8:J31)</f>
        <v>4.9930500000000002</v>
      </c>
      <c r="K33" s="69"/>
      <c r="L33" s="70">
        <f>AVERAGE(L8:L31)</f>
        <v>33.285833333333336</v>
      </c>
      <c r="M33" s="69"/>
      <c r="N33" s="70">
        <f>AVERAGE(N8:N31)</f>
        <v>25.182369565217389</v>
      </c>
      <c r="O33" s="69"/>
      <c r="P33" s="70">
        <f>AVERAGE(P8:P31)</f>
        <v>13.777733333333334</v>
      </c>
      <c r="Q33" s="69"/>
      <c r="R33" s="70">
        <f>AVERAGE(R8:R31)</f>
        <v>19.998683333333329</v>
      </c>
      <c r="S33" s="71"/>
    </row>
    <row r="34" spans="1:19" x14ac:dyDescent="0.3">
      <c r="A34" s="68" t="s">
        <v>28</v>
      </c>
      <c r="B34" s="69"/>
      <c r="C34" s="69"/>
      <c r="D34" s="70">
        <f>MIN(D8:D31)</f>
        <v>2.8397000000000001</v>
      </c>
      <c r="E34" s="69"/>
      <c r="F34" s="70">
        <f>MIN(F8:F31)</f>
        <v>1.2235</v>
      </c>
      <c r="G34" s="69"/>
      <c r="H34" s="70">
        <f>MIN(H8:H31)</f>
        <v>-1.6201000000000001</v>
      </c>
      <c r="I34" s="69"/>
      <c r="J34" s="70">
        <f>MIN(J8:J31)</f>
        <v>-3.9184999999999999</v>
      </c>
      <c r="K34" s="69"/>
      <c r="L34" s="70">
        <f>MIN(L8:L31)</f>
        <v>20.0441</v>
      </c>
      <c r="M34" s="69"/>
      <c r="N34" s="70">
        <f>MIN(N8:N31)</f>
        <v>17.971900000000002</v>
      </c>
      <c r="O34" s="69"/>
      <c r="P34" s="70">
        <f>MIN(P8:P31)</f>
        <v>8.8320000000000007</v>
      </c>
      <c r="Q34" s="69"/>
      <c r="R34" s="70">
        <f>MIN(R8:R31)</f>
        <v>11.1754</v>
      </c>
      <c r="S34" s="71"/>
    </row>
    <row r="35" spans="1:19" ht="15" thickBot="1" x14ac:dyDescent="0.35">
      <c r="A35" s="72" t="s">
        <v>29</v>
      </c>
      <c r="B35" s="73"/>
      <c r="C35" s="73"/>
      <c r="D35" s="74">
        <f>MAX(D8:D31)</f>
        <v>12.088699999999999</v>
      </c>
      <c r="E35" s="73"/>
      <c r="F35" s="74">
        <f>MAX(F8:F31)</f>
        <v>13.4894</v>
      </c>
      <c r="G35" s="73"/>
      <c r="H35" s="74">
        <f>MAX(H8:H31)</f>
        <v>16.040099999999999</v>
      </c>
      <c r="I35" s="73"/>
      <c r="J35" s="74">
        <f>MAX(J8:J31)</f>
        <v>23.4208</v>
      </c>
      <c r="K35" s="73"/>
      <c r="L35" s="74">
        <f>MAX(L8:L31)</f>
        <v>46.941800000000001</v>
      </c>
      <c r="M35" s="73"/>
      <c r="N35" s="74">
        <f>MAX(N8:N31)</f>
        <v>39.473100000000002</v>
      </c>
      <c r="O35" s="73"/>
      <c r="P35" s="74">
        <f>MAX(P8:P31)</f>
        <v>21.329599999999999</v>
      </c>
      <c r="Q35" s="73"/>
      <c r="R35" s="74">
        <f>MAX(R8:R31)</f>
        <v>52.276000000000003</v>
      </c>
      <c r="S35" s="75"/>
    </row>
    <row r="36" spans="1:19" x14ac:dyDescent="0.3">
      <c r="A36" s="99" t="s">
        <v>429</v>
      </c>
    </row>
    <row r="37" spans="1:19" x14ac:dyDescent="0.3">
      <c r="A37" s="14" t="s">
        <v>340</v>
      </c>
    </row>
  </sheetData>
  <sheetProtection algorithmName="SHA-512" hashValue="K4Onnc6FWys4rvFait0xDbo2LMWgNe/hupgpMBvM6aFGwsNALZASo1dNX5LT18AHCVqWVDlVQzasvpu0zUbM7A==" saltValue="jo22Wl/6qGVBbEEu/Px1E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1083</v>
      </c>
      <c r="B8" s="59">
        <f>VLOOKUP($A8,'Return Data'!$B$7:$R$2292,3,0)</f>
        <v>44859</v>
      </c>
      <c r="C8" s="60">
        <f>VLOOKUP($A8,'Return Data'!$B$7:$R$2292,4,0)</f>
        <v>462.12</v>
      </c>
      <c r="D8" s="60">
        <f>VLOOKUP($A8,'Return Data'!$B$7:$R$2292,10,0)</f>
        <v>2.5680000000000001</v>
      </c>
      <c r="E8" s="61">
        <f t="shared" ref="E8:E31" si="0">RANK(D8,D$8:D$31,0)</f>
        <v>24</v>
      </c>
      <c r="F8" s="60">
        <f>VLOOKUP($A8,'Return Data'!$B$7:$R$2292,11,0)</f>
        <v>0.74339999999999995</v>
      </c>
      <c r="G8" s="61">
        <f t="shared" ref="G8:G31" si="1">RANK(F8,F$8:F$31,0)</f>
        <v>24</v>
      </c>
      <c r="H8" s="60">
        <f>VLOOKUP($A8,'Return Data'!$B$7:$R$2292,12,0)</f>
        <v>-0.29339999999999999</v>
      </c>
      <c r="I8" s="61">
        <f t="shared" ref="I8:I31" si="2">RANK(H8,H$8:H$31,0)</f>
        <v>23</v>
      </c>
      <c r="J8" s="60">
        <f>VLOOKUP($A8,'Return Data'!$B$7:$R$2292,13,0)</f>
        <v>-0.51670000000000005</v>
      </c>
      <c r="K8" s="61">
        <f t="shared" ref="K8:K31" si="3">RANK(J8,J$8:J$31,0)</f>
        <v>19</v>
      </c>
      <c r="L8" s="60">
        <f>VLOOKUP($A8,'Return Data'!$B$7:$R$2292,17,0)</f>
        <v>30.670100000000001</v>
      </c>
      <c r="M8" s="61">
        <f t="shared" ref="M8:M29" si="4">RANK(L8,L$8:L$31,0)</f>
        <v>15</v>
      </c>
      <c r="N8" s="60">
        <f>VLOOKUP($A8,'Return Data'!$B$7:$R$2292,14,0)</f>
        <v>20.4864</v>
      </c>
      <c r="O8" s="61">
        <f t="shared" ref="O8:O21" si="5">RANK(N8,N$8:N$31,0)</f>
        <v>18</v>
      </c>
      <c r="P8" s="60">
        <f>VLOOKUP($A8,'Return Data'!$B$7:$R$2292,15,0)</f>
        <v>7.8457999999999997</v>
      </c>
      <c r="Q8" s="61">
        <f t="shared" ref="Q8:Q19" si="6">RANK(P8,P$8:P$31,0)</f>
        <v>19</v>
      </c>
      <c r="R8" s="60">
        <f>VLOOKUP($A8,'Return Data'!$B$7:$R$2292,16,0)</f>
        <v>21.040600000000001</v>
      </c>
      <c r="S8" s="62">
        <f t="shared" ref="S8:S31" si="7">RANK(R8,R$8:R$31,0)</f>
        <v>5</v>
      </c>
    </row>
    <row r="9" spans="1:20" x14ac:dyDescent="0.3">
      <c r="A9" s="58" t="s">
        <v>1086</v>
      </c>
      <c r="B9" s="59">
        <f>VLOOKUP($A9,'Return Data'!$B$7:$R$2292,3,0)</f>
        <v>44859</v>
      </c>
      <c r="C9" s="60">
        <f>VLOOKUP($A9,'Return Data'!$B$7:$R$2292,4,0)</f>
        <v>67.94</v>
      </c>
      <c r="D9" s="60">
        <f>VLOOKUP($A9,'Return Data'!$B$7:$R$2292,10,0)</f>
        <v>4.9428000000000001</v>
      </c>
      <c r="E9" s="61">
        <f t="shared" si="0"/>
        <v>18</v>
      </c>
      <c r="F9" s="60">
        <f>VLOOKUP($A9,'Return Data'!$B$7:$R$2292,11,0)</f>
        <v>3.5354999999999999</v>
      </c>
      <c r="G9" s="61">
        <f t="shared" si="1"/>
        <v>17</v>
      </c>
      <c r="H9" s="60">
        <f>VLOOKUP($A9,'Return Data'!$B$7:$R$2292,12,0)</f>
        <v>0.86099999999999999</v>
      </c>
      <c r="I9" s="61">
        <f t="shared" si="2"/>
        <v>21</v>
      </c>
      <c r="J9" s="60">
        <f>VLOOKUP($A9,'Return Data'!$B$7:$R$2292,13,0)</f>
        <v>-1.6645000000000001</v>
      </c>
      <c r="K9" s="61">
        <f t="shared" si="3"/>
        <v>22</v>
      </c>
      <c r="L9" s="60">
        <f>VLOOKUP($A9,'Return Data'!$B$7:$R$2292,17,0)</f>
        <v>26</v>
      </c>
      <c r="M9" s="61">
        <f t="shared" si="4"/>
        <v>20</v>
      </c>
      <c r="N9" s="60">
        <f>VLOOKUP($A9,'Return Data'!$B$7:$R$2292,14,0)</f>
        <v>20.676200000000001</v>
      </c>
      <c r="O9" s="61">
        <f t="shared" si="5"/>
        <v>17</v>
      </c>
      <c r="P9" s="60">
        <f>VLOOKUP($A9,'Return Data'!$B$7:$R$2292,15,0)</f>
        <v>16.4087</v>
      </c>
      <c r="Q9" s="61">
        <f t="shared" si="6"/>
        <v>3</v>
      </c>
      <c r="R9" s="60">
        <f>VLOOKUP($A9,'Return Data'!$B$7:$R$2292,16,0)</f>
        <v>17.8095</v>
      </c>
      <c r="S9" s="62">
        <f t="shared" si="7"/>
        <v>10</v>
      </c>
    </row>
    <row r="10" spans="1:20" x14ac:dyDescent="0.3">
      <c r="A10" s="58" t="s">
        <v>2000</v>
      </c>
      <c r="B10" s="59">
        <f>VLOOKUP($A10,'Return Data'!$B$7:$R$2292,3,0)</f>
        <v>44859</v>
      </c>
      <c r="C10" s="60">
        <f>VLOOKUP($A10,'Return Data'!$B$7:$R$2292,4,0)</f>
        <v>60.225099999999998</v>
      </c>
      <c r="D10" s="60">
        <f>VLOOKUP($A10,'Return Data'!$B$7:$R$2292,10,0)</f>
        <v>7.3884999999999996</v>
      </c>
      <c r="E10" s="61">
        <f t="shared" si="0"/>
        <v>6</v>
      </c>
      <c r="F10" s="60">
        <f>VLOOKUP($A10,'Return Data'!$B$7:$R$2292,11,0)</f>
        <v>4.4842000000000004</v>
      </c>
      <c r="G10" s="61">
        <f t="shared" si="1"/>
        <v>16</v>
      </c>
      <c r="H10" s="60">
        <f>VLOOKUP($A10,'Return Data'!$B$7:$R$2292,12,0)</f>
        <v>5.5118</v>
      </c>
      <c r="I10" s="61">
        <f t="shared" si="2"/>
        <v>10</v>
      </c>
      <c r="J10" s="60">
        <f>VLOOKUP($A10,'Return Data'!$B$7:$R$2292,13,0)</f>
        <v>2.7644000000000002</v>
      </c>
      <c r="K10" s="61">
        <f t="shared" si="3"/>
        <v>13</v>
      </c>
      <c r="L10" s="60">
        <f>VLOOKUP($A10,'Return Data'!$B$7:$R$2292,17,0)</f>
        <v>31.9084</v>
      </c>
      <c r="M10" s="61">
        <f t="shared" si="4"/>
        <v>13</v>
      </c>
      <c r="N10" s="60">
        <f>VLOOKUP($A10,'Return Data'!$B$7:$R$2292,14,0)</f>
        <v>24.356100000000001</v>
      </c>
      <c r="O10" s="61">
        <f t="shared" si="5"/>
        <v>11</v>
      </c>
      <c r="P10" s="60">
        <f>VLOOKUP($A10,'Return Data'!$B$7:$R$2292,15,0)</f>
        <v>11.0868</v>
      </c>
      <c r="Q10" s="61">
        <f t="shared" si="6"/>
        <v>15</v>
      </c>
      <c r="R10" s="60">
        <f>VLOOKUP($A10,'Return Data'!$B$7:$R$2292,16,0)</f>
        <v>11.500999999999999</v>
      </c>
      <c r="S10" s="62">
        <f t="shared" si="7"/>
        <v>22</v>
      </c>
    </row>
    <row r="11" spans="1:20" x14ac:dyDescent="0.3">
      <c r="A11" s="58" t="s">
        <v>1090</v>
      </c>
      <c r="B11" s="59">
        <f>VLOOKUP($A11,'Return Data'!$B$7:$R$2292,3,0)</f>
        <v>44859</v>
      </c>
      <c r="C11" s="60">
        <f>VLOOKUP($A11,'Return Data'!$B$7:$R$2292,4,0)</f>
        <v>87.813000000000002</v>
      </c>
      <c r="D11" s="60">
        <f>VLOOKUP($A11,'Return Data'!$B$7:$R$2292,10,0)</f>
        <v>4.6801000000000004</v>
      </c>
      <c r="E11" s="61">
        <f t="shared" si="0"/>
        <v>19</v>
      </c>
      <c r="F11" s="60">
        <f>VLOOKUP($A11,'Return Data'!$B$7:$R$2292,11,0)</f>
        <v>2.1793999999999998</v>
      </c>
      <c r="G11" s="61">
        <f t="shared" si="1"/>
        <v>23</v>
      </c>
      <c r="H11" s="60">
        <f>VLOOKUP($A11,'Return Data'!$B$7:$R$2292,12,0)</f>
        <v>-2.3573</v>
      </c>
      <c r="I11" s="61">
        <f t="shared" si="2"/>
        <v>24</v>
      </c>
      <c r="J11" s="60">
        <f>VLOOKUP($A11,'Return Data'!$B$7:$R$2292,13,0)</f>
        <v>-4.5895000000000001</v>
      </c>
      <c r="K11" s="61">
        <f t="shared" si="3"/>
        <v>23</v>
      </c>
      <c r="L11" s="60">
        <f>VLOOKUP($A11,'Return Data'!$B$7:$R$2292,17,0)</f>
        <v>18.860800000000001</v>
      </c>
      <c r="M11" s="61">
        <f t="shared" si="4"/>
        <v>24</v>
      </c>
      <c r="N11" s="60">
        <f>VLOOKUP($A11,'Return Data'!$B$7:$R$2292,14,0)</f>
        <v>16.851299999999998</v>
      </c>
      <c r="O11" s="61">
        <f t="shared" si="5"/>
        <v>23</v>
      </c>
      <c r="P11" s="60">
        <f>VLOOKUP($A11,'Return Data'!$B$7:$R$2292,15,0)</f>
        <v>10.0063</v>
      </c>
      <c r="Q11" s="61">
        <f t="shared" si="6"/>
        <v>17</v>
      </c>
      <c r="R11" s="60">
        <f>VLOOKUP($A11,'Return Data'!$B$7:$R$2292,16,0)</f>
        <v>14.5868</v>
      </c>
      <c r="S11" s="62">
        <f t="shared" si="7"/>
        <v>16</v>
      </c>
    </row>
    <row r="12" spans="1:20" x14ac:dyDescent="0.3">
      <c r="A12" s="58" t="s">
        <v>1092</v>
      </c>
      <c r="B12" s="59">
        <f>VLOOKUP($A12,'Return Data'!$B$7:$R$2292,3,0)</f>
        <v>44859</v>
      </c>
      <c r="C12" s="60">
        <f>VLOOKUP($A12,'Return Data'!$B$7:$R$2292,4,0)</f>
        <v>52.790999999999997</v>
      </c>
      <c r="D12" s="60">
        <f>VLOOKUP($A12,'Return Data'!$B$7:$R$2292,10,0)</f>
        <v>6.67</v>
      </c>
      <c r="E12" s="61">
        <f t="shared" si="0"/>
        <v>11</v>
      </c>
      <c r="F12" s="60">
        <f>VLOOKUP($A12,'Return Data'!$B$7:$R$2292,11,0)</f>
        <v>6.9488000000000003</v>
      </c>
      <c r="G12" s="61">
        <f t="shared" si="1"/>
        <v>9</v>
      </c>
      <c r="H12" s="60">
        <f>VLOOKUP($A12,'Return Data'!$B$7:$R$2292,12,0)</f>
        <v>6.4634999999999998</v>
      </c>
      <c r="I12" s="61">
        <f t="shared" si="2"/>
        <v>6</v>
      </c>
      <c r="J12" s="60">
        <f>VLOOKUP($A12,'Return Data'!$B$7:$R$2292,13,0)</f>
        <v>4.6920999999999999</v>
      </c>
      <c r="K12" s="61">
        <f t="shared" si="3"/>
        <v>10</v>
      </c>
      <c r="L12" s="60">
        <f>VLOOKUP($A12,'Return Data'!$B$7:$R$2292,17,0)</f>
        <v>35.078400000000002</v>
      </c>
      <c r="M12" s="61">
        <f t="shared" si="4"/>
        <v>5</v>
      </c>
      <c r="N12" s="60">
        <f>VLOOKUP($A12,'Return Data'!$B$7:$R$2292,14,0)</f>
        <v>26.383900000000001</v>
      </c>
      <c r="O12" s="61">
        <f t="shared" si="5"/>
        <v>4</v>
      </c>
      <c r="P12" s="60">
        <f>VLOOKUP($A12,'Return Data'!$B$7:$R$2292,15,0)</f>
        <v>14.434100000000001</v>
      </c>
      <c r="Q12" s="61">
        <f t="shared" si="6"/>
        <v>5</v>
      </c>
      <c r="R12" s="60">
        <f>VLOOKUP($A12,'Return Data'!$B$7:$R$2292,16,0)</f>
        <v>11.863</v>
      </c>
      <c r="S12" s="62">
        <f t="shared" si="7"/>
        <v>21</v>
      </c>
    </row>
    <row r="13" spans="1:20" x14ac:dyDescent="0.3">
      <c r="A13" s="58" t="s">
        <v>1093</v>
      </c>
      <c r="B13" s="59">
        <f>VLOOKUP($A13,'Return Data'!$B$7:$R$2292,3,0)</f>
        <v>44859</v>
      </c>
      <c r="C13" s="60">
        <f>VLOOKUP($A13,'Return Data'!$B$7:$R$2292,4,0)</f>
        <v>1527.9784999999999</v>
      </c>
      <c r="D13" s="60">
        <f>VLOOKUP($A13,'Return Data'!$B$7:$R$2292,10,0)</f>
        <v>7.9053000000000004</v>
      </c>
      <c r="E13" s="61">
        <f t="shared" si="0"/>
        <v>5</v>
      </c>
      <c r="F13" s="60">
        <f>VLOOKUP($A13,'Return Data'!$B$7:$R$2292,11,0)</f>
        <v>7.9905999999999997</v>
      </c>
      <c r="G13" s="61">
        <f t="shared" si="1"/>
        <v>5</v>
      </c>
      <c r="H13" s="60">
        <f>VLOOKUP($A13,'Return Data'!$B$7:$R$2292,12,0)</f>
        <v>4.7462999999999997</v>
      </c>
      <c r="I13" s="61">
        <f t="shared" si="2"/>
        <v>13</v>
      </c>
      <c r="J13" s="60">
        <f>VLOOKUP($A13,'Return Data'!$B$7:$R$2292,13,0)</f>
        <v>-1.4628000000000001</v>
      </c>
      <c r="K13" s="61">
        <f t="shared" si="3"/>
        <v>21</v>
      </c>
      <c r="L13" s="60">
        <f>VLOOKUP($A13,'Return Data'!$B$7:$R$2292,17,0)</f>
        <v>26.523599999999998</v>
      </c>
      <c r="M13" s="61">
        <f t="shared" si="4"/>
        <v>19</v>
      </c>
      <c r="N13" s="60">
        <f>VLOOKUP($A13,'Return Data'!$B$7:$R$2292,14,0)</f>
        <v>17.729299999999999</v>
      </c>
      <c r="O13" s="61">
        <f t="shared" si="5"/>
        <v>21</v>
      </c>
      <c r="P13" s="60">
        <f>VLOOKUP($A13,'Return Data'!$B$7:$R$2292,15,0)</f>
        <v>10.308999999999999</v>
      </c>
      <c r="Q13" s="61">
        <f t="shared" si="6"/>
        <v>16</v>
      </c>
      <c r="R13" s="60">
        <f>VLOOKUP($A13,'Return Data'!$B$7:$R$2292,16,0)</f>
        <v>18.994900000000001</v>
      </c>
      <c r="S13" s="62">
        <f t="shared" si="7"/>
        <v>7</v>
      </c>
    </row>
    <row r="14" spans="1:20" x14ac:dyDescent="0.3">
      <c r="A14" s="58" t="s">
        <v>1095</v>
      </c>
      <c r="B14" s="59">
        <f>VLOOKUP($A14,'Return Data'!$B$7:$R$2292,3,0)</f>
        <v>44859</v>
      </c>
      <c r="C14" s="60">
        <f>VLOOKUP($A14,'Return Data'!$B$7:$R$2292,4,0)</f>
        <v>99.394000000000005</v>
      </c>
      <c r="D14" s="60">
        <f>VLOOKUP($A14,'Return Data'!$B$7:$R$2292,10,0)</f>
        <v>8.2370000000000001</v>
      </c>
      <c r="E14" s="61">
        <f t="shared" si="0"/>
        <v>3</v>
      </c>
      <c r="F14" s="60">
        <f>VLOOKUP($A14,'Return Data'!$B$7:$R$2292,11,0)</f>
        <v>9.3167000000000009</v>
      </c>
      <c r="G14" s="61">
        <f t="shared" si="1"/>
        <v>2</v>
      </c>
      <c r="H14" s="60">
        <f>VLOOKUP($A14,'Return Data'!$B$7:$R$2292,12,0)</f>
        <v>9.8554999999999993</v>
      </c>
      <c r="I14" s="61">
        <f t="shared" si="2"/>
        <v>3</v>
      </c>
      <c r="J14" s="60">
        <f>VLOOKUP($A14,'Return Data'!$B$7:$R$2292,13,0)</f>
        <v>8.5028000000000006</v>
      </c>
      <c r="K14" s="61">
        <f t="shared" si="3"/>
        <v>4</v>
      </c>
      <c r="L14" s="60">
        <f>VLOOKUP($A14,'Return Data'!$B$7:$R$2292,17,0)</f>
        <v>34.676699999999997</v>
      </c>
      <c r="M14" s="61">
        <f t="shared" si="4"/>
        <v>7</v>
      </c>
      <c r="N14" s="60">
        <f>VLOOKUP($A14,'Return Data'!$B$7:$R$2292,14,0)</f>
        <v>24.477799999999998</v>
      </c>
      <c r="O14" s="61">
        <f t="shared" si="5"/>
        <v>10</v>
      </c>
      <c r="P14" s="60">
        <f>VLOOKUP($A14,'Return Data'!$B$7:$R$2292,15,0)</f>
        <v>12.4214</v>
      </c>
      <c r="Q14" s="61">
        <f t="shared" si="6"/>
        <v>10</v>
      </c>
      <c r="R14" s="60">
        <f>VLOOKUP($A14,'Return Data'!$B$7:$R$2292,16,0)</f>
        <v>16.1435</v>
      </c>
      <c r="S14" s="62">
        <f t="shared" si="7"/>
        <v>13</v>
      </c>
    </row>
    <row r="15" spans="1:20" x14ac:dyDescent="0.3">
      <c r="A15" s="58" t="s">
        <v>1097</v>
      </c>
      <c r="B15" s="59">
        <f>VLOOKUP($A15,'Return Data'!$B$7:$R$2292,3,0)</f>
        <v>44859</v>
      </c>
      <c r="C15" s="60">
        <f>VLOOKUP($A15,'Return Data'!$B$7:$R$2292,4,0)</f>
        <v>167.18</v>
      </c>
      <c r="D15" s="60">
        <f>VLOOKUP($A15,'Return Data'!$B$7:$R$2292,10,0)</f>
        <v>5.3300999999999998</v>
      </c>
      <c r="E15" s="61">
        <f t="shared" si="0"/>
        <v>16</v>
      </c>
      <c r="F15" s="60">
        <f>VLOOKUP($A15,'Return Data'!$B$7:$R$2292,11,0)</f>
        <v>7.5457999999999998</v>
      </c>
      <c r="G15" s="61">
        <f t="shared" si="1"/>
        <v>6</v>
      </c>
      <c r="H15" s="60">
        <f>VLOOKUP($A15,'Return Data'!$B$7:$R$2292,12,0)</f>
        <v>5.2241</v>
      </c>
      <c r="I15" s="61">
        <f t="shared" si="2"/>
        <v>11</v>
      </c>
      <c r="J15" s="60">
        <f>VLOOKUP($A15,'Return Data'!$B$7:$R$2292,13,0)</f>
        <v>2.3948</v>
      </c>
      <c r="K15" s="61">
        <f t="shared" si="3"/>
        <v>14</v>
      </c>
      <c r="L15" s="60">
        <f>VLOOKUP($A15,'Return Data'!$B$7:$R$2292,17,0)</f>
        <v>33.037399999999998</v>
      </c>
      <c r="M15" s="61">
        <f t="shared" si="4"/>
        <v>11</v>
      </c>
      <c r="N15" s="60">
        <f>VLOOKUP($A15,'Return Data'!$B$7:$R$2292,14,0)</f>
        <v>22.349499999999999</v>
      </c>
      <c r="O15" s="61">
        <f t="shared" si="5"/>
        <v>14</v>
      </c>
      <c r="P15" s="60">
        <f>VLOOKUP($A15,'Return Data'!$B$7:$R$2292,15,0)</f>
        <v>11.19</v>
      </c>
      <c r="Q15" s="61">
        <f t="shared" si="6"/>
        <v>14</v>
      </c>
      <c r="R15" s="60">
        <f>VLOOKUP($A15,'Return Data'!$B$7:$R$2292,16,0)</f>
        <v>16.934999999999999</v>
      </c>
      <c r="S15" s="62">
        <f t="shared" si="7"/>
        <v>11</v>
      </c>
    </row>
    <row r="16" spans="1:20" x14ac:dyDescent="0.3">
      <c r="A16" s="58" t="s">
        <v>1099</v>
      </c>
      <c r="B16" s="59">
        <f>VLOOKUP($A16,'Return Data'!$B$7:$R$2292,3,0)</f>
        <v>44859</v>
      </c>
      <c r="C16" s="60">
        <f>VLOOKUP($A16,'Return Data'!$B$7:$R$2292,4,0)</f>
        <v>16.88</v>
      </c>
      <c r="D16" s="60">
        <f>VLOOKUP($A16,'Return Data'!$B$7:$R$2292,10,0)</f>
        <v>4.3262999999999998</v>
      </c>
      <c r="E16" s="61">
        <f t="shared" si="0"/>
        <v>20</v>
      </c>
      <c r="F16" s="60">
        <f>VLOOKUP($A16,'Return Data'!$B$7:$R$2292,11,0)</f>
        <v>2.6139999999999999</v>
      </c>
      <c r="G16" s="61">
        <f t="shared" si="1"/>
        <v>20</v>
      </c>
      <c r="H16" s="60">
        <f>VLOOKUP($A16,'Return Data'!$B$7:$R$2292,12,0)</f>
        <v>-0.1183</v>
      </c>
      <c r="I16" s="61">
        <f t="shared" si="2"/>
        <v>22</v>
      </c>
      <c r="J16" s="60">
        <f>VLOOKUP($A16,'Return Data'!$B$7:$R$2292,13,0)</f>
        <v>-4.7404000000000002</v>
      </c>
      <c r="K16" s="61">
        <f t="shared" si="3"/>
        <v>24</v>
      </c>
      <c r="L16" s="60">
        <f>VLOOKUP($A16,'Return Data'!$B$7:$R$2292,17,0)</f>
        <v>23.972999999999999</v>
      </c>
      <c r="M16" s="61">
        <f t="shared" si="4"/>
        <v>22</v>
      </c>
      <c r="N16" s="60">
        <f>VLOOKUP($A16,'Return Data'!$B$7:$R$2292,14,0)</f>
        <v>18.420200000000001</v>
      </c>
      <c r="O16" s="61">
        <f t="shared" si="5"/>
        <v>20</v>
      </c>
      <c r="P16" s="60">
        <f>VLOOKUP($A16,'Return Data'!$B$7:$R$2292,15,0)</f>
        <v>7.4919000000000002</v>
      </c>
      <c r="Q16" s="61">
        <f t="shared" si="6"/>
        <v>21</v>
      </c>
      <c r="R16" s="60">
        <f>VLOOKUP($A16,'Return Data'!$B$7:$R$2292,16,0)</f>
        <v>9.5312999999999999</v>
      </c>
      <c r="S16" s="62">
        <f t="shared" si="7"/>
        <v>23</v>
      </c>
    </row>
    <row r="17" spans="1:19" x14ac:dyDescent="0.3">
      <c r="A17" s="58" t="s">
        <v>1101</v>
      </c>
      <c r="B17" s="59">
        <f>VLOOKUP($A17,'Return Data'!$B$7:$R$2292,3,0)</f>
        <v>44859</v>
      </c>
      <c r="C17" s="60">
        <f>VLOOKUP($A17,'Return Data'!$B$7:$R$2292,4,0)</f>
        <v>88.69</v>
      </c>
      <c r="D17" s="60">
        <f>VLOOKUP($A17,'Return Data'!$B$7:$R$2292,10,0)</f>
        <v>7.2560000000000002</v>
      </c>
      <c r="E17" s="61">
        <f t="shared" si="0"/>
        <v>8</v>
      </c>
      <c r="F17" s="60">
        <f>VLOOKUP($A17,'Return Data'!$B$7:$R$2292,11,0)</f>
        <v>5.0705</v>
      </c>
      <c r="G17" s="61">
        <f t="shared" si="1"/>
        <v>14</v>
      </c>
      <c r="H17" s="60">
        <f>VLOOKUP($A17,'Return Data'!$B$7:$R$2292,12,0)</f>
        <v>2.3660999999999999</v>
      </c>
      <c r="I17" s="61">
        <f t="shared" si="2"/>
        <v>19</v>
      </c>
      <c r="J17" s="60">
        <f>VLOOKUP($A17,'Return Data'!$B$7:$R$2292,13,0)</f>
        <v>1.4179999999999999</v>
      </c>
      <c r="K17" s="61">
        <f t="shared" si="3"/>
        <v>16</v>
      </c>
      <c r="L17" s="60">
        <f>VLOOKUP($A17,'Return Data'!$B$7:$R$2292,17,0)</f>
        <v>28.247399999999999</v>
      </c>
      <c r="M17" s="61">
        <f t="shared" si="4"/>
        <v>17</v>
      </c>
      <c r="N17" s="60">
        <f>VLOOKUP($A17,'Return Data'!$B$7:$R$2292,14,0)</f>
        <v>22.9343</v>
      </c>
      <c r="O17" s="61">
        <f t="shared" si="5"/>
        <v>12</v>
      </c>
      <c r="P17" s="60">
        <f>VLOOKUP($A17,'Return Data'!$B$7:$R$2292,15,0)</f>
        <v>14.0328</v>
      </c>
      <c r="Q17" s="61">
        <f t="shared" si="6"/>
        <v>8</v>
      </c>
      <c r="R17" s="60">
        <f>VLOOKUP($A17,'Return Data'!$B$7:$R$2292,16,0)</f>
        <v>15.0906</v>
      </c>
      <c r="S17" s="62">
        <f t="shared" si="7"/>
        <v>15</v>
      </c>
    </row>
    <row r="18" spans="1:19" x14ac:dyDescent="0.3">
      <c r="A18" s="58" t="s">
        <v>1103</v>
      </c>
      <c r="B18" s="59">
        <f>VLOOKUP($A18,'Return Data'!$B$7:$R$2292,3,0)</f>
        <v>44859</v>
      </c>
      <c r="C18" s="60">
        <f>VLOOKUP($A18,'Return Data'!$B$7:$R$2292,4,0)</f>
        <v>75.516000000000005</v>
      </c>
      <c r="D18" s="60">
        <f>VLOOKUP($A18,'Return Data'!$B$7:$R$2292,10,0)</f>
        <v>5.6788999999999996</v>
      </c>
      <c r="E18" s="61">
        <f t="shared" si="0"/>
        <v>15</v>
      </c>
      <c r="F18" s="60">
        <f>VLOOKUP($A18,'Return Data'!$B$7:$R$2292,11,0)</f>
        <v>5.6063999999999998</v>
      </c>
      <c r="G18" s="61">
        <f t="shared" si="1"/>
        <v>13</v>
      </c>
      <c r="H18" s="60">
        <f>VLOOKUP($A18,'Return Data'!$B$7:$R$2292,12,0)</f>
        <v>6.2678000000000003</v>
      </c>
      <c r="I18" s="61">
        <f t="shared" si="2"/>
        <v>8</v>
      </c>
      <c r="J18" s="60">
        <f>VLOOKUP($A18,'Return Data'!$B$7:$R$2292,13,0)</f>
        <v>7.0252999999999997</v>
      </c>
      <c r="K18" s="61">
        <f t="shared" si="3"/>
        <v>5</v>
      </c>
      <c r="L18" s="60">
        <f>VLOOKUP($A18,'Return Data'!$B$7:$R$2292,17,0)</f>
        <v>34.138300000000001</v>
      </c>
      <c r="M18" s="61">
        <f t="shared" si="4"/>
        <v>9</v>
      </c>
      <c r="N18" s="60">
        <f>VLOOKUP($A18,'Return Data'!$B$7:$R$2292,14,0)</f>
        <v>25.4816</v>
      </c>
      <c r="O18" s="61">
        <f t="shared" si="5"/>
        <v>9</v>
      </c>
      <c r="P18" s="60">
        <f>VLOOKUP($A18,'Return Data'!$B$7:$R$2292,15,0)</f>
        <v>14.304399999999999</v>
      </c>
      <c r="Q18" s="61">
        <f t="shared" si="6"/>
        <v>6</v>
      </c>
      <c r="R18" s="60">
        <f>VLOOKUP($A18,'Return Data'!$B$7:$R$2292,16,0)</f>
        <v>13.8529</v>
      </c>
      <c r="S18" s="62">
        <f t="shared" si="7"/>
        <v>17</v>
      </c>
    </row>
    <row r="19" spans="1:19" x14ac:dyDescent="0.3">
      <c r="A19" s="58" t="s">
        <v>1106</v>
      </c>
      <c r="B19" s="59">
        <f>VLOOKUP($A19,'Return Data'!$B$7:$R$2292,3,0)</f>
        <v>44859</v>
      </c>
      <c r="C19" s="60">
        <f>VLOOKUP($A19,'Return Data'!$B$7:$R$2292,4,0)</f>
        <v>206.82</v>
      </c>
      <c r="D19" s="60">
        <f>VLOOKUP($A19,'Return Data'!$B$7:$R$2292,10,0)</f>
        <v>3.867</v>
      </c>
      <c r="E19" s="61">
        <f t="shared" si="0"/>
        <v>22</v>
      </c>
      <c r="F19" s="60">
        <f>VLOOKUP($A19,'Return Data'!$B$7:$R$2292,11,0)</f>
        <v>3.5083000000000002</v>
      </c>
      <c r="G19" s="61">
        <f t="shared" si="1"/>
        <v>18</v>
      </c>
      <c r="H19" s="60">
        <f>VLOOKUP($A19,'Return Data'!$B$7:$R$2292,12,0)</f>
        <v>3.3944999999999999</v>
      </c>
      <c r="I19" s="61">
        <f t="shared" si="2"/>
        <v>15</v>
      </c>
      <c r="J19" s="60">
        <f>VLOOKUP($A19,'Return Data'!$B$7:$R$2292,13,0)</f>
        <v>-0.62460000000000004</v>
      </c>
      <c r="K19" s="61">
        <f t="shared" si="3"/>
        <v>20</v>
      </c>
      <c r="L19" s="60">
        <f>VLOOKUP($A19,'Return Data'!$B$7:$R$2292,17,0)</f>
        <v>22.451000000000001</v>
      </c>
      <c r="M19" s="61">
        <f t="shared" si="4"/>
        <v>23</v>
      </c>
      <c r="N19" s="60">
        <f>VLOOKUP($A19,'Return Data'!$B$7:$R$2292,14,0)</f>
        <v>17.098800000000001</v>
      </c>
      <c r="O19" s="61">
        <f t="shared" si="5"/>
        <v>22</v>
      </c>
      <c r="P19" s="60">
        <f>VLOOKUP($A19,'Return Data'!$B$7:$R$2292,15,0)</f>
        <v>7.7560000000000002</v>
      </c>
      <c r="Q19" s="61">
        <f t="shared" si="6"/>
        <v>20</v>
      </c>
      <c r="R19" s="60">
        <f>VLOOKUP($A19,'Return Data'!$B$7:$R$2292,16,0)</f>
        <v>18.085999999999999</v>
      </c>
      <c r="S19" s="62">
        <f t="shared" si="7"/>
        <v>9</v>
      </c>
    </row>
    <row r="20" spans="1:19" x14ac:dyDescent="0.3">
      <c r="A20" s="58" t="s">
        <v>1108</v>
      </c>
      <c r="B20" s="59">
        <f>VLOOKUP($A20,'Return Data'!$B$7:$R$2292,3,0)</f>
        <v>44859</v>
      </c>
      <c r="C20" s="60">
        <f>VLOOKUP($A20,'Return Data'!$B$7:$R$2292,4,0)</f>
        <v>17.5901</v>
      </c>
      <c r="D20" s="60">
        <f>VLOOKUP($A20,'Return Data'!$B$7:$R$2292,10,0)</f>
        <v>5.7816000000000001</v>
      </c>
      <c r="E20" s="61">
        <f t="shared" si="0"/>
        <v>13</v>
      </c>
      <c r="F20" s="60">
        <f>VLOOKUP($A20,'Return Data'!$B$7:$R$2292,11,0)</f>
        <v>2.3578999999999999</v>
      </c>
      <c r="G20" s="61">
        <f t="shared" si="1"/>
        <v>21</v>
      </c>
      <c r="H20" s="60">
        <f>VLOOKUP($A20,'Return Data'!$B$7:$R$2292,12,0)</f>
        <v>1.5313000000000001</v>
      </c>
      <c r="I20" s="61">
        <f t="shared" si="2"/>
        <v>20</v>
      </c>
      <c r="J20" s="60">
        <f>VLOOKUP($A20,'Return Data'!$B$7:$R$2292,13,0)</f>
        <v>1.5407</v>
      </c>
      <c r="K20" s="61">
        <f t="shared" si="3"/>
        <v>15</v>
      </c>
      <c r="L20" s="60">
        <f>VLOOKUP($A20,'Return Data'!$B$7:$R$2292,17,0)</f>
        <v>32.687600000000003</v>
      </c>
      <c r="M20" s="61">
        <f t="shared" si="4"/>
        <v>12</v>
      </c>
      <c r="N20" s="60">
        <f>VLOOKUP($A20,'Return Data'!$B$7:$R$2292,14,0)</f>
        <v>22.357199999999999</v>
      </c>
      <c r="O20" s="61">
        <f t="shared" si="5"/>
        <v>13</v>
      </c>
      <c r="P20" s="60"/>
      <c r="Q20" s="61"/>
      <c r="R20" s="60">
        <f>VLOOKUP($A20,'Return Data'!$B$7:$R$2292,16,0)</f>
        <v>12.662000000000001</v>
      </c>
      <c r="S20" s="62">
        <f t="shared" si="7"/>
        <v>18</v>
      </c>
    </row>
    <row r="21" spans="1:19" x14ac:dyDescent="0.3">
      <c r="A21" s="58" t="s">
        <v>1110</v>
      </c>
      <c r="B21" s="59">
        <f>VLOOKUP($A21,'Return Data'!$B$7:$R$2292,3,0)</f>
        <v>44859</v>
      </c>
      <c r="C21" s="60">
        <f>VLOOKUP($A21,'Return Data'!$B$7:$R$2292,4,0)</f>
        <v>21.463000000000001</v>
      </c>
      <c r="D21" s="60">
        <f>VLOOKUP($A21,'Return Data'!$B$7:$R$2292,10,0)</f>
        <v>4.1337000000000002</v>
      </c>
      <c r="E21" s="61">
        <f t="shared" si="0"/>
        <v>21</v>
      </c>
      <c r="F21" s="60">
        <f>VLOOKUP($A21,'Return Data'!$B$7:$R$2292,11,0)</f>
        <v>4.7077999999999998</v>
      </c>
      <c r="G21" s="61">
        <f t="shared" si="1"/>
        <v>15</v>
      </c>
      <c r="H21" s="60">
        <f>VLOOKUP($A21,'Return Data'!$B$7:$R$2292,12,0)</f>
        <v>3.6709999999999998</v>
      </c>
      <c r="I21" s="61">
        <f t="shared" si="2"/>
        <v>14</v>
      </c>
      <c r="J21" s="60">
        <f>VLOOKUP($A21,'Return Data'!$B$7:$R$2292,13,0)</f>
        <v>2.9944000000000002</v>
      </c>
      <c r="K21" s="61">
        <f t="shared" si="3"/>
        <v>12</v>
      </c>
      <c r="L21" s="60">
        <f>VLOOKUP($A21,'Return Data'!$B$7:$R$2292,17,0)</f>
        <v>34.32</v>
      </c>
      <c r="M21" s="61">
        <f t="shared" si="4"/>
        <v>8</v>
      </c>
      <c r="N21" s="60">
        <f>VLOOKUP($A21,'Return Data'!$B$7:$R$2292,14,0)</f>
        <v>26.285799999999998</v>
      </c>
      <c r="O21" s="61">
        <f t="shared" si="5"/>
        <v>5</v>
      </c>
      <c r="P21" s="60"/>
      <c r="Q21" s="61"/>
      <c r="R21" s="60">
        <f>VLOOKUP($A21,'Return Data'!$B$7:$R$2292,16,0)</f>
        <v>26.5472</v>
      </c>
      <c r="S21" s="62">
        <f t="shared" si="7"/>
        <v>2</v>
      </c>
    </row>
    <row r="22" spans="1:19" x14ac:dyDescent="0.3">
      <c r="A22" s="58" t="s">
        <v>2057</v>
      </c>
      <c r="B22" s="59">
        <f>VLOOKUP($A22,'Return Data'!$B$7:$R$2292,3,0)</f>
        <v>44859</v>
      </c>
      <c r="C22" s="60">
        <f>VLOOKUP($A22,'Return Data'!$B$7:$R$2292,4,0)</f>
        <v>51.7485</v>
      </c>
      <c r="D22" s="60">
        <f>VLOOKUP($A22,'Return Data'!$B$7:$R$2292,10,0)</f>
        <v>11.757400000000001</v>
      </c>
      <c r="E22" s="61">
        <f t="shared" si="0"/>
        <v>1</v>
      </c>
      <c r="F22" s="60">
        <f>VLOOKUP($A22,'Return Data'!$B$7:$R$2292,11,0)</f>
        <v>12.827400000000001</v>
      </c>
      <c r="G22" s="61">
        <f t="shared" si="1"/>
        <v>1</v>
      </c>
      <c r="H22" s="60">
        <f>VLOOKUP($A22,'Return Data'!$B$7:$R$2292,12,0)</f>
        <v>15.051399999999999</v>
      </c>
      <c r="I22" s="61">
        <f t="shared" si="2"/>
        <v>1</v>
      </c>
      <c r="J22" s="60">
        <f>VLOOKUP($A22,'Return Data'!$B$7:$R$2292,13,0)</f>
        <v>22.0199</v>
      </c>
      <c r="K22" s="61">
        <f t="shared" si="3"/>
        <v>1</v>
      </c>
      <c r="L22" s="60">
        <f>VLOOKUP($A22,'Return Data'!$B$7:$R$2292,17,0)</f>
        <v>43.931600000000003</v>
      </c>
      <c r="M22" s="61">
        <f t="shared" si="4"/>
        <v>2</v>
      </c>
      <c r="N22" s="60">
        <f>VLOOKUP($A22,'Return Data'!$B$7:$R$2292,14,0)</f>
        <v>26.006</v>
      </c>
      <c r="O22" s="61">
        <f t="shared" ref="O22:O29" si="8">RANK(N22,N$8:N$31,0)</f>
        <v>6</v>
      </c>
      <c r="P22" s="60">
        <f>VLOOKUP($A22,'Return Data'!$B$7:$R$2292,15,0)</f>
        <v>15.499000000000001</v>
      </c>
      <c r="Q22" s="61">
        <f t="shared" ref="Q22:Q29" si="9">RANK(P22,P$8:P$31,0)</f>
        <v>4</v>
      </c>
      <c r="R22" s="60">
        <f>VLOOKUP($A22,'Return Data'!$B$7:$R$2292,16,0)</f>
        <v>20.873000000000001</v>
      </c>
      <c r="S22" s="62">
        <f t="shared" si="7"/>
        <v>6</v>
      </c>
    </row>
    <row r="23" spans="1:19" x14ac:dyDescent="0.3">
      <c r="A23" s="58" t="s">
        <v>1111</v>
      </c>
      <c r="B23" s="59">
        <f>VLOOKUP($A23,'Return Data'!$B$7:$R$2292,3,0)</f>
        <v>44859</v>
      </c>
      <c r="C23" s="60">
        <f>VLOOKUP($A23,'Return Data'!$B$7:$R$2292,4,0)</f>
        <v>2152.7483000000002</v>
      </c>
      <c r="D23" s="60">
        <f>VLOOKUP($A23,'Return Data'!$B$7:$R$2292,10,0)</f>
        <v>7.3772000000000002</v>
      </c>
      <c r="E23" s="61">
        <f t="shared" si="0"/>
        <v>7</v>
      </c>
      <c r="F23" s="60">
        <f>VLOOKUP($A23,'Return Data'!$B$7:$R$2292,11,0)</f>
        <v>6.984</v>
      </c>
      <c r="G23" s="61">
        <f t="shared" si="1"/>
        <v>8</v>
      </c>
      <c r="H23" s="60">
        <f>VLOOKUP($A23,'Return Data'!$B$7:$R$2292,12,0)</f>
        <v>6.4276999999999997</v>
      </c>
      <c r="I23" s="61">
        <f t="shared" si="2"/>
        <v>7</v>
      </c>
      <c r="J23" s="60">
        <f>VLOOKUP($A23,'Return Data'!$B$7:$R$2292,13,0)</f>
        <v>4.9090999999999996</v>
      </c>
      <c r="K23" s="61">
        <f t="shared" si="3"/>
        <v>8</v>
      </c>
      <c r="L23" s="60">
        <f>VLOOKUP($A23,'Return Data'!$B$7:$R$2292,17,0)</f>
        <v>34.9086</v>
      </c>
      <c r="M23" s="61">
        <f t="shared" si="4"/>
        <v>6</v>
      </c>
      <c r="N23" s="60">
        <f>VLOOKUP($A23,'Return Data'!$B$7:$R$2292,14,0)</f>
        <v>25.9679</v>
      </c>
      <c r="O23" s="61">
        <f t="shared" si="8"/>
        <v>7</v>
      </c>
      <c r="P23" s="60">
        <f>VLOOKUP($A23,'Return Data'!$B$7:$R$2292,15,0)</f>
        <v>14.037000000000001</v>
      </c>
      <c r="Q23" s="61">
        <f t="shared" si="9"/>
        <v>7</v>
      </c>
      <c r="R23" s="60">
        <f>VLOOKUP($A23,'Return Data'!$B$7:$R$2292,16,0)</f>
        <v>21.9543</v>
      </c>
      <c r="S23" s="62">
        <f t="shared" si="7"/>
        <v>4</v>
      </c>
    </row>
    <row r="24" spans="1:19" x14ac:dyDescent="0.3">
      <c r="A24" s="58" t="s">
        <v>1114</v>
      </c>
      <c r="B24" s="59">
        <f>VLOOKUP($A24,'Return Data'!$B$7:$R$2292,3,0)</f>
        <v>44859</v>
      </c>
      <c r="C24" s="60">
        <f>VLOOKUP($A24,'Return Data'!$B$7:$R$2292,4,0)</f>
        <v>44.51</v>
      </c>
      <c r="D24" s="60">
        <f>VLOOKUP($A24,'Return Data'!$B$7:$R$2292,10,0)</f>
        <v>5.2744</v>
      </c>
      <c r="E24" s="61">
        <f t="shared" si="0"/>
        <v>17</v>
      </c>
      <c r="F24" s="60">
        <f>VLOOKUP($A24,'Return Data'!$B$7:$R$2292,11,0)</f>
        <v>8.0602</v>
      </c>
      <c r="G24" s="61">
        <f t="shared" si="1"/>
        <v>3</v>
      </c>
      <c r="H24" s="60">
        <f>VLOOKUP($A24,'Return Data'!$B$7:$R$2292,12,0)</f>
        <v>3.0800999999999998</v>
      </c>
      <c r="I24" s="61">
        <f t="shared" si="2"/>
        <v>17</v>
      </c>
      <c r="J24" s="60">
        <f>VLOOKUP($A24,'Return Data'!$B$7:$R$2292,13,0)</f>
        <v>4.8033999999999999</v>
      </c>
      <c r="K24" s="61">
        <f t="shared" si="3"/>
        <v>9</v>
      </c>
      <c r="L24" s="60">
        <f>VLOOKUP($A24,'Return Data'!$B$7:$R$2292,17,0)</f>
        <v>38.806199999999997</v>
      </c>
      <c r="M24" s="61">
        <f t="shared" si="4"/>
        <v>4</v>
      </c>
      <c r="N24" s="60">
        <f>VLOOKUP($A24,'Return Data'!$B$7:$R$2292,14,0)</f>
        <v>37.039700000000003</v>
      </c>
      <c r="O24" s="61">
        <f t="shared" si="8"/>
        <v>1</v>
      </c>
      <c r="P24" s="60">
        <f>VLOOKUP($A24,'Return Data'!$B$7:$R$2292,15,0)</f>
        <v>18.117899999999999</v>
      </c>
      <c r="Q24" s="61">
        <f t="shared" si="9"/>
        <v>2</v>
      </c>
      <c r="R24" s="60">
        <f>VLOOKUP($A24,'Return Data'!$B$7:$R$2292,16,0)</f>
        <v>18.263100000000001</v>
      </c>
      <c r="S24" s="62">
        <f t="shared" si="7"/>
        <v>8</v>
      </c>
    </row>
    <row r="25" spans="1:19" x14ac:dyDescent="0.3">
      <c r="A25" s="58" t="s">
        <v>1117</v>
      </c>
      <c r="B25" s="59">
        <f>VLOOKUP($A25,'Return Data'!$B$7:$R$2292,3,0)</f>
        <v>44859</v>
      </c>
      <c r="C25" s="60">
        <f>VLOOKUP($A25,'Return Data'!$B$7:$R$2292,4,0)</f>
        <v>132.03270000000001</v>
      </c>
      <c r="D25" s="60">
        <f>VLOOKUP($A25,'Return Data'!$B$7:$R$2292,10,0)</f>
        <v>8.6935000000000002</v>
      </c>
      <c r="E25" s="61">
        <f t="shared" si="0"/>
        <v>2</v>
      </c>
      <c r="F25" s="60">
        <f>VLOOKUP($A25,'Return Data'!$B$7:$R$2292,11,0)</f>
        <v>5.8162000000000003</v>
      </c>
      <c r="G25" s="61">
        <f t="shared" si="1"/>
        <v>12</v>
      </c>
      <c r="H25" s="60">
        <f>VLOOKUP($A25,'Return Data'!$B$7:$R$2292,12,0)</f>
        <v>13.1417</v>
      </c>
      <c r="I25" s="61">
        <f t="shared" si="2"/>
        <v>2</v>
      </c>
      <c r="J25" s="60">
        <f>VLOOKUP($A25,'Return Data'!$B$7:$R$2292,13,0)</f>
        <v>14.211600000000001</v>
      </c>
      <c r="K25" s="61">
        <f t="shared" si="3"/>
        <v>2</v>
      </c>
      <c r="L25" s="60">
        <f>VLOOKUP($A25,'Return Data'!$B$7:$R$2292,17,0)</f>
        <v>44.058300000000003</v>
      </c>
      <c r="M25" s="61">
        <f t="shared" si="4"/>
        <v>1</v>
      </c>
      <c r="N25" s="60">
        <f>VLOOKUP($A25,'Return Data'!$B$7:$R$2292,14,0)</f>
        <v>34.380000000000003</v>
      </c>
      <c r="O25" s="61">
        <f t="shared" si="8"/>
        <v>2</v>
      </c>
      <c r="P25" s="60">
        <f>VLOOKUP($A25,'Return Data'!$B$7:$R$2292,15,0)</f>
        <v>19.621600000000001</v>
      </c>
      <c r="Q25" s="61">
        <f t="shared" si="9"/>
        <v>1</v>
      </c>
      <c r="R25" s="60">
        <f>VLOOKUP($A25,'Return Data'!$B$7:$R$2292,16,0)</f>
        <v>12.6435</v>
      </c>
      <c r="S25" s="62">
        <f t="shared" si="7"/>
        <v>19</v>
      </c>
    </row>
    <row r="26" spans="1:19" x14ac:dyDescent="0.3">
      <c r="A26" s="58" t="s">
        <v>1120</v>
      </c>
      <c r="B26" s="59">
        <f>VLOOKUP($A26,'Return Data'!$B$7:$R$2292,3,0)</f>
        <v>44859</v>
      </c>
      <c r="C26" s="60">
        <f>VLOOKUP($A26,'Return Data'!$B$7:$R$2292,4,0)</f>
        <v>148.30590000000001</v>
      </c>
      <c r="D26" s="60">
        <f>VLOOKUP($A26,'Return Data'!$B$7:$R$2292,10,0)</f>
        <v>6.0431999999999997</v>
      </c>
      <c r="E26" s="61">
        <f t="shared" si="0"/>
        <v>12</v>
      </c>
      <c r="F26" s="60">
        <f>VLOOKUP($A26,'Return Data'!$B$7:$R$2292,11,0)</f>
        <v>7.2789000000000001</v>
      </c>
      <c r="G26" s="61">
        <f t="shared" si="1"/>
        <v>7</v>
      </c>
      <c r="H26" s="60">
        <f>VLOOKUP($A26,'Return Data'!$B$7:$R$2292,12,0)</f>
        <v>7.0098000000000003</v>
      </c>
      <c r="I26" s="61">
        <f t="shared" si="2"/>
        <v>5</v>
      </c>
      <c r="J26" s="60">
        <f>VLOOKUP($A26,'Return Data'!$B$7:$R$2292,13,0)</f>
        <v>11.295500000000001</v>
      </c>
      <c r="K26" s="61">
        <f t="shared" si="3"/>
        <v>3</v>
      </c>
      <c r="L26" s="60">
        <f>VLOOKUP($A26,'Return Data'!$B$7:$R$2292,17,0)</f>
        <v>39.191099999999999</v>
      </c>
      <c r="M26" s="61">
        <f t="shared" si="4"/>
        <v>3</v>
      </c>
      <c r="N26" s="60">
        <f>VLOOKUP($A26,'Return Data'!$B$7:$R$2292,14,0)</f>
        <v>29.5899</v>
      </c>
      <c r="O26" s="61">
        <f t="shared" si="8"/>
        <v>3</v>
      </c>
      <c r="P26" s="60">
        <f>VLOOKUP($A26,'Return Data'!$B$7:$R$2292,15,0)</f>
        <v>13.641</v>
      </c>
      <c r="Q26" s="61">
        <f t="shared" si="9"/>
        <v>9</v>
      </c>
      <c r="R26" s="60">
        <f>VLOOKUP($A26,'Return Data'!$B$7:$R$2292,16,0)</f>
        <v>16.572199999999999</v>
      </c>
      <c r="S26" s="62">
        <f t="shared" si="7"/>
        <v>12</v>
      </c>
    </row>
    <row r="27" spans="1:19" x14ac:dyDescent="0.3">
      <c r="A27" s="58" t="s">
        <v>2058</v>
      </c>
      <c r="B27" s="59">
        <f>VLOOKUP($A27,'Return Data'!$B$7:$R$2292,3,0)</f>
        <v>44859</v>
      </c>
      <c r="C27" s="60">
        <f>VLOOKUP($A27,'Return Data'!$B$7:$R$2292,4,0)</f>
        <v>746.54669999999999</v>
      </c>
      <c r="D27" s="60">
        <f>VLOOKUP($A27,'Return Data'!$B$7:$R$2292,10,0)</f>
        <v>7.9618000000000002</v>
      </c>
      <c r="E27" s="61">
        <f t="shared" si="0"/>
        <v>4</v>
      </c>
      <c r="F27" s="60">
        <f>VLOOKUP($A27,'Return Data'!$B$7:$R$2292,11,0)</f>
        <v>8.0550999999999995</v>
      </c>
      <c r="G27" s="61">
        <f t="shared" si="1"/>
        <v>4</v>
      </c>
      <c r="H27" s="60">
        <f>VLOOKUP($A27,'Return Data'!$B$7:$R$2292,12,0)</f>
        <v>8.1515000000000004</v>
      </c>
      <c r="I27" s="61">
        <f t="shared" si="2"/>
        <v>4</v>
      </c>
      <c r="J27" s="60">
        <f>VLOOKUP($A27,'Return Data'!$B$7:$R$2292,13,0)</f>
        <v>6.0391000000000004</v>
      </c>
      <c r="K27" s="61">
        <f t="shared" si="3"/>
        <v>6</v>
      </c>
      <c r="L27" s="60">
        <f>VLOOKUP($A27,'Return Data'!$B$7:$R$2292,17,0)</f>
        <v>30.616499999999998</v>
      </c>
      <c r="M27" s="61">
        <f t="shared" si="4"/>
        <v>16</v>
      </c>
      <c r="N27" s="60">
        <f>VLOOKUP($A27,'Return Data'!$B$7:$R$2292,14,0)</f>
        <v>19.058499999999999</v>
      </c>
      <c r="O27" s="61">
        <f t="shared" si="8"/>
        <v>19</v>
      </c>
      <c r="P27" s="60">
        <f>VLOOKUP($A27,'Return Data'!$B$7:$R$2292,15,0)</f>
        <v>8.3163999999999998</v>
      </c>
      <c r="Q27" s="61">
        <f t="shared" si="9"/>
        <v>18</v>
      </c>
      <c r="R27" s="60">
        <f>VLOOKUP($A27,'Return Data'!$B$7:$R$2292,16,0)</f>
        <v>23.694299999999998</v>
      </c>
      <c r="S27" s="62">
        <f t="shared" si="7"/>
        <v>3</v>
      </c>
    </row>
    <row r="28" spans="1:19" x14ac:dyDescent="0.3">
      <c r="A28" s="58" t="s">
        <v>1122</v>
      </c>
      <c r="B28" s="59">
        <f>VLOOKUP($A28,'Return Data'!$B$7:$R$2292,3,0)</f>
        <v>44859</v>
      </c>
      <c r="C28" s="60">
        <f>VLOOKUP($A28,'Return Data'!$B$7:$R$2292,4,0)</f>
        <v>244.7184</v>
      </c>
      <c r="D28" s="60">
        <f>VLOOKUP($A28,'Return Data'!$B$7:$R$2292,10,0)</f>
        <v>3.5059999999999998</v>
      </c>
      <c r="E28" s="61">
        <f t="shared" si="0"/>
        <v>23</v>
      </c>
      <c r="F28" s="60">
        <f>VLOOKUP($A28,'Return Data'!$B$7:$R$2292,11,0)</f>
        <v>3.0644999999999998</v>
      </c>
      <c r="G28" s="61">
        <f t="shared" si="1"/>
        <v>19</v>
      </c>
      <c r="H28" s="60">
        <f>VLOOKUP($A28,'Return Data'!$B$7:$R$2292,12,0)</f>
        <v>2.6303999999999998</v>
      </c>
      <c r="I28" s="61">
        <f t="shared" si="2"/>
        <v>18</v>
      </c>
      <c r="J28" s="60">
        <f>VLOOKUP($A28,'Return Data'!$B$7:$R$2292,13,0)</f>
        <v>0.38200000000000001</v>
      </c>
      <c r="K28" s="61">
        <f t="shared" si="3"/>
        <v>18</v>
      </c>
      <c r="L28" s="60">
        <f>VLOOKUP($A28,'Return Data'!$B$7:$R$2292,17,0)</f>
        <v>27.779699999999998</v>
      </c>
      <c r="M28" s="61">
        <f t="shared" si="4"/>
        <v>18</v>
      </c>
      <c r="N28" s="60">
        <f>VLOOKUP($A28,'Return Data'!$B$7:$R$2292,14,0)</f>
        <v>21.148800000000001</v>
      </c>
      <c r="O28" s="61">
        <f t="shared" si="8"/>
        <v>16</v>
      </c>
      <c r="P28" s="60">
        <f>VLOOKUP($A28,'Return Data'!$B$7:$R$2292,15,0)</f>
        <v>12.399800000000001</v>
      </c>
      <c r="Q28" s="61">
        <f t="shared" si="9"/>
        <v>11</v>
      </c>
      <c r="R28" s="60">
        <f>VLOOKUP($A28,'Return Data'!$B$7:$R$2292,16,0)</f>
        <v>11.9452</v>
      </c>
      <c r="S28" s="62">
        <f t="shared" si="7"/>
        <v>20</v>
      </c>
    </row>
    <row r="29" spans="1:19" x14ac:dyDescent="0.3">
      <c r="A29" s="58" t="s">
        <v>1125</v>
      </c>
      <c r="B29" s="59">
        <f>VLOOKUP($A29,'Return Data'!$B$7:$R$2292,3,0)</f>
        <v>44859</v>
      </c>
      <c r="C29" s="60">
        <f>VLOOKUP($A29,'Return Data'!$B$7:$R$2292,4,0)</f>
        <v>75.260000000000005</v>
      </c>
      <c r="D29" s="60">
        <f>VLOOKUP($A29,'Return Data'!$B$7:$R$2292,10,0)</f>
        <v>6.7064000000000004</v>
      </c>
      <c r="E29" s="61">
        <f t="shared" si="0"/>
        <v>10</v>
      </c>
      <c r="F29" s="60">
        <f>VLOOKUP($A29,'Return Data'!$B$7:$R$2292,11,0)</f>
        <v>2.3249</v>
      </c>
      <c r="G29" s="61">
        <f t="shared" si="1"/>
        <v>22</v>
      </c>
      <c r="H29" s="60">
        <f>VLOOKUP($A29,'Return Data'!$B$7:$R$2292,12,0)</f>
        <v>5.0236999999999998</v>
      </c>
      <c r="I29" s="61">
        <f t="shared" si="2"/>
        <v>12</v>
      </c>
      <c r="J29" s="60">
        <f>VLOOKUP($A29,'Return Data'!$B$7:$R$2292,13,0)</f>
        <v>0.69569999999999999</v>
      </c>
      <c r="K29" s="61">
        <f t="shared" si="3"/>
        <v>17</v>
      </c>
      <c r="L29" s="60">
        <f>VLOOKUP($A29,'Return Data'!$B$7:$R$2292,17,0)</f>
        <v>25.2959</v>
      </c>
      <c r="M29" s="61">
        <f t="shared" si="4"/>
        <v>21</v>
      </c>
      <c r="N29" s="60">
        <f>VLOOKUP($A29,'Return Data'!$B$7:$R$2292,14,0)</f>
        <v>21.411000000000001</v>
      </c>
      <c r="O29" s="61">
        <f t="shared" si="8"/>
        <v>15</v>
      </c>
      <c r="P29" s="60">
        <f>VLOOKUP($A29,'Return Data'!$B$7:$R$2292,15,0)</f>
        <v>11.714399999999999</v>
      </c>
      <c r="Q29" s="61">
        <f t="shared" si="9"/>
        <v>13</v>
      </c>
      <c r="R29" s="60">
        <f>VLOOKUP($A29,'Return Data'!$B$7:$R$2292,16,0)</f>
        <v>7.4316000000000004</v>
      </c>
      <c r="S29" s="62">
        <f t="shared" si="7"/>
        <v>24</v>
      </c>
    </row>
    <row r="30" spans="1:19" x14ac:dyDescent="0.3">
      <c r="A30" s="58" t="s">
        <v>1127</v>
      </c>
      <c r="B30" s="59">
        <f>VLOOKUP($A30,'Return Data'!$B$7:$R$2292,3,0)</f>
        <v>44859</v>
      </c>
      <c r="C30" s="60">
        <f>VLOOKUP($A30,'Return Data'!$B$7:$R$2292,4,0)</f>
        <v>28.77</v>
      </c>
      <c r="D30" s="60">
        <f>VLOOKUP($A30,'Return Data'!$B$7:$R$2292,10,0)</f>
        <v>7.1908000000000003</v>
      </c>
      <c r="E30" s="61">
        <f t="shared" si="0"/>
        <v>9</v>
      </c>
      <c r="F30" s="60">
        <f>VLOOKUP($A30,'Return Data'!$B$7:$R$2292,11,0)</f>
        <v>6.7135999999999996</v>
      </c>
      <c r="G30" s="61">
        <f t="shared" si="1"/>
        <v>10</v>
      </c>
      <c r="H30" s="60">
        <f>VLOOKUP($A30,'Return Data'!$B$7:$R$2292,12,0)</f>
        <v>6.0058999999999996</v>
      </c>
      <c r="I30" s="61">
        <f t="shared" si="2"/>
        <v>9</v>
      </c>
      <c r="J30" s="60">
        <f>VLOOKUP($A30,'Return Data'!$B$7:$R$2292,13,0)</f>
        <v>5.2689000000000004</v>
      </c>
      <c r="K30" s="61">
        <f t="shared" si="3"/>
        <v>7</v>
      </c>
      <c r="L30" s="60">
        <f>VLOOKUP($A30,'Return Data'!$B$7:$R$2292,17,0)</f>
        <v>33.571100000000001</v>
      </c>
      <c r="M30" s="61">
        <f>RANK(L30,L$8:L$31,0)</f>
        <v>10</v>
      </c>
      <c r="N30" s="60"/>
      <c r="O30" s="61"/>
      <c r="P30" s="60"/>
      <c r="Q30" s="61"/>
      <c r="R30" s="60">
        <f>VLOOKUP($A30,'Return Data'!$B$7:$R$2292,16,0)</f>
        <v>50.340200000000003</v>
      </c>
      <c r="S30" s="62">
        <f t="shared" si="7"/>
        <v>1</v>
      </c>
    </row>
    <row r="31" spans="1:19" x14ac:dyDescent="0.3">
      <c r="A31" s="58" t="s">
        <v>1801</v>
      </c>
      <c r="B31" s="59">
        <f>VLOOKUP($A31,'Return Data'!$B$7:$R$2292,3,0)</f>
        <v>44859</v>
      </c>
      <c r="C31" s="60">
        <f>VLOOKUP($A31,'Return Data'!$B$7:$R$2292,4,0)</f>
        <v>191.24520000000001</v>
      </c>
      <c r="D31" s="60">
        <f>VLOOKUP($A31,'Return Data'!$B$7:$R$2292,10,0)</f>
        <v>5.7671999999999999</v>
      </c>
      <c r="E31" s="61">
        <f t="shared" si="0"/>
        <v>14</v>
      </c>
      <c r="F31" s="60">
        <f>VLOOKUP($A31,'Return Data'!$B$7:$R$2292,11,0)</f>
        <v>6.2377000000000002</v>
      </c>
      <c r="G31" s="61">
        <f t="shared" si="1"/>
        <v>11</v>
      </c>
      <c r="H31" s="60">
        <f>VLOOKUP($A31,'Return Data'!$B$7:$R$2292,12,0)</f>
        <v>3.3155999999999999</v>
      </c>
      <c r="I31" s="61">
        <f t="shared" si="2"/>
        <v>16</v>
      </c>
      <c r="J31" s="60">
        <f>VLOOKUP($A31,'Return Data'!$B$7:$R$2292,13,0)</f>
        <v>3.2768999999999999</v>
      </c>
      <c r="K31" s="61">
        <f t="shared" si="3"/>
        <v>11</v>
      </c>
      <c r="L31" s="60">
        <f>VLOOKUP($A31,'Return Data'!$B$7:$R$2292,17,0)</f>
        <v>30.888000000000002</v>
      </c>
      <c r="M31" s="61">
        <f>RANK(L31,L$8:L$31,0)</f>
        <v>14</v>
      </c>
      <c r="N31" s="60">
        <f>VLOOKUP($A31,'Return Data'!$B$7:$R$2292,14,0)</f>
        <v>25.5883</v>
      </c>
      <c r="O31" s="61">
        <f>RANK(N31,N$8:N$31,0)</f>
        <v>8</v>
      </c>
      <c r="P31" s="60">
        <f>VLOOKUP($A31,'Return Data'!$B$7:$R$2292,15,0)</f>
        <v>12.197100000000001</v>
      </c>
      <c r="Q31" s="61">
        <f>RANK(P31,P$8:P$31,0)</f>
        <v>12</v>
      </c>
      <c r="R31" s="60">
        <f>VLOOKUP($A31,'Return Data'!$B$7:$R$2292,16,0)</f>
        <v>15.582800000000001</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6.2101333333333342</v>
      </c>
      <c r="E33" s="69"/>
      <c r="F33" s="70">
        <f>AVERAGE(F8:F31)</f>
        <v>5.5821583333333322</v>
      </c>
      <c r="G33" s="69"/>
      <c r="H33" s="70">
        <f>AVERAGE(H8:H31)</f>
        <v>4.8734041666666661</v>
      </c>
      <c r="I33" s="69"/>
      <c r="J33" s="70">
        <f>AVERAGE(J8:J31)</f>
        <v>3.7765041666666677</v>
      </c>
      <c r="K33" s="69"/>
      <c r="L33" s="70">
        <f>AVERAGE(L8:L31)</f>
        <v>31.73415416666667</v>
      </c>
      <c r="M33" s="69"/>
      <c r="N33" s="70">
        <f>AVERAGE(N8:N31)</f>
        <v>23.742543478260863</v>
      </c>
      <c r="O33" s="69"/>
      <c r="P33" s="70">
        <f>AVERAGE(P8:P31)</f>
        <v>12.51578095238095</v>
      </c>
      <c r="Q33" s="69"/>
      <c r="R33" s="70">
        <f>AVERAGE(R8:R31)</f>
        <v>17.664354166666666</v>
      </c>
      <c r="S33" s="71"/>
    </row>
    <row r="34" spans="1:19" x14ac:dyDescent="0.3">
      <c r="A34" s="68" t="s">
        <v>28</v>
      </c>
      <c r="B34" s="69"/>
      <c r="C34" s="69"/>
      <c r="D34" s="70">
        <f>MIN(D8:D31)</f>
        <v>2.5680000000000001</v>
      </c>
      <c r="E34" s="69"/>
      <c r="F34" s="70">
        <f>MIN(F8:F31)</f>
        <v>0.74339999999999995</v>
      </c>
      <c r="G34" s="69"/>
      <c r="H34" s="70">
        <f>MIN(H8:H31)</f>
        <v>-2.3573</v>
      </c>
      <c r="I34" s="69"/>
      <c r="J34" s="70">
        <f>MIN(J8:J31)</f>
        <v>-4.7404000000000002</v>
      </c>
      <c r="K34" s="69"/>
      <c r="L34" s="70">
        <f>MIN(L8:L31)</f>
        <v>18.860800000000001</v>
      </c>
      <c r="M34" s="69"/>
      <c r="N34" s="70">
        <f>MIN(N8:N31)</f>
        <v>16.851299999999998</v>
      </c>
      <c r="O34" s="69"/>
      <c r="P34" s="70">
        <f>MIN(P8:P31)</f>
        <v>7.4919000000000002</v>
      </c>
      <c r="Q34" s="69"/>
      <c r="R34" s="70">
        <f>MIN(R8:R31)</f>
        <v>7.4316000000000004</v>
      </c>
      <c r="S34" s="71"/>
    </row>
    <row r="35" spans="1:19" ht="15" thickBot="1" x14ac:dyDescent="0.35">
      <c r="A35" s="72" t="s">
        <v>29</v>
      </c>
      <c r="B35" s="73"/>
      <c r="C35" s="73"/>
      <c r="D35" s="74">
        <f>MAX(D8:D31)</f>
        <v>11.757400000000001</v>
      </c>
      <c r="E35" s="73"/>
      <c r="F35" s="74">
        <f>MAX(F8:F31)</f>
        <v>12.827400000000001</v>
      </c>
      <c r="G35" s="73"/>
      <c r="H35" s="74">
        <f>MAX(H8:H31)</f>
        <v>15.051399999999999</v>
      </c>
      <c r="I35" s="73"/>
      <c r="J35" s="74">
        <f>MAX(J8:J31)</f>
        <v>22.0199</v>
      </c>
      <c r="K35" s="73"/>
      <c r="L35" s="74">
        <f>MAX(L8:L31)</f>
        <v>44.058300000000003</v>
      </c>
      <c r="M35" s="73"/>
      <c r="N35" s="74">
        <f>MAX(N8:N31)</f>
        <v>37.039700000000003</v>
      </c>
      <c r="O35" s="73"/>
      <c r="P35" s="74">
        <f>MAX(P8:P31)</f>
        <v>19.621600000000001</v>
      </c>
      <c r="Q35" s="73"/>
      <c r="R35" s="74">
        <f>MAX(R8:R31)</f>
        <v>50.340200000000003</v>
      </c>
      <c r="S35" s="75"/>
    </row>
    <row r="36" spans="1:19" x14ac:dyDescent="0.3">
      <c r="A36" s="99" t="s">
        <v>429</v>
      </c>
    </row>
    <row r="37" spans="1:19" x14ac:dyDescent="0.3">
      <c r="A37" s="14" t="s">
        <v>340</v>
      </c>
    </row>
  </sheetData>
  <sheetProtection algorithmName="SHA-512" hashValue="v21F/n8oYaSDihyj06XUjLpW7v7P+WW4wl0eaUWsEZ+JNrSRtJQP8SbEB87gbpEkrD+X/wR90HH9E4DMAqthmA==" saltValue="+j7t8LrRc1NnPCOdckjHX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1677</v>
      </c>
      <c r="B8" s="59">
        <f>VLOOKUP($A8,'Return Data'!$B$7:$R$2292,3,0)</f>
        <v>44859</v>
      </c>
      <c r="C8" s="60">
        <f>VLOOKUP($A8,'Return Data'!$B$7:$R$2292,4,0)</f>
        <v>1234.81</v>
      </c>
      <c r="D8" s="60">
        <f>VLOOKUP($A8,'Return Data'!$B$7:$R$2292,10,0)</f>
        <v>6.8517000000000001</v>
      </c>
      <c r="E8" s="61">
        <f t="shared" ref="E8:E39" si="0">RANK(D8,D$8:D$39,0)</f>
        <v>15</v>
      </c>
      <c r="F8" s="60">
        <f>VLOOKUP($A8,'Return Data'!$B$7:$R$2292,11,0)</f>
        <v>3.2778</v>
      </c>
      <c r="G8" s="61">
        <f t="shared" ref="G8:G39" si="1">RANK(F8,F$8:F$39,0)</f>
        <v>23</v>
      </c>
      <c r="H8" s="60">
        <f>VLOOKUP($A8,'Return Data'!$B$7:$R$2292,12,0)</f>
        <v>0.85929999999999995</v>
      </c>
      <c r="I8" s="61">
        <f t="shared" ref="I8:I39" si="2">RANK(H8,H$8:H$39,0)</f>
        <v>22</v>
      </c>
      <c r="J8" s="60">
        <f>VLOOKUP($A8,'Return Data'!$B$7:$R$2292,13,0)</f>
        <v>-3.7244999999999999</v>
      </c>
      <c r="K8" s="61">
        <f t="shared" ref="K8:K39" si="3">RANK(J8,J$8:J$39,0)</f>
        <v>29</v>
      </c>
      <c r="L8" s="60">
        <f>VLOOKUP($A8,'Return Data'!$B$7:$R$2292,17,0)</f>
        <v>23.774000000000001</v>
      </c>
      <c r="M8" s="61">
        <f t="shared" ref="M8:M39" si="4">RANK(L8,L$8:L$39,0)</f>
        <v>19</v>
      </c>
      <c r="N8" s="60">
        <f>VLOOKUP($A8,'Return Data'!$B$7:$R$2292,14,0)</f>
        <v>17.1631</v>
      </c>
      <c r="O8" s="61">
        <f t="shared" ref="O8:O20" si="5">RANK(N8,N$8:N$39,0)</f>
        <v>16</v>
      </c>
      <c r="P8" s="60">
        <f>VLOOKUP($A8,'Return Data'!$B$7:$R$2292,15,0)</f>
        <v>10.8657</v>
      </c>
      <c r="Q8" s="61">
        <f>RANK(P8,P$8:P$39,0)</f>
        <v>19</v>
      </c>
      <c r="R8" s="60">
        <f>VLOOKUP($A8,'Return Data'!$B$7:$R$2292,16,0)</f>
        <v>16.374400000000001</v>
      </c>
      <c r="S8" s="62">
        <f t="shared" ref="S8:S39" si="6">RANK(R8,R$8:R$39,0)</f>
        <v>8</v>
      </c>
    </row>
    <row r="9" spans="1:20" x14ac:dyDescent="0.3">
      <c r="A9" s="58" t="s">
        <v>1678</v>
      </c>
      <c r="B9" s="59">
        <f>VLOOKUP($A9,'Return Data'!$B$7:$R$2292,3,0)</f>
        <v>44859</v>
      </c>
      <c r="C9" s="60">
        <f>VLOOKUP($A9,'Return Data'!$B$7:$R$2292,4,0)</f>
        <v>19.46</v>
      </c>
      <c r="D9" s="60">
        <f>VLOOKUP($A9,'Return Data'!$B$7:$R$2292,10,0)</f>
        <v>6.7470999999999997</v>
      </c>
      <c r="E9" s="61">
        <f t="shared" si="0"/>
        <v>18</v>
      </c>
      <c r="F9" s="60">
        <f>VLOOKUP($A9,'Return Data'!$B$7:$R$2292,11,0)</f>
        <v>2.4211</v>
      </c>
      <c r="G9" s="61">
        <f t="shared" si="1"/>
        <v>27</v>
      </c>
      <c r="H9" s="60">
        <f>VLOOKUP($A9,'Return Data'!$B$7:$R$2292,12,0)</f>
        <v>-1.6177999999999999</v>
      </c>
      <c r="I9" s="61">
        <f t="shared" si="2"/>
        <v>29</v>
      </c>
      <c r="J9" s="60">
        <f>VLOOKUP($A9,'Return Data'!$B$7:$R$2292,13,0)</f>
        <v>-6.2619999999999996</v>
      </c>
      <c r="K9" s="61">
        <f t="shared" si="3"/>
        <v>31</v>
      </c>
      <c r="L9" s="60">
        <f>VLOOKUP($A9,'Return Data'!$B$7:$R$2292,17,0)</f>
        <v>21.308199999999999</v>
      </c>
      <c r="M9" s="61">
        <f t="shared" si="4"/>
        <v>25</v>
      </c>
      <c r="N9" s="60">
        <f>VLOOKUP($A9,'Return Data'!$B$7:$R$2292,14,0)</f>
        <v>14.9114</v>
      </c>
      <c r="O9" s="61">
        <f t="shared" si="5"/>
        <v>24</v>
      </c>
      <c r="P9" s="60"/>
      <c r="Q9" s="61"/>
      <c r="R9" s="60">
        <f>VLOOKUP($A9,'Return Data'!$B$7:$R$2292,16,0)</f>
        <v>14.4285</v>
      </c>
      <c r="S9" s="62">
        <f t="shared" si="6"/>
        <v>19</v>
      </c>
    </row>
    <row r="10" spans="1:20" x14ac:dyDescent="0.3">
      <c r="A10" s="58" t="s">
        <v>1981</v>
      </c>
      <c r="B10" s="59">
        <f>VLOOKUP($A10,'Return Data'!$B$7:$R$2292,3,0)</f>
        <v>44859</v>
      </c>
      <c r="C10" s="60">
        <f>VLOOKUP($A10,'Return Data'!$B$7:$R$2292,4,0)</f>
        <v>186.19839999999999</v>
      </c>
      <c r="D10" s="60">
        <f>VLOOKUP($A10,'Return Data'!$B$7:$R$2292,10,0)</f>
        <v>6.8419999999999996</v>
      </c>
      <c r="E10" s="61">
        <f t="shared" si="0"/>
        <v>16</v>
      </c>
      <c r="F10" s="60">
        <f>VLOOKUP($A10,'Return Data'!$B$7:$R$2292,11,0)</f>
        <v>2.8464</v>
      </c>
      <c r="G10" s="61">
        <f t="shared" si="1"/>
        <v>26</v>
      </c>
      <c r="H10" s="60">
        <f>VLOOKUP($A10,'Return Data'!$B$7:$R$2292,12,0)</f>
        <v>1.5299999999999999E-2</v>
      </c>
      <c r="I10" s="61">
        <f t="shared" si="2"/>
        <v>24</v>
      </c>
      <c r="J10" s="60">
        <f>VLOOKUP($A10,'Return Data'!$B$7:$R$2292,13,0)</f>
        <v>-2.0627</v>
      </c>
      <c r="K10" s="61">
        <f t="shared" si="3"/>
        <v>22</v>
      </c>
      <c r="L10" s="60">
        <f>VLOOKUP($A10,'Return Data'!$B$7:$R$2292,17,0)</f>
        <v>30.741800000000001</v>
      </c>
      <c r="M10" s="61">
        <f t="shared" si="4"/>
        <v>8</v>
      </c>
      <c r="N10" s="60">
        <f>VLOOKUP($A10,'Return Data'!$B$7:$R$2292,14,0)</f>
        <v>21.413</v>
      </c>
      <c r="O10" s="61">
        <f t="shared" si="5"/>
        <v>7</v>
      </c>
      <c r="P10" s="60">
        <f>VLOOKUP($A10,'Return Data'!$B$7:$R$2292,15,0)</f>
        <v>12.0937</v>
      </c>
      <c r="Q10" s="61">
        <f t="shared" ref="Q10:Q20" si="7">RANK(P10,P$8:P$39,0)</f>
        <v>16</v>
      </c>
      <c r="R10" s="60">
        <f>VLOOKUP($A10,'Return Data'!$B$7:$R$2292,16,0)</f>
        <v>14.196</v>
      </c>
      <c r="S10" s="62">
        <f t="shared" si="6"/>
        <v>20</v>
      </c>
    </row>
    <row r="11" spans="1:20" x14ac:dyDescent="0.3">
      <c r="A11" s="58" t="s">
        <v>1697</v>
      </c>
      <c r="B11" s="59">
        <f>VLOOKUP($A11,'Return Data'!$B$7:$R$2292,3,0)</f>
        <v>44859</v>
      </c>
      <c r="C11" s="60">
        <f>VLOOKUP($A11,'Return Data'!$B$7:$R$2292,4,0)</f>
        <v>242.77</v>
      </c>
      <c r="D11" s="60">
        <f>VLOOKUP($A11,'Return Data'!$B$7:$R$2292,10,0)</f>
        <v>5.6623999999999999</v>
      </c>
      <c r="E11" s="61">
        <f t="shared" si="0"/>
        <v>26</v>
      </c>
      <c r="F11" s="60">
        <f>VLOOKUP($A11,'Return Data'!$B$7:$R$2292,11,0)</f>
        <v>4.0190000000000001</v>
      </c>
      <c r="G11" s="61">
        <f t="shared" si="1"/>
        <v>20</v>
      </c>
      <c r="H11" s="60">
        <f>VLOOKUP($A11,'Return Data'!$B$7:$R$2292,12,0)</f>
        <v>-4.1200000000000001E-2</v>
      </c>
      <c r="I11" s="61">
        <f t="shared" si="2"/>
        <v>26</v>
      </c>
      <c r="J11" s="60">
        <f>VLOOKUP($A11,'Return Data'!$B$7:$R$2292,13,0)</f>
        <v>-2.0891000000000002</v>
      </c>
      <c r="K11" s="61">
        <f t="shared" si="3"/>
        <v>23</v>
      </c>
      <c r="L11" s="60">
        <f>VLOOKUP($A11,'Return Data'!$B$7:$R$2292,17,0)</f>
        <v>23.4907</v>
      </c>
      <c r="M11" s="61">
        <f t="shared" si="4"/>
        <v>20</v>
      </c>
      <c r="N11" s="60">
        <f>VLOOKUP($A11,'Return Data'!$B$7:$R$2292,14,0)</f>
        <v>19.319600000000001</v>
      </c>
      <c r="O11" s="61">
        <f t="shared" si="5"/>
        <v>11</v>
      </c>
      <c r="P11" s="60">
        <f>VLOOKUP($A11,'Return Data'!$B$7:$R$2292,15,0)</f>
        <v>14.6271</v>
      </c>
      <c r="Q11" s="61">
        <f t="shared" si="7"/>
        <v>5</v>
      </c>
      <c r="R11" s="60">
        <f>VLOOKUP($A11,'Return Data'!$B$7:$R$2292,16,0)</f>
        <v>14.5556</v>
      </c>
      <c r="S11" s="62">
        <f t="shared" si="6"/>
        <v>18</v>
      </c>
    </row>
    <row r="12" spans="1:20" x14ac:dyDescent="0.3">
      <c r="A12" s="94" t="s">
        <v>1738</v>
      </c>
      <c r="B12" s="59">
        <f>VLOOKUP($A12,'Return Data'!$B$7:$R$2292,3,0)</f>
        <v>44859</v>
      </c>
      <c r="C12" s="60">
        <f>VLOOKUP($A12,'Return Data'!$B$7:$R$2292,4,0)</f>
        <v>68.963999999999999</v>
      </c>
      <c r="D12" s="60">
        <f>VLOOKUP($A12,'Return Data'!$B$7:$R$2292,10,0)</f>
        <v>5.3689999999999998</v>
      </c>
      <c r="E12" s="61">
        <f t="shared" si="0"/>
        <v>27</v>
      </c>
      <c r="F12" s="60">
        <f>VLOOKUP($A12,'Return Data'!$B$7:$R$2292,11,0)</f>
        <v>3.9241000000000001</v>
      </c>
      <c r="G12" s="61">
        <f t="shared" si="1"/>
        <v>22</v>
      </c>
      <c r="H12" s="60">
        <f>VLOOKUP($A12,'Return Data'!$B$7:$R$2292,12,0)</f>
        <v>-1.3913</v>
      </c>
      <c r="I12" s="61">
        <f t="shared" si="2"/>
        <v>28</v>
      </c>
      <c r="J12" s="60">
        <f>VLOOKUP($A12,'Return Data'!$B$7:$R$2292,13,0)</f>
        <v>-5.6580000000000004</v>
      </c>
      <c r="K12" s="61">
        <f t="shared" si="3"/>
        <v>30</v>
      </c>
      <c r="L12" s="60">
        <f>VLOOKUP($A12,'Return Data'!$B$7:$R$2292,17,0)</f>
        <v>24.0731</v>
      </c>
      <c r="M12" s="61">
        <f t="shared" si="4"/>
        <v>18</v>
      </c>
      <c r="N12" s="60">
        <f>VLOOKUP($A12,'Return Data'!$B$7:$R$2292,14,0)</f>
        <v>16.3461</v>
      </c>
      <c r="O12" s="61">
        <f t="shared" si="5"/>
        <v>21</v>
      </c>
      <c r="P12" s="60">
        <f>VLOOKUP($A12,'Return Data'!$B$7:$R$2292,15,0)</f>
        <v>12.6166</v>
      </c>
      <c r="Q12" s="61">
        <f t="shared" si="7"/>
        <v>13</v>
      </c>
      <c r="R12" s="60">
        <f>VLOOKUP($A12,'Return Data'!$B$7:$R$2292,16,0)</f>
        <v>14.762499999999999</v>
      </c>
      <c r="S12" s="62">
        <f t="shared" si="6"/>
        <v>16</v>
      </c>
    </row>
    <row r="13" spans="1:20" x14ac:dyDescent="0.3">
      <c r="A13" s="94" t="s">
        <v>1661</v>
      </c>
      <c r="B13" s="59">
        <f>VLOOKUP($A13,'Return Data'!$B$7:$R$2292,3,0)</f>
        <v>44859</v>
      </c>
      <c r="C13" s="60">
        <f>VLOOKUP($A13,'Return Data'!$B$7:$R$2292,4,0)</f>
        <v>25.815000000000001</v>
      </c>
      <c r="D13" s="60">
        <f>VLOOKUP($A13,'Return Data'!$B$7:$R$2292,10,0)</f>
        <v>6.8678999999999997</v>
      </c>
      <c r="E13" s="61">
        <f t="shared" si="0"/>
        <v>14</v>
      </c>
      <c r="F13" s="60">
        <f>VLOOKUP($A13,'Return Data'!$B$7:$R$2292,11,0)</f>
        <v>6.6338999999999997</v>
      </c>
      <c r="G13" s="61">
        <f t="shared" si="1"/>
        <v>9</v>
      </c>
      <c r="H13" s="60">
        <f>VLOOKUP($A13,'Return Data'!$B$7:$R$2292,12,0)</f>
        <v>3.3260999999999998</v>
      </c>
      <c r="I13" s="61">
        <f t="shared" si="2"/>
        <v>13</v>
      </c>
      <c r="J13" s="60">
        <f>VLOOKUP($A13,'Return Data'!$B$7:$R$2292,13,0)</f>
        <v>1.7781</v>
      </c>
      <c r="K13" s="61">
        <f t="shared" si="3"/>
        <v>8</v>
      </c>
      <c r="L13" s="60">
        <f>VLOOKUP($A13,'Return Data'!$B$7:$R$2292,17,0)</f>
        <v>27.4756</v>
      </c>
      <c r="M13" s="61">
        <f t="shared" si="4"/>
        <v>12</v>
      </c>
      <c r="N13" s="60">
        <f>VLOOKUP($A13,'Return Data'!$B$7:$R$2292,14,0)</f>
        <v>18.764700000000001</v>
      </c>
      <c r="O13" s="61">
        <f t="shared" si="5"/>
        <v>13</v>
      </c>
      <c r="P13" s="60">
        <f>VLOOKUP($A13,'Return Data'!$B$7:$R$2292,15,0)</f>
        <v>13.423500000000001</v>
      </c>
      <c r="Q13" s="61">
        <f t="shared" si="7"/>
        <v>9</v>
      </c>
      <c r="R13" s="60">
        <f>VLOOKUP($A13,'Return Data'!$B$7:$R$2292,16,0)</f>
        <v>13.055300000000001</v>
      </c>
      <c r="S13" s="62">
        <f t="shared" si="6"/>
        <v>27</v>
      </c>
    </row>
    <row r="14" spans="1:20" x14ac:dyDescent="0.3">
      <c r="A14" s="58" t="s">
        <v>1668</v>
      </c>
      <c r="B14" s="59">
        <f>VLOOKUP($A14,'Return Data'!$B$7:$R$2292,3,0)</f>
        <v>44859</v>
      </c>
      <c r="C14" s="60">
        <f>VLOOKUP($A14,'Return Data'!$B$7:$R$2292,4,0)</f>
        <v>1091.2867000000001</v>
      </c>
      <c r="D14" s="60">
        <f>VLOOKUP($A14,'Return Data'!$B$7:$R$2292,10,0)</f>
        <v>8.3558000000000003</v>
      </c>
      <c r="E14" s="61">
        <f t="shared" si="0"/>
        <v>7</v>
      </c>
      <c r="F14" s="60">
        <f>VLOOKUP($A14,'Return Data'!$B$7:$R$2292,11,0)</f>
        <v>7.2971000000000004</v>
      </c>
      <c r="G14" s="61">
        <f t="shared" si="1"/>
        <v>7</v>
      </c>
      <c r="H14" s="60">
        <f>VLOOKUP($A14,'Return Data'!$B$7:$R$2292,12,0)</f>
        <v>4.3479000000000001</v>
      </c>
      <c r="I14" s="61">
        <f t="shared" si="2"/>
        <v>8</v>
      </c>
      <c r="J14" s="60">
        <f>VLOOKUP($A14,'Return Data'!$B$7:$R$2292,13,0)</f>
        <v>1.5101</v>
      </c>
      <c r="K14" s="61">
        <f t="shared" si="3"/>
        <v>9</v>
      </c>
      <c r="L14" s="60">
        <f>VLOOKUP($A14,'Return Data'!$B$7:$R$2292,17,0)</f>
        <v>32.706099999999999</v>
      </c>
      <c r="M14" s="61">
        <f t="shared" si="4"/>
        <v>5</v>
      </c>
      <c r="N14" s="60">
        <f>VLOOKUP($A14,'Return Data'!$B$7:$R$2292,14,0)</f>
        <v>21.941800000000001</v>
      </c>
      <c r="O14" s="61">
        <f t="shared" si="5"/>
        <v>6</v>
      </c>
      <c r="P14" s="60">
        <f>VLOOKUP($A14,'Return Data'!$B$7:$R$2292,15,0)</f>
        <v>12.869400000000001</v>
      </c>
      <c r="Q14" s="61">
        <f t="shared" si="7"/>
        <v>11</v>
      </c>
      <c r="R14" s="60">
        <f>VLOOKUP($A14,'Return Data'!$B$7:$R$2292,16,0)</f>
        <v>16.019300000000001</v>
      </c>
      <c r="S14" s="62">
        <f t="shared" si="6"/>
        <v>11</v>
      </c>
    </row>
    <row r="15" spans="1:20" x14ac:dyDescent="0.3">
      <c r="A15" s="58" t="s">
        <v>1670</v>
      </c>
      <c r="B15" s="59">
        <f>VLOOKUP($A15,'Return Data'!$B$7:$R$2292,3,0)</f>
        <v>44859</v>
      </c>
      <c r="C15" s="60">
        <f>VLOOKUP($A15,'Return Data'!$B$7:$R$2292,4,0)</f>
        <v>1202.9880000000001</v>
      </c>
      <c r="D15" s="60">
        <f>VLOOKUP($A15,'Return Data'!$B$7:$R$2292,10,0)</f>
        <v>9.9941999999999993</v>
      </c>
      <c r="E15" s="61">
        <f t="shared" si="0"/>
        <v>4</v>
      </c>
      <c r="F15" s="60">
        <f>VLOOKUP($A15,'Return Data'!$B$7:$R$2292,11,0)</f>
        <v>10.4841</v>
      </c>
      <c r="G15" s="61">
        <f t="shared" si="1"/>
        <v>2</v>
      </c>
      <c r="H15" s="60">
        <f>VLOOKUP($A15,'Return Data'!$B$7:$R$2292,12,0)</f>
        <v>12.022600000000001</v>
      </c>
      <c r="I15" s="61">
        <f t="shared" si="2"/>
        <v>2</v>
      </c>
      <c r="J15" s="60">
        <f>VLOOKUP($A15,'Return Data'!$B$7:$R$2292,13,0)</f>
        <v>10.374700000000001</v>
      </c>
      <c r="K15" s="61">
        <f t="shared" si="3"/>
        <v>2</v>
      </c>
      <c r="L15" s="60">
        <f>VLOOKUP($A15,'Return Data'!$B$7:$R$2292,17,0)</f>
        <v>38.903799999999997</v>
      </c>
      <c r="M15" s="61">
        <f t="shared" si="4"/>
        <v>3</v>
      </c>
      <c r="N15" s="60">
        <f>VLOOKUP($A15,'Return Data'!$B$7:$R$2292,14,0)</f>
        <v>20.95</v>
      </c>
      <c r="O15" s="61">
        <f t="shared" si="5"/>
        <v>8</v>
      </c>
      <c r="P15" s="60">
        <f>VLOOKUP($A15,'Return Data'!$B$7:$R$2292,15,0)</f>
        <v>12.9499</v>
      </c>
      <c r="Q15" s="61">
        <f t="shared" si="7"/>
        <v>10</v>
      </c>
      <c r="R15" s="60">
        <f>VLOOKUP($A15,'Return Data'!$B$7:$R$2292,16,0)</f>
        <v>15.448499999999999</v>
      </c>
      <c r="S15" s="62">
        <f t="shared" si="6"/>
        <v>12</v>
      </c>
    </row>
    <row r="16" spans="1:20" x14ac:dyDescent="0.3">
      <c r="A16" s="102" t="s">
        <v>1664</v>
      </c>
      <c r="B16" s="59">
        <f>VLOOKUP($A16,'Return Data'!$B$7:$R$2292,3,0)</f>
        <v>44859</v>
      </c>
      <c r="C16" s="60">
        <f>VLOOKUP($A16,'Return Data'!$B$7:$R$2292,4,0)</f>
        <v>140.2989</v>
      </c>
      <c r="D16" s="60">
        <f>VLOOKUP($A16,'Return Data'!$B$7:$R$2292,10,0)</f>
        <v>5.9977</v>
      </c>
      <c r="E16" s="61">
        <f t="shared" si="0"/>
        <v>25</v>
      </c>
      <c r="F16" s="60">
        <f>VLOOKUP($A16,'Return Data'!$B$7:$R$2292,11,0)</f>
        <v>1.08</v>
      </c>
      <c r="G16" s="61">
        <f t="shared" si="1"/>
        <v>29</v>
      </c>
      <c r="H16" s="60">
        <f>VLOOKUP($A16,'Return Data'!$B$7:$R$2292,12,0)</f>
        <v>-2.6974</v>
      </c>
      <c r="I16" s="61">
        <f t="shared" si="2"/>
        <v>30</v>
      </c>
      <c r="J16" s="60">
        <f>VLOOKUP($A16,'Return Data'!$B$7:$R$2292,13,0)</f>
        <v>-3.3041999999999998</v>
      </c>
      <c r="K16" s="61">
        <f t="shared" si="3"/>
        <v>25</v>
      </c>
      <c r="L16" s="60">
        <f>VLOOKUP($A16,'Return Data'!$B$7:$R$2292,17,0)</f>
        <v>23.0426</v>
      </c>
      <c r="M16" s="61">
        <f t="shared" si="4"/>
        <v>21</v>
      </c>
      <c r="N16" s="60">
        <f>VLOOKUP($A16,'Return Data'!$B$7:$R$2292,14,0)</f>
        <v>16.825099999999999</v>
      </c>
      <c r="O16" s="61">
        <f t="shared" si="5"/>
        <v>19</v>
      </c>
      <c r="P16" s="60">
        <f>VLOOKUP($A16,'Return Data'!$B$7:$R$2292,15,0)</f>
        <v>9.4314999999999998</v>
      </c>
      <c r="Q16" s="61">
        <f t="shared" si="7"/>
        <v>21</v>
      </c>
      <c r="R16" s="60">
        <f>VLOOKUP($A16,'Return Data'!$B$7:$R$2292,16,0)</f>
        <v>14.146699999999999</v>
      </c>
      <c r="S16" s="62">
        <f t="shared" si="6"/>
        <v>23</v>
      </c>
    </row>
    <row r="17" spans="1:19" x14ac:dyDescent="0.3">
      <c r="A17" s="103" t="s">
        <v>1189</v>
      </c>
      <c r="B17" s="59">
        <f>VLOOKUP($A17,'Return Data'!$B$7:$R$2292,3,0)</f>
        <v>44859</v>
      </c>
      <c r="C17" s="60">
        <f>VLOOKUP($A17,'Return Data'!$B$7:$R$2292,4,0)</f>
        <v>502.7</v>
      </c>
      <c r="D17" s="60">
        <f>VLOOKUP($A17,'Return Data'!$B$7:$R$2292,10,0)</f>
        <v>6.3982999999999999</v>
      </c>
      <c r="E17" s="61">
        <f t="shared" si="0"/>
        <v>21</v>
      </c>
      <c r="F17" s="60">
        <f>VLOOKUP($A17,'Return Data'!$B$7:$R$2292,11,0)</f>
        <v>6.7530000000000001</v>
      </c>
      <c r="G17" s="61">
        <f t="shared" si="1"/>
        <v>8</v>
      </c>
      <c r="H17" s="60">
        <f>VLOOKUP($A17,'Return Data'!$B$7:$R$2292,12,0)</f>
        <v>4.9565999999999999</v>
      </c>
      <c r="I17" s="61">
        <f t="shared" si="2"/>
        <v>5</v>
      </c>
      <c r="J17" s="60">
        <f>VLOOKUP($A17,'Return Data'!$B$7:$R$2292,13,0)</f>
        <v>2.0855999999999999</v>
      </c>
      <c r="K17" s="61">
        <f t="shared" si="3"/>
        <v>6</v>
      </c>
      <c r="L17" s="60">
        <f>VLOOKUP($A17,'Return Data'!$B$7:$R$2292,17,0)</f>
        <v>31.0108</v>
      </c>
      <c r="M17" s="61">
        <f t="shared" si="4"/>
        <v>6</v>
      </c>
      <c r="N17" s="60">
        <f>VLOOKUP($A17,'Return Data'!$B$7:$R$2292,14,0)</f>
        <v>18.341200000000001</v>
      </c>
      <c r="O17" s="61">
        <f t="shared" si="5"/>
        <v>15</v>
      </c>
      <c r="P17" s="60">
        <f>VLOOKUP($A17,'Return Data'!$B$7:$R$2292,15,0)</f>
        <v>12.493</v>
      </c>
      <c r="Q17" s="61">
        <f t="shared" si="7"/>
        <v>14</v>
      </c>
      <c r="R17" s="60">
        <f>VLOOKUP($A17,'Return Data'!$B$7:$R$2292,16,0)</f>
        <v>15.4314</v>
      </c>
      <c r="S17" s="62">
        <f t="shared" si="6"/>
        <v>13</v>
      </c>
    </row>
    <row r="18" spans="1:19" x14ac:dyDescent="0.3">
      <c r="A18" s="58" t="s">
        <v>1672</v>
      </c>
      <c r="B18" s="59">
        <f>VLOOKUP($A18,'Return Data'!$B$7:$R$2292,3,0)</f>
        <v>44859</v>
      </c>
      <c r="C18" s="60">
        <f>VLOOKUP($A18,'Return Data'!$B$7:$R$2292,4,0)</f>
        <v>39.4</v>
      </c>
      <c r="D18" s="60">
        <f>VLOOKUP($A18,'Return Data'!$B$7:$R$2292,10,0)</f>
        <v>7.6208999999999998</v>
      </c>
      <c r="E18" s="61">
        <f t="shared" si="0"/>
        <v>9</v>
      </c>
      <c r="F18" s="60">
        <f>VLOOKUP($A18,'Return Data'!$B$7:$R$2292,11,0)</f>
        <v>5.9139999999999997</v>
      </c>
      <c r="G18" s="61">
        <f t="shared" si="1"/>
        <v>14</v>
      </c>
      <c r="H18" s="60">
        <f>VLOOKUP($A18,'Return Data'!$B$7:$R$2292,12,0)</f>
        <v>2.2048999999999999</v>
      </c>
      <c r="I18" s="61">
        <f t="shared" si="2"/>
        <v>17</v>
      </c>
      <c r="J18" s="60">
        <f>VLOOKUP($A18,'Return Data'!$B$7:$R$2292,13,0)</f>
        <v>1.9140999999999999</v>
      </c>
      <c r="K18" s="61">
        <f t="shared" si="3"/>
        <v>7</v>
      </c>
      <c r="L18" s="60">
        <f>VLOOKUP($A18,'Return Data'!$B$7:$R$2292,17,0)</f>
        <v>27.643599999999999</v>
      </c>
      <c r="M18" s="61">
        <f t="shared" si="4"/>
        <v>11</v>
      </c>
      <c r="N18" s="60">
        <f>VLOOKUP($A18,'Return Data'!$B$7:$R$2292,14,0)</f>
        <v>18.678599999999999</v>
      </c>
      <c r="O18" s="61">
        <f t="shared" si="5"/>
        <v>14</v>
      </c>
      <c r="P18" s="60">
        <f>VLOOKUP($A18,'Return Data'!$B$7:$R$2292,15,0)</f>
        <v>13.6204</v>
      </c>
      <c r="Q18" s="61">
        <f t="shared" si="7"/>
        <v>8</v>
      </c>
      <c r="R18" s="60">
        <f>VLOOKUP($A18,'Return Data'!$B$7:$R$2292,16,0)</f>
        <v>17.321200000000001</v>
      </c>
      <c r="S18" s="62">
        <f t="shared" si="6"/>
        <v>4</v>
      </c>
    </row>
    <row r="19" spans="1:19" x14ac:dyDescent="0.3">
      <c r="A19" s="58" t="s">
        <v>1692</v>
      </c>
      <c r="B19" s="59">
        <f>VLOOKUP($A19,'Return Data'!$B$7:$R$2292,3,0)</f>
        <v>44859</v>
      </c>
      <c r="C19" s="60">
        <f>VLOOKUP($A19,'Return Data'!$B$7:$R$2292,4,0)</f>
        <v>148.374</v>
      </c>
      <c r="D19" s="60">
        <f>VLOOKUP($A19,'Return Data'!$B$7:$R$2292,10,0)</f>
        <v>6.7591999999999999</v>
      </c>
      <c r="E19" s="61">
        <f t="shared" si="0"/>
        <v>17</v>
      </c>
      <c r="F19" s="60">
        <f>VLOOKUP($A19,'Return Data'!$B$7:$R$2292,11,0)</f>
        <v>6.0723000000000003</v>
      </c>
      <c r="G19" s="61">
        <f t="shared" si="1"/>
        <v>13</v>
      </c>
      <c r="H19" s="60">
        <f>VLOOKUP($A19,'Return Data'!$B$7:$R$2292,12,0)</f>
        <v>1.64</v>
      </c>
      <c r="I19" s="61">
        <f t="shared" si="2"/>
        <v>19</v>
      </c>
      <c r="J19" s="60">
        <f>VLOOKUP($A19,'Return Data'!$B$7:$R$2292,13,0)</f>
        <v>0.92779999999999996</v>
      </c>
      <c r="K19" s="61">
        <f t="shared" si="3"/>
        <v>11</v>
      </c>
      <c r="L19" s="60">
        <f>VLOOKUP($A19,'Return Data'!$B$7:$R$2292,17,0)</f>
        <v>24.324200000000001</v>
      </c>
      <c r="M19" s="61">
        <f t="shared" si="4"/>
        <v>17</v>
      </c>
      <c r="N19" s="60">
        <f>VLOOKUP($A19,'Return Data'!$B$7:$R$2292,14,0)</f>
        <v>14.4673</v>
      </c>
      <c r="O19" s="61">
        <f t="shared" si="5"/>
        <v>25</v>
      </c>
      <c r="P19" s="60">
        <f>VLOOKUP($A19,'Return Data'!$B$7:$R$2292,15,0)</f>
        <v>9.1157000000000004</v>
      </c>
      <c r="Q19" s="61">
        <f t="shared" si="7"/>
        <v>22</v>
      </c>
      <c r="R19" s="60">
        <f>VLOOKUP($A19,'Return Data'!$B$7:$R$2292,16,0)</f>
        <v>14.1547</v>
      </c>
      <c r="S19" s="62">
        <f t="shared" si="6"/>
        <v>22</v>
      </c>
    </row>
    <row r="20" spans="1:19" x14ac:dyDescent="0.3">
      <c r="A20" s="58" t="s">
        <v>1192</v>
      </c>
      <c r="B20" s="59">
        <f>VLOOKUP($A20,'Return Data'!$B$7:$R$2292,3,0)</f>
        <v>44859</v>
      </c>
      <c r="C20" s="60">
        <f>VLOOKUP($A20,'Return Data'!$B$7:$R$2292,4,0)</f>
        <v>90.51</v>
      </c>
      <c r="D20" s="60">
        <f>VLOOKUP($A20,'Return Data'!$B$7:$R$2292,10,0)</f>
        <v>7.0491000000000001</v>
      </c>
      <c r="E20" s="61">
        <f t="shared" si="0"/>
        <v>12</v>
      </c>
      <c r="F20" s="60">
        <f>VLOOKUP($A20,'Return Data'!$B$7:$R$2292,11,0)</f>
        <v>5.4894999999999996</v>
      </c>
      <c r="G20" s="61">
        <f t="shared" si="1"/>
        <v>15</v>
      </c>
      <c r="H20" s="60">
        <f>VLOOKUP($A20,'Return Data'!$B$7:$R$2292,12,0)</f>
        <v>0.93679999999999997</v>
      </c>
      <c r="I20" s="61">
        <f t="shared" si="2"/>
        <v>21</v>
      </c>
      <c r="J20" s="60">
        <f>VLOOKUP($A20,'Return Data'!$B$7:$R$2292,13,0)</f>
        <v>-1.0928</v>
      </c>
      <c r="K20" s="61">
        <f t="shared" si="3"/>
        <v>19</v>
      </c>
      <c r="L20" s="60">
        <f>VLOOKUP($A20,'Return Data'!$B$7:$R$2292,17,0)</f>
        <v>28.709599999999998</v>
      </c>
      <c r="M20" s="61">
        <f t="shared" si="4"/>
        <v>9</v>
      </c>
      <c r="N20" s="60">
        <f>VLOOKUP($A20,'Return Data'!$B$7:$R$2292,14,0)</f>
        <v>20.673400000000001</v>
      </c>
      <c r="O20" s="61">
        <f t="shared" si="5"/>
        <v>9</v>
      </c>
      <c r="P20" s="60">
        <f>VLOOKUP($A20,'Return Data'!$B$7:$R$2292,15,0)</f>
        <v>12.149699999999999</v>
      </c>
      <c r="Q20" s="61">
        <f t="shared" si="7"/>
        <v>15</v>
      </c>
      <c r="R20" s="60">
        <f>VLOOKUP($A20,'Return Data'!$B$7:$R$2292,16,0)</f>
        <v>18.012599999999999</v>
      </c>
      <c r="S20" s="62">
        <f t="shared" si="6"/>
        <v>3</v>
      </c>
    </row>
    <row r="21" spans="1:19" x14ac:dyDescent="0.3">
      <c r="A21" s="58" t="s">
        <v>1193</v>
      </c>
      <c r="B21" s="59">
        <f>VLOOKUP($A21,'Return Data'!$B$7:$R$2292,3,0)</f>
        <v>44859</v>
      </c>
      <c r="C21" s="60">
        <f>VLOOKUP($A21,'Return Data'!$B$7:$R$2292,4,0)</f>
        <v>15.055099999999999</v>
      </c>
      <c r="D21" s="60">
        <f>VLOOKUP($A21,'Return Data'!$B$7:$R$2292,10,0)</f>
        <v>8.9244000000000003</v>
      </c>
      <c r="E21" s="61">
        <f t="shared" si="0"/>
        <v>6</v>
      </c>
      <c r="F21" s="60">
        <f>VLOOKUP($A21,'Return Data'!$B$7:$R$2292,11,0)</f>
        <v>10.200900000000001</v>
      </c>
      <c r="G21" s="61">
        <f t="shared" si="1"/>
        <v>3</v>
      </c>
      <c r="H21" s="60">
        <f>VLOOKUP($A21,'Return Data'!$B$7:$R$2292,12,0)</f>
        <v>5.4425999999999997</v>
      </c>
      <c r="I21" s="61">
        <f t="shared" si="2"/>
        <v>4</v>
      </c>
      <c r="J21" s="60">
        <f>VLOOKUP($A21,'Return Data'!$B$7:$R$2292,13,0)</f>
        <v>-3.3287</v>
      </c>
      <c r="K21" s="61">
        <f t="shared" si="3"/>
        <v>26</v>
      </c>
      <c r="L21" s="60">
        <f>VLOOKUP($A21,'Return Data'!$B$7:$R$2292,17,0)</f>
        <v>20.622900000000001</v>
      </c>
      <c r="M21" s="61">
        <f t="shared" si="4"/>
        <v>27</v>
      </c>
      <c r="N21" s="60"/>
      <c r="O21" s="61"/>
      <c r="P21" s="60"/>
      <c r="Q21" s="61"/>
      <c r="R21" s="60">
        <f>VLOOKUP($A21,'Return Data'!$B$7:$R$2292,16,0)</f>
        <v>12.593299999999999</v>
      </c>
      <c r="S21" s="62">
        <f t="shared" si="6"/>
        <v>28</v>
      </c>
    </row>
    <row r="22" spans="1:19" x14ac:dyDescent="0.3">
      <c r="A22" s="58" t="s">
        <v>1673</v>
      </c>
      <c r="B22" s="59">
        <f>VLOOKUP($A22,'Return Data'!$B$7:$R$2292,3,0)</f>
        <v>44859</v>
      </c>
      <c r="C22" s="60">
        <f>VLOOKUP($A22,'Return Data'!$B$7:$R$2292,4,0)</f>
        <v>59.1526</v>
      </c>
      <c r="D22" s="60">
        <f>VLOOKUP($A22,'Return Data'!$B$7:$R$2292,10,0)</f>
        <v>6.1593</v>
      </c>
      <c r="E22" s="61">
        <f t="shared" si="0"/>
        <v>24</v>
      </c>
      <c r="F22" s="60">
        <f>VLOOKUP($A22,'Return Data'!$B$7:$R$2292,11,0)</f>
        <v>8.5745000000000005</v>
      </c>
      <c r="G22" s="61">
        <f t="shared" si="1"/>
        <v>4</v>
      </c>
      <c r="H22" s="60">
        <f>VLOOKUP($A22,'Return Data'!$B$7:$R$2292,12,0)</f>
        <v>4.7614000000000001</v>
      </c>
      <c r="I22" s="61">
        <f t="shared" si="2"/>
        <v>6</v>
      </c>
      <c r="J22" s="60">
        <f>VLOOKUP($A22,'Return Data'!$B$7:$R$2292,13,0)</f>
        <v>4.7206000000000001</v>
      </c>
      <c r="K22" s="61">
        <f t="shared" si="3"/>
        <v>4</v>
      </c>
      <c r="L22" s="60">
        <f>VLOOKUP($A22,'Return Data'!$B$7:$R$2292,17,0)</f>
        <v>30.9178</v>
      </c>
      <c r="M22" s="61">
        <f t="shared" si="4"/>
        <v>7</v>
      </c>
      <c r="N22" s="60">
        <f>VLOOKUP($A22,'Return Data'!$B$7:$R$2292,14,0)</f>
        <v>17.0199</v>
      </c>
      <c r="O22" s="61">
        <f t="shared" ref="O22:O34" si="8">RANK(N22,N$8:N$39,0)</f>
        <v>18</v>
      </c>
      <c r="P22" s="60">
        <f>VLOOKUP($A22,'Return Data'!$B$7:$R$2292,15,0)</f>
        <v>12.6173</v>
      </c>
      <c r="Q22" s="61">
        <f>RANK(P22,P$8:P$39,0)</f>
        <v>12</v>
      </c>
      <c r="R22" s="60">
        <f>VLOOKUP($A22,'Return Data'!$B$7:$R$2292,16,0)</f>
        <v>16.034500000000001</v>
      </c>
      <c r="S22" s="62">
        <f t="shared" si="6"/>
        <v>10</v>
      </c>
    </row>
    <row r="23" spans="1:19" x14ac:dyDescent="0.3">
      <c r="A23" s="58" t="s">
        <v>1681</v>
      </c>
      <c r="B23" s="59">
        <f>VLOOKUP($A23,'Return Data'!$B$7:$R$2292,3,0)</f>
        <v>44859</v>
      </c>
      <c r="C23" s="60">
        <f>VLOOKUP($A23,'Return Data'!$B$7:$R$2292,4,0)</f>
        <v>59.207000000000001</v>
      </c>
      <c r="D23" s="60">
        <f>VLOOKUP($A23,'Return Data'!$B$7:$R$2292,10,0)</f>
        <v>6.9142999999999999</v>
      </c>
      <c r="E23" s="61">
        <f t="shared" si="0"/>
        <v>13</v>
      </c>
      <c r="F23" s="60">
        <f>VLOOKUP($A23,'Return Data'!$B$7:$R$2292,11,0)</f>
        <v>6.0867000000000004</v>
      </c>
      <c r="G23" s="61">
        <f t="shared" si="1"/>
        <v>12</v>
      </c>
      <c r="H23" s="60">
        <f>VLOOKUP($A23,'Return Data'!$B$7:$R$2292,12,0)</f>
        <v>3.5068999999999999</v>
      </c>
      <c r="I23" s="61">
        <f t="shared" si="2"/>
        <v>11</v>
      </c>
      <c r="J23" s="60">
        <f>VLOOKUP($A23,'Return Data'!$B$7:$R$2292,13,0)</f>
        <v>0.95489999999999997</v>
      </c>
      <c r="K23" s="61">
        <f t="shared" si="3"/>
        <v>10</v>
      </c>
      <c r="L23" s="60">
        <f>VLOOKUP($A23,'Return Data'!$B$7:$R$2292,17,0)</f>
        <v>22.845600000000001</v>
      </c>
      <c r="M23" s="61">
        <f t="shared" si="4"/>
        <v>22</v>
      </c>
      <c r="N23" s="60">
        <f>VLOOKUP($A23,'Return Data'!$B$7:$R$2292,14,0)</f>
        <v>15.675800000000001</v>
      </c>
      <c r="O23" s="61">
        <f t="shared" si="8"/>
        <v>22</v>
      </c>
      <c r="P23" s="60">
        <f>VLOOKUP($A23,'Return Data'!$B$7:$R$2292,15,0)</f>
        <v>11.5946</v>
      </c>
      <c r="Q23" s="61">
        <f>RANK(P23,P$8:P$39,0)</f>
        <v>18</v>
      </c>
      <c r="R23" s="60">
        <f>VLOOKUP($A23,'Return Data'!$B$7:$R$2292,16,0)</f>
        <v>16.353100000000001</v>
      </c>
      <c r="S23" s="62">
        <f t="shared" si="6"/>
        <v>9</v>
      </c>
    </row>
    <row r="24" spans="1:19" x14ac:dyDescent="0.3">
      <c r="A24" s="58" t="s">
        <v>1694</v>
      </c>
      <c r="B24" s="59">
        <f>VLOOKUP($A24,'Return Data'!$B$7:$R$2292,3,0)</f>
        <v>44859</v>
      </c>
      <c r="C24" s="60">
        <f>VLOOKUP($A24,'Return Data'!$B$7:$R$2292,4,0)</f>
        <v>129.81299999999999</v>
      </c>
      <c r="D24" s="60">
        <f>VLOOKUP($A24,'Return Data'!$B$7:$R$2292,10,0)</f>
        <v>6.3857999999999997</v>
      </c>
      <c r="E24" s="61">
        <f t="shared" si="0"/>
        <v>22</v>
      </c>
      <c r="F24" s="60">
        <f>VLOOKUP($A24,'Return Data'!$B$7:$R$2292,11,0)</f>
        <v>4.4931999999999999</v>
      </c>
      <c r="G24" s="61">
        <f t="shared" si="1"/>
        <v>19</v>
      </c>
      <c r="H24" s="60">
        <f>VLOOKUP($A24,'Return Data'!$B$7:$R$2292,12,0)</f>
        <v>3.6878000000000002</v>
      </c>
      <c r="I24" s="61">
        <f t="shared" si="2"/>
        <v>10</v>
      </c>
      <c r="J24" s="60">
        <f>VLOOKUP($A24,'Return Data'!$B$7:$R$2292,13,0)</f>
        <v>-9.4700000000000006E-2</v>
      </c>
      <c r="K24" s="61">
        <f t="shared" si="3"/>
        <v>16</v>
      </c>
      <c r="L24" s="60">
        <f>VLOOKUP($A24,'Return Data'!$B$7:$R$2292,17,0)</f>
        <v>21.389800000000001</v>
      </c>
      <c r="M24" s="61">
        <f t="shared" si="4"/>
        <v>24</v>
      </c>
      <c r="N24" s="60">
        <f>VLOOKUP($A24,'Return Data'!$B$7:$R$2292,14,0)</f>
        <v>15.179</v>
      </c>
      <c r="O24" s="61">
        <f t="shared" si="8"/>
        <v>23</v>
      </c>
      <c r="P24" s="60">
        <f>VLOOKUP($A24,'Return Data'!$B$7:$R$2292,15,0)</f>
        <v>9.5844000000000005</v>
      </c>
      <c r="Q24" s="61">
        <f>RANK(P24,P$8:P$39,0)</f>
        <v>20</v>
      </c>
      <c r="R24" s="60">
        <f>VLOOKUP($A24,'Return Data'!$B$7:$R$2292,16,0)</f>
        <v>13.316700000000001</v>
      </c>
      <c r="S24" s="62">
        <f t="shared" si="6"/>
        <v>25</v>
      </c>
    </row>
    <row r="25" spans="1:19" x14ac:dyDescent="0.3">
      <c r="A25" s="58" t="s">
        <v>1696</v>
      </c>
      <c r="B25" s="59">
        <f>VLOOKUP($A25,'Return Data'!$B$7:$R$2292,3,0)</f>
        <v>44859</v>
      </c>
      <c r="C25" s="60">
        <f>VLOOKUP($A25,'Return Data'!$B$7:$R$2292,4,0)</f>
        <v>72.130600000000001</v>
      </c>
      <c r="D25" s="60">
        <f>VLOOKUP($A25,'Return Data'!$B$7:$R$2292,10,0)</f>
        <v>6.2961</v>
      </c>
      <c r="E25" s="61">
        <f t="shared" si="0"/>
        <v>23</v>
      </c>
      <c r="F25" s="60">
        <f>VLOOKUP($A25,'Return Data'!$B$7:$R$2292,11,0)</f>
        <v>6.5575000000000001</v>
      </c>
      <c r="G25" s="61">
        <f t="shared" si="1"/>
        <v>10</v>
      </c>
      <c r="H25" s="60">
        <f>VLOOKUP($A25,'Return Data'!$B$7:$R$2292,12,0)</f>
        <v>1.0904</v>
      </c>
      <c r="I25" s="61">
        <f t="shared" si="2"/>
        <v>20</v>
      </c>
      <c r="J25" s="60">
        <f>VLOOKUP($A25,'Return Data'!$B$7:$R$2292,13,0)</f>
        <v>-0.70389999999999997</v>
      </c>
      <c r="K25" s="61">
        <f t="shared" si="3"/>
        <v>17</v>
      </c>
      <c r="L25" s="60">
        <f>VLOOKUP($A25,'Return Data'!$B$7:$R$2292,17,0)</f>
        <v>18.706600000000002</v>
      </c>
      <c r="M25" s="61">
        <f t="shared" si="4"/>
        <v>30</v>
      </c>
      <c r="N25" s="60">
        <f>VLOOKUP($A25,'Return Data'!$B$7:$R$2292,14,0)</f>
        <v>12.0989</v>
      </c>
      <c r="O25" s="61">
        <f t="shared" si="8"/>
        <v>28</v>
      </c>
      <c r="P25" s="60">
        <f>VLOOKUP($A25,'Return Data'!$B$7:$R$2292,15,0)</f>
        <v>8.3078000000000003</v>
      </c>
      <c r="Q25" s="61">
        <f>RANK(P25,P$8:P$39,0)</f>
        <v>23</v>
      </c>
      <c r="R25" s="60">
        <f>VLOOKUP($A25,'Return Data'!$B$7:$R$2292,16,0)</f>
        <v>10.329499999999999</v>
      </c>
      <c r="S25" s="62">
        <f t="shared" si="6"/>
        <v>30</v>
      </c>
    </row>
    <row r="26" spans="1:19" x14ac:dyDescent="0.3">
      <c r="A26" s="58" t="s">
        <v>1195</v>
      </c>
      <c r="B26" s="59">
        <f>VLOOKUP($A26,'Return Data'!$B$7:$R$2292,3,0)</f>
        <v>44859</v>
      </c>
      <c r="C26" s="60">
        <f>VLOOKUP($A26,'Return Data'!$B$7:$R$2292,4,0)</f>
        <v>23.3962</v>
      </c>
      <c r="D26" s="60">
        <f>VLOOKUP($A26,'Return Data'!$B$7:$R$2292,10,0)</f>
        <v>9.4604999999999997</v>
      </c>
      <c r="E26" s="61">
        <f t="shared" si="0"/>
        <v>5</v>
      </c>
      <c r="F26" s="60">
        <f>VLOOKUP($A26,'Return Data'!$B$7:$R$2292,11,0)</f>
        <v>3.0733000000000001</v>
      </c>
      <c r="G26" s="61">
        <f t="shared" si="1"/>
        <v>24</v>
      </c>
      <c r="H26" s="60">
        <f>VLOOKUP($A26,'Return Data'!$B$7:$R$2292,12,0)</f>
        <v>3.4493</v>
      </c>
      <c r="I26" s="61">
        <f t="shared" si="2"/>
        <v>12</v>
      </c>
      <c r="J26" s="60">
        <f>VLOOKUP($A26,'Return Data'!$B$7:$R$2292,13,0)</f>
        <v>2.4239999999999999</v>
      </c>
      <c r="K26" s="61">
        <f t="shared" si="3"/>
        <v>5</v>
      </c>
      <c r="L26" s="60">
        <f>VLOOKUP($A26,'Return Data'!$B$7:$R$2292,17,0)</f>
        <v>35.813200000000002</v>
      </c>
      <c r="M26" s="61">
        <f t="shared" si="4"/>
        <v>4</v>
      </c>
      <c r="N26" s="60">
        <f>VLOOKUP($A26,'Return Data'!$B$7:$R$2292,14,0)</f>
        <v>25.613900000000001</v>
      </c>
      <c r="O26" s="61">
        <f t="shared" si="8"/>
        <v>2</v>
      </c>
      <c r="P26" s="60"/>
      <c r="Q26" s="61"/>
      <c r="R26" s="60">
        <f>VLOOKUP($A26,'Return Data'!$B$7:$R$2292,16,0)</f>
        <v>16.843800000000002</v>
      </c>
      <c r="S26" s="62">
        <f t="shared" si="6"/>
        <v>5</v>
      </c>
    </row>
    <row r="27" spans="1:19" x14ac:dyDescent="0.3">
      <c r="A27" s="58" t="s">
        <v>1690</v>
      </c>
      <c r="B27" s="59">
        <f>VLOOKUP($A27,'Return Data'!$B$7:$R$2292,3,0)</f>
        <v>44859</v>
      </c>
      <c r="C27" s="60">
        <f>VLOOKUP($A27,'Return Data'!$B$7:$R$2292,4,0)</f>
        <v>37.206600000000002</v>
      </c>
      <c r="D27" s="60">
        <f>VLOOKUP($A27,'Return Data'!$B$7:$R$2292,10,0)</f>
        <v>10.122</v>
      </c>
      <c r="E27" s="61">
        <f t="shared" si="0"/>
        <v>1</v>
      </c>
      <c r="F27" s="60">
        <f>VLOOKUP($A27,'Return Data'!$B$7:$R$2292,11,0)</f>
        <v>7.6894999999999998</v>
      </c>
      <c r="G27" s="61">
        <f t="shared" si="1"/>
        <v>6</v>
      </c>
      <c r="H27" s="60">
        <f>VLOOKUP($A27,'Return Data'!$B$7:$R$2292,12,0)</f>
        <v>1.9652000000000001</v>
      </c>
      <c r="I27" s="61">
        <f t="shared" si="2"/>
        <v>18</v>
      </c>
      <c r="J27" s="60">
        <f>VLOOKUP($A27,'Return Data'!$B$7:$R$2292,13,0)</f>
        <v>-3.3910999999999998</v>
      </c>
      <c r="K27" s="61">
        <f t="shared" si="3"/>
        <v>27</v>
      </c>
      <c r="L27" s="60">
        <f>VLOOKUP($A27,'Return Data'!$B$7:$R$2292,17,0)</f>
        <v>15.8718</v>
      </c>
      <c r="M27" s="61">
        <f t="shared" si="4"/>
        <v>31</v>
      </c>
      <c r="N27" s="60">
        <f>VLOOKUP($A27,'Return Data'!$B$7:$R$2292,14,0)</f>
        <v>10.023199999999999</v>
      </c>
      <c r="O27" s="61">
        <f t="shared" si="8"/>
        <v>30</v>
      </c>
      <c r="P27" s="60">
        <f>VLOOKUP($A27,'Return Data'!$B$7:$R$2292,15,0)</f>
        <v>7.0658000000000003</v>
      </c>
      <c r="Q27" s="61">
        <f>RANK(P27,P$8:P$39,0)</f>
        <v>24</v>
      </c>
      <c r="R27" s="60">
        <f>VLOOKUP($A27,'Return Data'!$B$7:$R$2292,16,0)</f>
        <v>16.7193</v>
      </c>
      <c r="S27" s="62">
        <f t="shared" si="6"/>
        <v>6</v>
      </c>
    </row>
    <row r="28" spans="1:19" x14ac:dyDescent="0.3">
      <c r="A28" s="58" t="s">
        <v>1867</v>
      </c>
      <c r="B28" s="59">
        <f>VLOOKUP($A28,'Return Data'!$B$7:$R$2292,3,0)</f>
        <v>44859</v>
      </c>
      <c r="C28" s="60">
        <f>VLOOKUP($A28,'Return Data'!$B$7:$R$2292,4,0)</f>
        <v>17.668500000000002</v>
      </c>
      <c r="D28" s="60">
        <f>VLOOKUP($A28,'Return Data'!$B$7:$R$2292,10,0)</f>
        <v>7.8920000000000003</v>
      </c>
      <c r="E28" s="61">
        <f t="shared" si="0"/>
        <v>8</v>
      </c>
      <c r="F28" s="60">
        <f>VLOOKUP($A28,'Return Data'!$B$7:$R$2292,11,0)</f>
        <v>6.2026000000000003</v>
      </c>
      <c r="G28" s="61">
        <f t="shared" si="1"/>
        <v>11</v>
      </c>
      <c r="H28" s="60">
        <f>VLOOKUP($A28,'Return Data'!$B$7:$R$2292,12,0)</f>
        <v>4.5678000000000001</v>
      </c>
      <c r="I28" s="61">
        <f t="shared" si="2"/>
        <v>7</v>
      </c>
      <c r="J28" s="60">
        <f>VLOOKUP($A28,'Return Data'!$B$7:$R$2292,13,0)</f>
        <v>0.78380000000000005</v>
      </c>
      <c r="K28" s="61">
        <f t="shared" si="3"/>
        <v>12</v>
      </c>
      <c r="L28" s="60">
        <f>VLOOKUP($A28,'Return Data'!$B$7:$R$2292,17,0)</f>
        <v>26.808599999999998</v>
      </c>
      <c r="M28" s="61">
        <f t="shared" si="4"/>
        <v>14</v>
      </c>
      <c r="N28" s="60">
        <f>VLOOKUP($A28,'Return Data'!$B$7:$R$2292,14,0)</f>
        <v>17.048300000000001</v>
      </c>
      <c r="O28" s="61">
        <f t="shared" si="8"/>
        <v>17</v>
      </c>
      <c r="P28" s="60"/>
      <c r="Q28" s="61"/>
      <c r="R28" s="60">
        <f>VLOOKUP($A28,'Return Data'!$B$7:$R$2292,16,0)</f>
        <v>14.158099999999999</v>
      </c>
      <c r="S28" s="62">
        <f t="shared" si="6"/>
        <v>21</v>
      </c>
    </row>
    <row r="29" spans="1:19" x14ac:dyDescent="0.3">
      <c r="A29" s="58" t="s">
        <v>1198</v>
      </c>
      <c r="B29" s="59">
        <f>VLOOKUP($A29,'Return Data'!$B$7:$R$2292,3,0)</f>
        <v>44859</v>
      </c>
      <c r="C29" s="60">
        <f>VLOOKUP($A29,'Return Data'!$B$7:$R$2292,4,0)</f>
        <v>177.7466</v>
      </c>
      <c r="D29" s="60">
        <f>VLOOKUP($A29,'Return Data'!$B$7:$R$2292,10,0)</f>
        <v>10.0741</v>
      </c>
      <c r="E29" s="61">
        <f t="shared" si="0"/>
        <v>2</v>
      </c>
      <c r="F29" s="60">
        <f>VLOOKUP($A29,'Return Data'!$B$7:$R$2292,11,0)</f>
        <v>11.9617</v>
      </c>
      <c r="G29" s="61">
        <f t="shared" si="1"/>
        <v>1</v>
      </c>
      <c r="H29" s="60">
        <f>VLOOKUP($A29,'Return Data'!$B$7:$R$2292,12,0)</f>
        <v>13.4261</v>
      </c>
      <c r="I29" s="61">
        <f t="shared" si="2"/>
        <v>1</v>
      </c>
      <c r="J29" s="60">
        <f>VLOOKUP($A29,'Return Data'!$B$7:$R$2292,13,0)</f>
        <v>13.354900000000001</v>
      </c>
      <c r="K29" s="61">
        <f t="shared" si="3"/>
        <v>1</v>
      </c>
      <c r="L29" s="60">
        <f>VLOOKUP($A29,'Return Data'!$B$7:$R$2292,17,0)</f>
        <v>42.275399999999998</v>
      </c>
      <c r="M29" s="61">
        <f t="shared" si="4"/>
        <v>2</v>
      </c>
      <c r="N29" s="60">
        <f>VLOOKUP($A29,'Return Data'!$B$7:$R$2292,14,0)</f>
        <v>22.098299999999998</v>
      </c>
      <c r="O29" s="61">
        <f t="shared" si="8"/>
        <v>5</v>
      </c>
      <c r="P29" s="60">
        <f>VLOOKUP($A29,'Return Data'!$B$7:$R$2292,15,0)</f>
        <v>13.670999999999999</v>
      </c>
      <c r="Q29" s="61">
        <f>RANK(P29,P$8:P$39,0)</f>
        <v>6</v>
      </c>
      <c r="R29" s="60">
        <f>VLOOKUP($A29,'Return Data'!$B$7:$R$2292,16,0)</f>
        <v>15.0982</v>
      </c>
      <c r="S29" s="62">
        <f t="shared" si="6"/>
        <v>14</v>
      </c>
    </row>
    <row r="30" spans="1:19" x14ac:dyDescent="0.3">
      <c r="A30" s="58" t="s">
        <v>1654</v>
      </c>
      <c r="B30" s="59">
        <f>VLOOKUP($A30,'Return Data'!$B$7:$R$2292,3,0)</f>
        <v>44859</v>
      </c>
      <c r="C30" s="60">
        <f>VLOOKUP($A30,'Return Data'!$B$7:$R$2292,4,0)</f>
        <v>52.251800000000003</v>
      </c>
      <c r="D30" s="60">
        <f>VLOOKUP($A30,'Return Data'!$B$7:$R$2292,10,0)</f>
        <v>6.5065999999999997</v>
      </c>
      <c r="E30" s="61">
        <f t="shared" si="0"/>
        <v>20</v>
      </c>
      <c r="F30" s="60">
        <f>VLOOKUP($A30,'Return Data'!$B$7:$R$2292,11,0)</f>
        <v>3.9872000000000001</v>
      </c>
      <c r="G30" s="61">
        <f t="shared" si="1"/>
        <v>21</v>
      </c>
      <c r="H30" s="60">
        <f>VLOOKUP($A30,'Return Data'!$B$7:$R$2292,12,0)</f>
        <v>-0.19500000000000001</v>
      </c>
      <c r="I30" s="61">
        <f t="shared" si="2"/>
        <v>27</v>
      </c>
      <c r="J30" s="60">
        <f>VLOOKUP($A30,'Return Data'!$B$7:$R$2292,13,0)</f>
        <v>-1.8575999999999999</v>
      </c>
      <c r="K30" s="61">
        <f t="shared" si="3"/>
        <v>21</v>
      </c>
      <c r="L30" s="60">
        <f>VLOOKUP($A30,'Return Data'!$B$7:$R$2292,17,0)</f>
        <v>25.181899999999999</v>
      </c>
      <c r="M30" s="61">
        <f t="shared" si="4"/>
        <v>16</v>
      </c>
      <c r="N30" s="60">
        <f>VLOOKUP($A30,'Return Data'!$B$7:$R$2292,14,0)</f>
        <v>24.6981</v>
      </c>
      <c r="O30" s="61">
        <f t="shared" si="8"/>
        <v>4</v>
      </c>
      <c r="P30" s="60">
        <f>VLOOKUP($A30,'Return Data'!$B$7:$R$2292,15,0)</f>
        <v>17.988900000000001</v>
      </c>
      <c r="Q30" s="61">
        <f>RANK(P30,P$8:P$39,0)</f>
        <v>2</v>
      </c>
      <c r="R30" s="60">
        <f>VLOOKUP($A30,'Return Data'!$B$7:$R$2292,16,0)</f>
        <v>19.1967</v>
      </c>
      <c r="S30" s="62">
        <f t="shared" si="6"/>
        <v>2</v>
      </c>
    </row>
    <row r="31" spans="1:19" x14ac:dyDescent="0.3">
      <c r="A31" s="58" t="s">
        <v>1682</v>
      </c>
      <c r="B31" s="59">
        <f>VLOOKUP($A31,'Return Data'!$B$7:$R$2292,3,0)</f>
        <v>44859</v>
      </c>
      <c r="C31" s="60">
        <f>VLOOKUP($A31,'Return Data'!$B$7:$R$2292,4,0)</f>
        <v>28.28</v>
      </c>
      <c r="D31" s="60">
        <f>VLOOKUP($A31,'Return Data'!$B$7:$R$2292,10,0)</f>
        <v>4.5857999999999999</v>
      </c>
      <c r="E31" s="61">
        <f t="shared" si="0"/>
        <v>29</v>
      </c>
      <c r="F31" s="60">
        <f>VLOOKUP($A31,'Return Data'!$B$7:$R$2292,11,0)</f>
        <v>1.3984000000000001</v>
      </c>
      <c r="G31" s="61">
        <f t="shared" si="1"/>
        <v>28</v>
      </c>
      <c r="H31" s="60">
        <f>VLOOKUP($A31,'Return Data'!$B$7:$R$2292,12,0)</f>
        <v>-3.58</v>
      </c>
      <c r="I31" s="61">
        <f t="shared" si="2"/>
        <v>31</v>
      </c>
      <c r="J31" s="60">
        <f>VLOOKUP($A31,'Return Data'!$B$7:$R$2292,13,0)</f>
        <v>-3.6128</v>
      </c>
      <c r="K31" s="61">
        <f t="shared" si="3"/>
        <v>28</v>
      </c>
      <c r="L31" s="60">
        <f>VLOOKUP($A31,'Return Data'!$B$7:$R$2292,17,0)</f>
        <v>27.805700000000002</v>
      </c>
      <c r="M31" s="61">
        <f t="shared" si="4"/>
        <v>10</v>
      </c>
      <c r="N31" s="60">
        <f>VLOOKUP($A31,'Return Data'!$B$7:$R$2292,14,0)</f>
        <v>25.436</v>
      </c>
      <c r="O31" s="61">
        <f t="shared" si="8"/>
        <v>3</v>
      </c>
      <c r="P31" s="60">
        <f>VLOOKUP($A31,'Return Data'!$B$7:$R$2292,15,0)</f>
        <v>16.084599999999998</v>
      </c>
      <c r="Q31" s="61">
        <f>RANK(P31,P$8:P$39,0)</f>
        <v>3</v>
      </c>
      <c r="R31" s="60">
        <f>VLOOKUP($A31,'Return Data'!$B$7:$R$2292,16,0)</f>
        <v>14.5571</v>
      </c>
      <c r="S31" s="62">
        <f t="shared" si="6"/>
        <v>17</v>
      </c>
    </row>
    <row r="32" spans="1:19" x14ac:dyDescent="0.3">
      <c r="A32" s="58" t="s">
        <v>1200</v>
      </c>
      <c r="B32" s="59">
        <f>VLOOKUP($A32,'Return Data'!$B$7:$R$2292,3,0)</f>
        <v>44859</v>
      </c>
      <c r="C32" s="60">
        <f>VLOOKUP($A32,'Return Data'!$B$7:$R$2292,4,0)</f>
        <v>468.2398</v>
      </c>
      <c r="D32" s="60">
        <f>VLOOKUP($A32,'Return Data'!$B$7:$R$2292,10,0)</f>
        <v>10.0281</v>
      </c>
      <c r="E32" s="61">
        <f t="shared" si="0"/>
        <v>3</v>
      </c>
      <c r="F32" s="60">
        <f>VLOOKUP($A32,'Return Data'!$B$7:$R$2292,11,0)</f>
        <v>5.2084999999999999</v>
      </c>
      <c r="G32" s="61">
        <f t="shared" si="1"/>
        <v>16</v>
      </c>
      <c r="H32" s="60">
        <f>VLOOKUP($A32,'Return Data'!$B$7:$R$2292,12,0)</f>
        <v>8.9635999999999996</v>
      </c>
      <c r="I32" s="61">
        <f t="shared" si="2"/>
        <v>3</v>
      </c>
      <c r="J32" s="60">
        <f>VLOOKUP($A32,'Return Data'!$B$7:$R$2292,13,0)</f>
        <v>9.4574999999999996</v>
      </c>
      <c r="K32" s="61">
        <f t="shared" si="3"/>
        <v>3</v>
      </c>
      <c r="L32" s="60">
        <f>VLOOKUP($A32,'Return Data'!$B$7:$R$2292,17,0)</f>
        <v>42.623800000000003</v>
      </c>
      <c r="M32" s="61">
        <f t="shared" si="4"/>
        <v>1</v>
      </c>
      <c r="N32" s="60">
        <f>VLOOKUP($A32,'Return Data'!$B$7:$R$2292,14,0)</f>
        <v>34.897300000000001</v>
      </c>
      <c r="O32" s="61">
        <f t="shared" si="8"/>
        <v>1</v>
      </c>
      <c r="P32" s="60">
        <f>VLOOKUP($A32,'Return Data'!$B$7:$R$2292,15,0)</f>
        <v>22.752700000000001</v>
      </c>
      <c r="Q32" s="61">
        <f>RANK(P32,P$8:P$39,0)</f>
        <v>1</v>
      </c>
      <c r="R32" s="60">
        <f>VLOOKUP($A32,'Return Data'!$B$7:$R$2292,16,0)</f>
        <v>20.725000000000001</v>
      </c>
      <c r="S32" s="62">
        <f t="shared" si="6"/>
        <v>1</v>
      </c>
    </row>
    <row r="33" spans="1:19" x14ac:dyDescent="0.3">
      <c r="A33" s="58" t="s">
        <v>1684</v>
      </c>
      <c r="B33" s="59">
        <f>VLOOKUP($A33,'Return Data'!$B$7:$R$2292,3,0)</f>
        <v>44859</v>
      </c>
      <c r="C33" s="60">
        <f>VLOOKUP($A33,'Return Data'!$B$7:$R$2292,4,0)</f>
        <v>84.296199999999999</v>
      </c>
      <c r="D33" s="60">
        <f>VLOOKUP($A33,'Return Data'!$B$7:$R$2292,10,0)</f>
        <v>7.3726000000000003</v>
      </c>
      <c r="E33" s="61">
        <f t="shared" si="0"/>
        <v>10</v>
      </c>
      <c r="F33" s="60">
        <f>VLOOKUP($A33,'Return Data'!$B$7:$R$2292,11,0)</f>
        <v>4.8456000000000001</v>
      </c>
      <c r="G33" s="61">
        <f t="shared" si="1"/>
        <v>18</v>
      </c>
      <c r="H33" s="60">
        <f>VLOOKUP($A33,'Return Data'!$B$7:$R$2292,12,0)</f>
        <v>3.2299000000000002</v>
      </c>
      <c r="I33" s="61">
        <f t="shared" si="2"/>
        <v>14</v>
      </c>
      <c r="J33" s="60">
        <f>VLOOKUP($A33,'Return Data'!$B$7:$R$2292,13,0)</f>
        <v>0.15640000000000001</v>
      </c>
      <c r="K33" s="61">
        <f t="shared" si="3"/>
        <v>14</v>
      </c>
      <c r="L33" s="60">
        <f>VLOOKUP($A33,'Return Data'!$B$7:$R$2292,17,0)</f>
        <v>26.853999999999999</v>
      </c>
      <c r="M33" s="61">
        <f t="shared" si="4"/>
        <v>13</v>
      </c>
      <c r="N33" s="60">
        <f>VLOOKUP($A33,'Return Data'!$B$7:$R$2292,14,0)</f>
        <v>16.779900000000001</v>
      </c>
      <c r="O33" s="61">
        <f t="shared" si="8"/>
        <v>20</v>
      </c>
      <c r="P33" s="60">
        <f>VLOOKUP($A33,'Return Data'!$B$7:$R$2292,15,0)</f>
        <v>11.8582</v>
      </c>
      <c r="Q33" s="61">
        <f>RANK(P33,P$8:P$39,0)</f>
        <v>17</v>
      </c>
      <c r="R33" s="60">
        <f>VLOOKUP($A33,'Return Data'!$B$7:$R$2292,16,0)</f>
        <v>16.3873</v>
      </c>
      <c r="S33" s="62">
        <f t="shared" si="6"/>
        <v>7</v>
      </c>
    </row>
    <row r="34" spans="1:19" x14ac:dyDescent="0.3">
      <c r="A34" s="58" t="s">
        <v>1686</v>
      </c>
      <c r="B34" s="59">
        <f>VLOOKUP($A34,'Return Data'!$B$7:$R$2292,3,0)</f>
        <v>44859</v>
      </c>
      <c r="C34" s="60">
        <f>VLOOKUP($A34,'Return Data'!$B$7:$R$2292,4,0)</f>
        <v>16.1891</v>
      </c>
      <c r="D34" s="60">
        <f>VLOOKUP($A34,'Return Data'!$B$7:$R$2292,10,0)</f>
        <v>6.6376999999999997</v>
      </c>
      <c r="E34" s="61">
        <f t="shared" si="0"/>
        <v>19</v>
      </c>
      <c r="F34" s="60">
        <f>VLOOKUP($A34,'Return Data'!$B$7:$R$2292,11,0)</f>
        <v>7.9619</v>
      </c>
      <c r="G34" s="61">
        <f t="shared" si="1"/>
        <v>5</v>
      </c>
      <c r="H34" s="60">
        <f>VLOOKUP($A34,'Return Data'!$B$7:$R$2292,12,0)</f>
        <v>4.2803000000000004</v>
      </c>
      <c r="I34" s="61">
        <f t="shared" si="2"/>
        <v>9</v>
      </c>
      <c r="J34" s="60">
        <f>VLOOKUP($A34,'Return Data'!$B$7:$R$2292,13,0)</f>
        <v>0.50409999999999999</v>
      </c>
      <c r="K34" s="61">
        <f t="shared" si="3"/>
        <v>13</v>
      </c>
      <c r="L34" s="60">
        <f>VLOOKUP($A34,'Return Data'!$B$7:$R$2292,17,0)</f>
        <v>21.063600000000001</v>
      </c>
      <c r="M34" s="61">
        <f t="shared" si="4"/>
        <v>26</v>
      </c>
      <c r="N34" s="60">
        <f>VLOOKUP($A34,'Return Data'!$B$7:$R$2292,14,0)</f>
        <v>14.1591</v>
      </c>
      <c r="O34" s="61">
        <f t="shared" si="8"/>
        <v>27</v>
      </c>
      <c r="P34" s="60"/>
      <c r="Q34" s="61"/>
      <c r="R34" s="60">
        <f>VLOOKUP($A34,'Return Data'!$B$7:$R$2292,16,0)</f>
        <v>12.543799999999999</v>
      </c>
      <c r="S34" s="62">
        <f t="shared" si="6"/>
        <v>29</v>
      </c>
    </row>
    <row r="35" spans="1:19" x14ac:dyDescent="0.3">
      <c r="A35" s="58" t="s">
        <v>1201</v>
      </c>
      <c r="B35" s="59">
        <f>VLOOKUP($A35,'Return Data'!$B$7:$R$2292,3,0)</f>
        <v>0</v>
      </c>
      <c r="C35" s="60">
        <f>VLOOKUP($A35,'Return Data'!$B$7:$R$2292,4,0)</f>
        <v>0</v>
      </c>
      <c r="D35" s="60">
        <f>VLOOKUP($A35,'Return Data'!$B$7:$R$2292,10,0)</f>
        <v>0</v>
      </c>
      <c r="E35" s="61">
        <f t="shared" si="0"/>
        <v>32</v>
      </c>
      <c r="F35" s="60">
        <f>VLOOKUP($A35,'Return Data'!$B$7:$R$2292,11,0)</f>
        <v>0</v>
      </c>
      <c r="G35" s="61">
        <f t="shared" si="1"/>
        <v>32</v>
      </c>
      <c r="H35" s="60">
        <f>VLOOKUP($A35,'Return Data'!$B$7:$R$2292,12,0)</f>
        <v>0</v>
      </c>
      <c r="I35" s="61">
        <f t="shared" si="2"/>
        <v>25</v>
      </c>
      <c r="J35" s="60">
        <f>VLOOKUP($A35,'Return Data'!$B$7:$R$2292,13,0)</f>
        <v>0</v>
      </c>
      <c r="K35" s="61">
        <f t="shared" si="3"/>
        <v>15</v>
      </c>
      <c r="L35" s="60">
        <f>VLOOKUP($A35,'Return Data'!$B$7:$R$2292,17,0)</f>
        <v>0</v>
      </c>
      <c r="M35" s="61">
        <f t="shared" si="4"/>
        <v>32</v>
      </c>
      <c r="N35" s="60"/>
      <c r="O35" s="61"/>
      <c r="P35" s="60"/>
      <c r="Q35" s="61"/>
      <c r="R35" s="60">
        <f>VLOOKUP($A35,'Return Data'!$B$7:$R$2292,16,0)</f>
        <v>0</v>
      </c>
      <c r="S35" s="62">
        <f t="shared" si="6"/>
        <v>32</v>
      </c>
    </row>
    <row r="36" spans="1:19" x14ac:dyDescent="0.3">
      <c r="A36" s="94" t="s">
        <v>1665</v>
      </c>
      <c r="B36" s="59">
        <f>VLOOKUP($A36,'Return Data'!$B$7:$R$2292,3,0)</f>
        <v>44859</v>
      </c>
      <c r="C36" s="60">
        <f>VLOOKUP($A36,'Return Data'!$B$7:$R$2292,4,0)</f>
        <v>16.830100000000002</v>
      </c>
      <c r="D36" s="60">
        <f>VLOOKUP($A36,'Return Data'!$B$7:$R$2292,10,0)</f>
        <v>5.0606999999999998</v>
      </c>
      <c r="E36" s="61">
        <f t="shared" si="0"/>
        <v>28</v>
      </c>
      <c r="F36" s="60">
        <f>VLOOKUP($A36,'Return Data'!$B$7:$R$2292,11,0)</f>
        <v>2.9969000000000001</v>
      </c>
      <c r="G36" s="61">
        <f t="shared" si="1"/>
        <v>25</v>
      </c>
      <c r="H36" s="60">
        <f>VLOOKUP($A36,'Return Data'!$B$7:$R$2292,12,0)</f>
        <v>0.44280000000000003</v>
      </c>
      <c r="I36" s="61">
        <f t="shared" si="2"/>
        <v>23</v>
      </c>
      <c r="J36" s="60">
        <f>VLOOKUP($A36,'Return Data'!$B$7:$R$2292,13,0)</f>
        <v>-2.9137</v>
      </c>
      <c r="K36" s="61">
        <f t="shared" si="3"/>
        <v>24</v>
      </c>
      <c r="L36" s="60">
        <f>VLOOKUP($A36,'Return Data'!$B$7:$R$2292,17,0)</f>
        <v>19.139700000000001</v>
      </c>
      <c r="M36" s="61">
        <f t="shared" si="4"/>
        <v>29</v>
      </c>
      <c r="N36" s="60">
        <f>VLOOKUP($A36,'Return Data'!$B$7:$R$2292,14,0)</f>
        <v>14.249000000000001</v>
      </c>
      <c r="O36" s="61">
        <f>RANK(N36,N$8:N$39,0)</f>
        <v>26</v>
      </c>
      <c r="P36" s="60"/>
      <c r="Q36" s="61"/>
      <c r="R36" s="60">
        <f>VLOOKUP($A36,'Return Data'!$B$7:$R$2292,16,0)</f>
        <v>13.409700000000001</v>
      </c>
      <c r="S36" s="62">
        <f t="shared" si="6"/>
        <v>24</v>
      </c>
    </row>
    <row r="37" spans="1:19" x14ac:dyDescent="0.3">
      <c r="A37" s="58" t="s">
        <v>1688</v>
      </c>
      <c r="B37" s="59">
        <f>VLOOKUP($A37,'Return Data'!$B$7:$R$2292,3,0)</f>
        <v>44859</v>
      </c>
      <c r="C37" s="60">
        <f>VLOOKUP($A37,'Return Data'!$B$7:$R$2292,4,0)</f>
        <v>155.94999999999999</v>
      </c>
      <c r="D37" s="60">
        <f>VLOOKUP($A37,'Return Data'!$B$7:$R$2292,10,0)</f>
        <v>4.0499000000000001</v>
      </c>
      <c r="E37" s="61">
        <f t="shared" si="0"/>
        <v>31</v>
      </c>
      <c r="F37" s="60">
        <f>VLOOKUP($A37,'Return Data'!$B$7:$R$2292,11,0)</f>
        <v>0.6714</v>
      </c>
      <c r="G37" s="61">
        <f t="shared" si="1"/>
        <v>30</v>
      </c>
      <c r="H37" s="60">
        <f>VLOOKUP($A37,'Return Data'!$B$7:$R$2292,12,0)</f>
        <v>2.4167999999999998</v>
      </c>
      <c r="I37" s="61">
        <f t="shared" si="2"/>
        <v>15</v>
      </c>
      <c r="J37" s="60">
        <f>VLOOKUP($A37,'Return Data'!$B$7:$R$2292,13,0)</f>
        <v>-1.4222999999999999</v>
      </c>
      <c r="K37" s="61">
        <f t="shared" si="3"/>
        <v>20</v>
      </c>
      <c r="L37" s="60">
        <f>VLOOKUP($A37,'Return Data'!$B$7:$R$2292,17,0)</f>
        <v>19.369299999999999</v>
      </c>
      <c r="M37" s="61">
        <f t="shared" si="4"/>
        <v>28</v>
      </c>
      <c r="N37" s="60">
        <f>VLOOKUP($A37,'Return Data'!$B$7:$R$2292,14,0)</f>
        <v>11.5425</v>
      </c>
      <c r="O37" s="61">
        <f>RANK(N37,N$8:N$39,0)</f>
        <v>29</v>
      </c>
      <c r="P37" s="60">
        <f>VLOOKUP($A37,'Return Data'!$B$7:$R$2292,15,0)</f>
        <v>5.6661000000000001</v>
      </c>
      <c r="Q37" s="61">
        <f>RANK(P37,P$8:P$39,0)</f>
        <v>25</v>
      </c>
      <c r="R37" s="60">
        <f>VLOOKUP($A37,'Return Data'!$B$7:$R$2292,16,0)</f>
        <v>9.4911999999999992</v>
      </c>
      <c r="S37" s="62">
        <f t="shared" si="6"/>
        <v>31</v>
      </c>
    </row>
    <row r="38" spans="1:19" x14ac:dyDescent="0.3">
      <c r="A38" s="58" t="s">
        <v>1674</v>
      </c>
      <c r="B38" s="59">
        <f>VLOOKUP($A38,'Return Data'!$B$7:$R$2292,3,0)</f>
        <v>44859</v>
      </c>
      <c r="C38" s="60">
        <f>VLOOKUP($A38,'Return Data'!$B$7:$R$2292,4,0)</f>
        <v>36.340000000000003</v>
      </c>
      <c r="D38" s="60">
        <f>VLOOKUP($A38,'Return Data'!$B$7:$R$2292,10,0)</f>
        <v>7.1029</v>
      </c>
      <c r="E38" s="61">
        <f t="shared" si="0"/>
        <v>11</v>
      </c>
      <c r="F38" s="60">
        <f>VLOOKUP($A38,'Return Data'!$B$7:$R$2292,11,0)</f>
        <v>4.9379</v>
      </c>
      <c r="G38" s="61">
        <f t="shared" si="1"/>
        <v>17</v>
      </c>
      <c r="H38" s="60">
        <f>VLOOKUP($A38,'Return Data'!$B$7:$R$2292,12,0)</f>
        <v>2.3374000000000001</v>
      </c>
      <c r="I38" s="61">
        <f t="shared" si="2"/>
        <v>16</v>
      </c>
      <c r="J38" s="60">
        <f>VLOOKUP($A38,'Return Data'!$B$7:$R$2292,13,0)</f>
        <v>-0.71040000000000003</v>
      </c>
      <c r="K38" s="61">
        <f t="shared" si="3"/>
        <v>18</v>
      </c>
      <c r="L38" s="60">
        <f>VLOOKUP($A38,'Return Data'!$B$7:$R$2292,17,0)</f>
        <v>25.810600000000001</v>
      </c>
      <c r="M38" s="61">
        <f t="shared" si="4"/>
        <v>15</v>
      </c>
      <c r="N38" s="60">
        <f>VLOOKUP($A38,'Return Data'!$B$7:$R$2292,14,0)</f>
        <v>20.1326</v>
      </c>
      <c r="O38" s="61">
        <f>RANK(N38,N$8:N$39,0)</f>
        <v>10</v>
      </c>
      <c r="P38" s="60">
        <f>VLOOKUP($A38,'Return Data'!$B$7:$R$2292,15,0)</f>
        <v>13.6258</v>
      </c>
      <c r="Q38" s="61">
        <f>RANK(P38,P$8:P$39,0)</f>
        <v>7</v>
      </c>
      <c r="R38" s="60">
        <f>VLOOKUP($A38,'Return Data'!$B$7:$R$2292,16,0)</f>
        <v>13.057499999999999</v>
      </c>
      <c r="S38" s="62">
        <f t="shared" si="6"/>
        <v>26</v>
      </c>
    </row>
    <row r="39" spans="1:19" x14ac:dyDescent="0.3">
      <c r="A39" s="58" t="s">
        <v>1740</v>
      </c>
      <c r="B39" s="59">
        <f>VLOOKUP($A39,'Return Data'!$B$7:$R$2292,3,0)</f>
        <v>44859</v>
      </c>
      <c r="C39" s="60">
        <f>VLOOKUP($A39,'Return Data'!$B$7:$R$2292,4,0)</f>
        <v>250.83799999999999</v>
      </c>
      <c r="D39" s="60">
        <f>VLOOKUP($A39,'Return Data'!$B$7:$R$2292,10,0)</f>
        <v>4.4200999999999997</v>
      </c>
      <c r="E39" s="61">
        <f t="shared" si="0"/>
        <v>30</v>
      </c>
      <c r="F39" s="60">
        <f>VLOOKUP($A39,'Return Data'!$B$7:$R$2292,11,0)</f>
        <v>0.44290000000000002</v>
      </c>
      <c r="G39" s="61">
        <f t="shared" si="1"/>
        <v>31</v>
      </c>
      <c r="H39" s="60">
        <f>VLOOKUP($A39,'Return Data'!$B$7:$R$2292,12,0)</f>
        <v>-4.6361999999999997</v>
      </c>
      <c r="I39" s="61">
        <f t="shared" si="2"/>
        <v>32</v>
      </c>
      <c r="J39" s="60">
        <f>VLOOKUP($A39,'Return Data'!$B$7:$R$2292,13,0)</f>
        <v>-9.5106000000000002</v>
      </c>
      <c r="K39" s="61">
        <f t="shared" si="3"/>
        <v>32</v>
      </c>
      <c r="L39" s="60">
        <f>VLOOKUP($A39,'Return Data'!$B$7:$R$2292,17,0)</f>
        <v>21.474699999999999</v>
      </c>
      <c r="M39" s="61">
        <f t="shared" si="4"/>
        <v>23</v>
      </c>
      <c r="N39" s="60">
        <f>VLOOKUP($A39,'Return Data'!$B$7:$R$2292,14,0)</f>
        <v>19.257100000000001</v>
      </c>
      <c r="O39" s="61">
        <f>RANK(N39,N$8:N$39,0)</f>
        <v>12</v>
      </c>
      <c r="P39" s="60">
        <f>VLOOKUP($A39,'Return Data'!$B$7:$R$2292,15,0)</f>
        <v>14.837</v>
      </c>
      <c r="Q39" s="61">
        <f>RANK(P39,P$8:P$39,0)</f>
        <v>4</v>
      </c>
      <c r="R39" s="60">
        <f>VLOOKUP($A39,'Return Data'!$B$7:$R$2292,16,0)</f>
        <v>15.0451</v>
      </c>
      <c r="S39" s="62">
        <f t="shared" si="6"/>
        <v>15</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6.8283812500000005</v>
      </c>
      <c r="E41" s="69"/>
      <c r="F41" s="70">
        <f>AVERAGE(F8:F39)</f>
        <v>5.1094656250000012</v>
      </c>
      <c r="G41" s="69"/>
      <c r="H41" s="70">
        <f>AVERAGE(H8:H39)</f>
        <v>2.4912156250000006</v>
      </c>
      <c r="I41" s="69"/>
      <c r="J41" s="70">
        <f>AVERAGE(J8:J39)</f>
        <v>-2.4765625000000013E-2</v>
      </c>
      <c r="K41" s="69"/>
      <c r="L41" s="70">
        <f>AVERAGE(L8:L39)</f>
        <v>25.680596874999996</v>
      </c>
      <c r="M41" s="69"/>
      <c r="N41" s="70">
        <f>AVERAGE(N8:N39)</f>
        <v>18.523473333333335</v>
      </c>
      <c r="O41" s="69"/>
      <c r="P41" s="70">
        <f>AVERAGE(P8:P39)</f>
        <v>12.476415999999999</v>
      </c>
      <c r="Q41" s="69"/>
      <c r="R41" s="70">
        <f>AVERAGE(R8:R39)</f>
        <v>14.492706249999998</v>
      </c>
      <c r="S41" s="71"/>
    </row>
    <row r="42" spans="1:19" x14ac:dyDescent="0.3">
      <c r="A42" s="68" t="s">
        <v>28</v>
      </c>
      <c r="B42" s="69"/>
      <c r="C42" s="69"/>
      <c r="D42" s="70">
        <f>MIN(D8:D39)</f>
        <v>0</v>
      </c>
      <c r="E42" s="69"/>
      <c r="F42" s="70">
        <f>MIN(F8:F39)</f>
        <v>0</v>
      </c>
      <c r="G42" s="69"/>
      <c r="H42" s="70">
        <f>MIN(H8:H39)</f>
        <v>-4.6361999999999997</v>
      </c>
      <c r="I42" s="69"/>
      <c r="J42" s="70">
        <f>MIN(J8:J39)</f>
        <v>-9.5106000000000002</v>
      </c>
      <c r="K42" s="69"/>
      <c r="L42" s="70">
        <f>MIN(L8:L39)</f>
        <v>0</v>
      </c>
      <c r="M42" s="69"/>
      <c r="N42" s="70">
        <f>MIN(N8:N39)</f>
        <v>10.023199999999999</v>
      </c>
      <c r="O42" s="69"/>
      <c r="P42" s="70">
        <f>MIN(P8:P39)</f>
        <v>5.6661000000000001</v>
      </c>
      <c r="Q42" s="69"/>
      <c r="R42" s="70">
        <f>MIN(R8:R39)</f>
        <v>0</v>
      </c>
      <c r="S42" s="71"/>
    </row>
    <row r="43" spans="1:19" ht="15" thickBot="1" x14ac:dyDescent="0.35">
      <c r="A43" s="72" t="s">
        <v>29</v>
      </c>
      <c r="B43" s="73"/>
      <c r="C43" s="73"/>
      <c r="D43" s="74">
        <f>MAX(D8:D39)</f>
        <v>10.122</v>
      </c>
      <c r="E43" s="73"/>
      <c r="F43" s="74">
        <f>MAX(F8:F39)</f>
        <v>11.9617</v>
      </c>
      <c r="G43" s="73"/>
      <c r="H43" s="74">
        <f>MAX(H8:H39)</f>
        <v>13.4261</v>
      </c>
      <c r="I43" s="73"/>
      <c r="J43" s="74">
        <f>MAX(J8:J39)</f>
        <v>13.354900000000001</v>
      </c>
      <c r="K43" s="73"/>
      <c r="L43" s="74">
        <f>MAX(L8:L39)</f>
        <v>42.623800000000003</v>
      </c>
      <c r="M43" s="73"/>
      <c r="N43" s="74">
        <f>MAX(N8:N39)</f>
        <v>34.897300000000001</v>
      </c>
      <c r="O43" s="73"/>
      <c r="P43" s="74">
        <f>MAX(P8:P39)</f>
        <v>22.752700000000001</v>
      </c>
      <c r="Q43" s="73"/>
      <c r="R43" s="74">
        <f>MAX(R8:R39)</f>
        <v>20.725000000000001</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1676</v>
      </c>
      <c r="B8" s="59">
        <f>VLOOKUP($A8,'Return Data'!$B$7:$R$2292,3,0)</f>
        <v>44859</v>
      </c>
      <c r="C8" s="60">
        <f>VLOOKUP($A8,'Return Data'!$B$7:$R$2292,4,0)</f>
        <v>1129.6400000000001</v>
      </c>
      <c r="D8" s="60">
        <f>VLOOKUP($A8,'Return Data'!$B$7:$R$2292,10,0)</f>
        <v>6.6281999999999996</v>
      </c>
      <c r="E8" s="61">
        <f t="shared" ref="E8:E39" si="0">RANK(D8,D$8:D$39,0)</f>
        <v>14</v>
      </c>
      <c r="F8" s="60">
        <f>VLOOKUP($A8,'Return Data'!$B$7:$R$2292,11,0)</f>
        <v>2.8357000000000001</v>
      </c>
      <c r="G8" s="61">
        <f t="shared" ref="G8:G39" si="1">RANK(F8,F$8:F$39,0)</f>
        <v>23</v>
      </c>
      <c r="H8" s="60">
        <f>VLOOKUP($A8,'Return Data'!$B$7:$R$2292,12,0)</f>
        <v>0.22270000000000001</v>
      </c>
      <c r="I8" s="61">
        <f t="shared" ref="I8:I39" si="2">RANK(H8,H$8:H$39,0)</f>
        <v>21</v>
      </c>
      <c r="J8" s="60">
        <f>VLOOKUP($A8,'Return Data'!$B$7:$R$2292,13,0)</f>
        <v>-4.5411999999999999</v>
      </c>
      <c r="K8" s="61">
        <f t="shared" ref="K8:K39" si="3">RANK(J8,J$8:J$39,0)</f>
        <v>27</v>
      </c>
      <c r="L8" s="60">
        <f>VLOOKUP($A8,'Return Data'!$B$7:$R$2292,17,0)</f>
        <v>22.729199999999999</v>
      </c>
      <c r="M8" s="61">
        <f t="shared" ref="M8:M39" si="4">RANK(L8,L$8:L$39,0)</f>
        <v>18</v>
      </c>
      <c r="N8" s="60">
        <f>VLOOKUP($A8,'Return Data'!$B$7:$R$2292,14,0)</f>
        <v>16.154699999999998</v>
      </c>
      <c r="O8" s="61">
        <f t="shared" ref="O8:O20" si="5">RANK(N8,N$8:N$39,0)</f>
        <v>16</v>
      </c>
      <c r="P8" s="60">
        <f>VLOOKUP($A8,'Return Data'!$B$7:$R$2292,15,0)</f>
        <v>9.8359000000000005</v>
      </c>
      <c r="Q8" s="61">
        <f>RANK(P8,P$8:P$39,0)</f>
        <v>19</v>
      </c>
      <c r="R8" s="60">
        <f>VLOOKUP($A8,'Return Data'!$B$7:$R$2292,16,0)</f>
        <v>21.5932</v>
      </c>
      <c r="S8" s="62">
        <f t="shared" ref="S8:S39" si="6">RANK(R8,R$8:R$39,0)</f>
        <v>1</v>
      </c>
    </row>
    <row r="9" spans="1:20" x14ac:dyDescent="0.3">
      <c r="A9" s="58" t="s">
        <v>1679</v>
      </c>
      <c r="B9" s="59">
        <f>VLOOKUP($A9,'Return Data'!$B$7:$R$2292,3,0)</f>
        <v>44859</v>
      </c>
      <c r="C9" s="60">
        <f>VLOOKUP($A9,'Return Data'!$B$7:$R$2292,4,0)</f>
        <v>18.13</v>
      </c>
      <c r="D9" s="60">
        <f>VLOOKUP($A9,'Return Data'!$B$7:$R$2292,10,0)</f>
        <v>6.4592000000000001</v>
      </c>
      <c r="E9" s="61">
        <f t="shared" si="0"/>
        <v>17</v>
      </c>
      <c r="F9" s="60">
        <f>VLOOKUP($A9,'Return Data'!$B$7:$R$2292,11,0)</f>
        <v>1.7967</v>
      </c>
      <c r="G9" s="61">
        <f t="shared" si="1"/>
        <v>27</v>
      </c>
      <c r="H9" s="60">
        <f>VLOOKUP($A9,'Return Data'!$B$7:$R$2292,12,0)</f>
        <v>-2.4744000000000002</v>
      </c>
      <c r="I9" s="61">
        <f t="shared" si="2"/>
        <v>29</v>
      </c>
      <c r="J9" s="60">
        <f>VLOOKUP($A9,'Return Data'!$B$7:$R$2292,13,0)</f>
        <v>-7.3582000000000001</v>
      </c>
      <c r="K9" s="61">
        <f t="shared" si="3"/>
        <v>31</v>
      </c>
      <c r="L9" s="60">
        <f>VLOOKUP($A9,'Return Data'!$B$7:$R$2292,17,0)</f>
        <v>19.846699999999998</v>
      </c>
      <c r="M9" s="61">
        <f t="shared" si="4"/>
        <v>25</v>
      </c>
      <c r="N9" s="60">
        <f>VLOOKUP($A9,'Return Data'!$B$7:$R$2292,14,0)</f>
        <v>13.425000000000001</v>
      </c>
      <c r="O9" s="61">
        <f t="shared" si="5"/>
        <v>25</v>
      </c>
      <c r="P9" s="60"/>
      <c r="Q9" s="61"/>
      <c r="R9" s="60">
        <f>VLOOKUP($A9,'Return Data'!$B$7:$R$2292,16,0)</f>
        <v>12.8003</v>
      </c>
      <c r="S9" s="62">
        <f t="shared" si="6"/>
        <v>20</v>
      </c>
    </row>
    <row r="10" spans="1:20" x14ac:dyDescent="0.3">
      <c r="A10" s="58" t="s">
        <v>2001</v>
      </c>
      <c r="B10" s="59">
        <f>VLOOKUP($A10,'Return Data'!$B$7:$R$2292,3,0)</f>
        <v>44859</v>
      </c>
      <c r="C10" s="60">
        <f>VLOOKUP($A10,'Return Data'!$B$7:$R$2292,4,0)</f>
        <v>170.67689999999999</v>
      </c>
      <c r="D10" s="60">
        <f>VLOOKUP($A10,'Return Data'!$B$7:$R$2292,10,0)</f>
        <v>6.5442999999999998</v>
      </c>
      <c r="E10" s="61">
        <f t="shared" si="0"/>
        <v>16</v>
      </c>
      <c r="F10" s="60">
        <f>VLOOKUP($A10,'Return Data'!$B$7:$R$2292,11,0)</f>
        <v>2.2970999999999999</v>
      </c>
      <c r="G10" s="61">
        <f t="shared" si="1"/>
        <v>24</v>
      </c>
      <c r="H10" s="60">
        <f>VLOOKUP($A10,'Return Data'!$B$7:$R$2292,12,0)</f>
        <v>-0.74039999999999995</v>
      </c>
      <c r="I10" s="61">
        <f t="shared" si="2"/>
        <v>25</v>
      </c>
      <c r="J10" s="60">
        <f>VLOOKUP($A10,'Return Data'!$B$7:$R$2292,13,0)</f>
        <v>-3.0245000000000002</v>
      </c>
      <c r="K10" s="61">
        <f t="shared" si="3"/>
        <v>22</v>
      </c>
      <c r="L10" s="60">
        <f>VLOOKUP($A10,'Return Data'!$B$7:$R$2292,17,0)</f>
        <v>29.550599999999999</v>
      </c>
      <c r="M10" s="61">
        <f t="shared" si="4"/>
        <v>8</v>
      </c>
      <c r="N10" s="60">
        <f>VLOOKUP($A10,'Return Data'!$B$7:$R$2292,14,0)</f>
        <v>20.363299999999999</v>
      </c>
      <c r="O10" s="61">
        <f t="shared" si="5"/>
        <v>7</v>
      </c>
      <c r="P10" s="60">
        <f>VLOOKUP($A10,'Return Data'!$B$7:$R$2292,15,0)</f>
        <v>11.098800000000001</v>
      </c>
      <c r="Q10" s="61">
        <f t="shared" ref="Q10:Q20" si="7">RANK(P10,P$8:P$39,0)</f>
        <v>15</v>
      </c>
      <c r="R10" s="60">
        <f>VLOOKUP($A10,'Return Data'!$B$7:$R$2292,16,0)</f>
        <v>15.986000000000001</v>
      </c>
      <c r="S10" s="62">
        <f t="shared" si="6"/>
        <v>9</v>
      </c>
    </row>
    <row r="11" spans="1:20" x14ac:dyDescent="0.3">
      <c r="A11" s="58" t="s">
        <v>1698</v>
      </c>
      <c r="B11" s="59">
        <f>VLOOKUP($A11,'Return Data'!$B$7:$R$2292,3,0)</f>
        <v>44859</v>
      </c>
      <c r="C11" s="60">
        <f>VLOOKUP($A11,'Return Data'!$B$7:$R$2292,4,0)</f>
        <v>223.5</v>
      </c>
      <c r="D11" s="60">
        <f>VLOOKUP($A11,'Return Data'!$B$7:$R$2292,10,0)</f>
        <v>5.3052999999999999</v>
      </c>
      <c r="E11" s="61">
        <f t="shared" si="0"/>
        <v>26</v>
      </c>
      <c r="F11" s="60">
        <f>VLOOKUP($A11,'Return Data'!$B$7:$R$2292,11,0)</f>
        <v>3.3096000000000001</v>
      </c>
      <c r="G11" s="61">
        <f t="shared" si="1"/>
        <v>22</v>
      </c>
      <c r="H11" s="60">
        <f>VLOOKUP($A11,'Return Data'!$B$7:$R$2292,12,0)</f>
        <v>-1.0537000000000001</v>
      </c>
      <c r="I11" s="61">
        <f t="shared" si="2"/>
        <v>27</v>
      </c>
      <c r="J11" s="60">
        <f>VLOOKUP($A11,'Return Data'!$B$7:$R$2292,13,0)</f>
        <v>-3.4140000000000001</v>
      </c>
      <c r="K11" s="61">
        <f t="shared" si="3"/>
        <v>23</v>
      </c>
      <c r="L11" s="60">
        <f>VLOOKUP($A11,'Return Data'!$B$7:$R$2292,17,0)</f>
        <v>21.849299999999999</v>
      </c>
      <c r="M11" s="61">
        <f t="shared" si="4"/>
        <v>20</v>
      </c>
      <c r="N11" s="60">
        <f>VLOOKUP($A11,'Return Data'!$B$7:$R$2292,14,0)</f>
        <v>17.734500000000001</v>
      </c>
      <c r="O11" s="61">
        <f t="shared" si="5"/>
        <v>12</v>
      </c>
      <c r="P11" s="60">
        <f>VLOOKUP($A11,'Return Data'!$B$7:$R$2292,15,0)</f>
        <v>13.358499999999999</v>
      </c>
      <c r="Q11" s="61">
        <f t="shared" si="7"/>
        <v>5</v>
      </c>
      <c r="R11" s="60">
        <f>VLOOKUP($A11,'Return Data'!$B$7:$R$2292,16,0)</f>
        <v>17.6432</v>
      </c>
      <c r="S11" s="62">
        <f t="shared" si="6"/>
        <v>6</v>
      </c>
    </row>
    <row r="12" spans="1:20" x14ac:dyDescent="0.3">
      <c r="A12" s="94" t="s">
        <v>1739</v>
      </c>
      <c r="B12" s="59">
        <f>VLOOKUP($A12,'Return Data'!$B$7:$R$2292,3,0)</f>
        <v>44859</v>
      </c>
      <c r="C12" s="60">
        <f>VLOOKUP($A12,'Return Data'!$B$7:$R$2292,4,0)</f>
        <v>63.808</v>
      </c>
      <c r="D12" s="60">
        <f>VLOOKUP($A12,'Return Data'!$B$7:$R$2292,10,0)</f>
        <v>5.0717999999999996</v>
      </c>
      <c r="E12" s="61">
        <f t="shared" si="0"/>
        <v>27</v>
      </c>
      <c r="F12" s="60">
        <f>VLOOKUP($A12,'Return Data'!$B$7:$R$2292,11,0)</f>
        <v>3.3294000000000001</v>
      </c>
      <c r="G12" s="61">
        <f t="shared" si="1"/>
        <v>21</v>
      </c>
      <c r="H12" s="60">
        <f>VLOOKUP($A12,'Return Data'!$B$7:$R$2292,12,0)</f>
        <v>-2.2263999999999999</v>
      </c>
      <c r="I12" s="61">
        <f t="shared" si="2"/>
        <v>28</v>
      </c>
      <c r="J12" s="60">
        <f>VLOOKUP($A12,'Return Data'!$B$7:$R$2292,13,0)</f>
        <v>-6.7312000000000003</v>
      </c>
      <c r="K12" s="61">
        <f t="shared" si="3"/>
        <v>30</v>
      </c>
      <c r="L12" s="60">
        <f>VLOOKUP($A12,'Return Data'!$B$7:$R$2292,17,0)</f>
        <v>22.715800000000002</v>
      </c>
      <c r="M12" s="61">
        <f t="shared" si="4"/>
        <v>19</v>
      </c>
      <c r="N12" s="60">
        <f>VLOOKUP($A12,'Return Data'!$B$7:$R$2292,14,0)</f>
        <v>15.108599999999999</v>
      </c>
      <c r="O12" s="61">
        <f t="shared" si="5"/>
        <v>20</v>
      </c>
      <c r="P12" s="60">
        <f>VLOOKUP($A12,'Return Data'!$B$7:$R$2292,15,0)</f>
        <v>11.5473</v>
      </c>
      <c r="Q12" s="61">
        <f t="shared" si="7"/>
        <v>13</v>
      </c>
      <c r="R12" s="60">
        <f>VLOOKUP($A12,'Return Data'!$B$7:$R$2292,16,0)</f>
        <v>12.7933</v>
      </c>
      <c r="S12" s="62">
        <f t="shared" si="6"/>
        <v>21</v>
      </c>
    </row>
    <row r="13" spans="1:20" x14ac:dyDescent="0.3">
      <c r="A13" s="94" t="s">
        <v>1662</v>
      </c>
      <c r="B13" s="59">
        <f>VLOOKUP($A13,'Return Data'!$B$7:$R$2292,3,0)</f>
        <v>44859</v>
      </c>
      <c r="C13" s="60">
        <f>VLOOKUP($A13,'Return Data'!$B$7:$R$2292,4,0)</f>
        <v>23.297999999999998</v>
      </c>
      <c r="D13" s="60">
        <f>VLOOKUP($A13,'Return Data'!$B$7:$R$2292,10,0)</f>
        <v>6.3981000000000003</v>
      </c>
      <c r="E13" s="61">
        <f t="shared" si="0"/>
        <v>18</v>
      </c>
      <c r="F13" s="60">
        <f>VLOOKUP($A13,'Return Data'!$B$7:$R$2292,11,0)</f>
        <v>5.7126000000000001</v>
      </c>
      <c r="G13" s="61">
        <f t="shared" si="1"/>
        <v>10</v>
      </c>
      <c r="H13" s="60">
        <f>VLOOKUP($A13,'Return Data'!$B$7:$R$2292,12,0)</f>
        <v>1.9919</v>
      </c>
      <c r="I13" s="61">
        <f t="shared" si="2"/>
        <v>15</v>
      </c>
      <c r="J13" s="60">
        <f>VLOOKUP($A13,'Return Data'!$B$7:$R$2292,13,0)</f>
        <v>2.1499999999999998E-2</v>
      </c>
      <c r="K13" s="61">
        <f t="shared" si="3"/>
        <v>10</v>
      </c>
      <c r="L13" s="60">
        <f>VLOOKUP($A13,'Return Data'!$B$7:$R$2292,17,0)</f>
        <v>25.2666</v>
      </c>
      <c r="M13" s="61">
        <f t="shared" si="4"/>
        <v>13</v>
      </c>
      <c r="N13" s="60">
        <f>VLOOKUP($A13,'Return Data'!$B$7:$R$2292,14,0)</f>
        <v>16.691700000000001</v>
      </c>
      <c r="O13" s="61">
        <f t="shared" si="5"/>
        <v>15</v>
      </c>
      <c r="P13" s="60">
        <f>VLOOKUP($A13,'Return Data'!$B$7:$R$2292,15,0)</f>
        <v>11.566000000000001</v>
      </c>
      <c r="Q13" s="61">
        <f t="shared" si="7"/>
        <v>12</v>
      </c>
      <c r="R13" s="60">
        <f>VLOOKUP($A13,'Return Data'!$B$7:$R$2292,16,0)</f>
        <v>11.564500000000001</v>
      </c>
      <c r="S13" s="62">
        <f t="shared" si="6"/>
        <v>25</v>
      </c>
    </row>
    <row r="14" spans="1:20" x14ac:dyDescent="0.3">
      <c r="A14" s="58" t="s">
        <v>1667</v>
      </c>
      <c r="B14" s="59">
        <f>VLOOKUP($A14,'Return Data'!$B$7:$R$2292,3,0)</f>
        <v>44859</v>
      </c>
      <c r="C14" s="60">
        <f>VLOOKUP($A14,'Return Data'!$B$7:$R$2292,4,0)</f>
        <v>1001.3669</v>
      </c>
      <c r="D14" s="60">
        <f>VLOOKUP($A14,'Return Data'!$B$7:$R$2292,10,0)</f>
        <v>8.1617999999999995</v>
      </c>
      <c r="E14" s="61">
        <f t="shared" si="0"/>
        <v>7</v>
      </c>
      <c r="F14" s="60">
        <f>VLOOKUP($A14,'Return Data'!$B$7:$R$2292,11,0)</f>
        <v>6.9134000000000002</v>
      </c>
      <c r="G14" s="61">
        <f t="shared" si="1"/>
        <v>7</v>
      </c>
      <c r="H14" s="60">
        <f>VLOOKUP($A14,'Return Data'!$B$7:$R$2292,12,0)</f>
        <v>3.7892000000000001</v>
      </c>
      <c r="I14" s="61">
        <f t="shared" si="2"/>
        <v>6</v>
      </c>
      <c r="J14" s="60">
        <f>VLOOKUP($A14,'Return Data'!$B$7:$R$2292,13,0)</f>
        <v>0.78790000000000004</v>
      </c>
      <c r="K14" s="61">
        <f t="shared" si="3"/>
        <v>6</v>
      </c>
      <c r="L14" s="60">
        <f>VLOOKUP($A14,'Return Data'!$B$7:$R$2292,17,0)</f>
        <v>31.753</v>
      </c>
      <c r="M14" s="61">
        <f t="shared" si="4"/>
        <v>5</v>
      </c>
      <c r="N14" s="60">
        <f>VLOOKUP($A14,'Return Data'!$B$7:$R$2292,14,0)</f>
        <v>21.0459</v>
      </c>
      <c r="O14" s="61">
        <f t="shared" si="5"/>
        <v>6</v>
      </c>
      <c r="P14" s="60">
        <f>VLOOKUP($A14,'Return Data'!$B$7:$R$2292,15,0)</f>
        <v>11.9466</v>
      </c>
      <c r="Q14" s="61">
        <f t="shared" si="7"/>
        <v>9</v>
      </c>
      <c r="R14" s="60">
        <f>VLOOKUP($A14,'Return Data'!$B$7:$R$2292,16,0)</f>
        <v>17.8202</v>
      </c>
      <c r="S14" s="62">
        <f t="shared" si="6"/>
        <v>5</v>
      </c>
    </row>
    <row r="15" spans="1:20" x14ac:dyDescent="0.3">
      <c r="A15" s="58" t="s">
        <v>1669</v>
      </c>
      <c r="B15" s="59">
        <f>VLOOKUP($A15,'Return Data'!$B$7:$R$2292,3,0)</f>
        <v>44859</v>
      </c>
      <c r="C15" s="60">
        <f>VLOOKUP($A15,'Return Data'!$B$7:$R$2292,4,0)</f>
        <v>1120.29</v>
      </c>
      <c r="D15" s="60">
        <f>VLOOKUP($A15,'Return Data'!$B$7:$R$2292,10,0)</f>
        <v>9.8110999999999997</v>
      </c>
      <c r="E15" s="61">
        <f t="shared" si="0"/>
        <v>3</v>
      </c>
      <c r="F15" s="60">
        <f>VLOOKUP($A15,'Return Data'!$B$7:$R$2292,11,0)</f>
        <v>10.113799999999999</v>
      </c>
      <c r="G15" s="61">
        <f t="shared" si="1"/>
        <v>2</v>
      </c>
      <c r="H15" s="60">
        <f>VLOOKUP($A15,'Return Data'!$B$7:$R$2292,12,0)</f>
        <v>11.460699999999999</v>
      </c>
      <c r="I15" s="61">
        <f t="shared" si="2"/>
        <v>2</v>
      </c>
      <c r="J15" s="60">
        <f>VLOOKUP($A15,'Return Data'!$B$7:$R$2292,13,0)</f>
        <v>9.6387999999999998</v>
      </c>
      <c r="K15" s="61">
        <f t="shared" si="3"/>
        <v>2</v>
      </c>
      <c r="L15" s="60">
        <f>VLOOKUP($A15,'Return Data'!$B$7:$R$2292,17,0)</f>
        <v>38.034799999999997</v>
      </c>
      <c r="M15" s="61">
        <f t="shared" si="4"/>
        <v>3</v>
      </c>
      <c r="N15" s="60">
        <f>VLOOKUP($A15,'Return Data'!$B$7:$R$2292,14,0)</f>
        <v>20.217099999999999</v>
      </c>
      <c r="O15" s="61">
        <f t="shared" si="5"/>
        <v>8</v>
      </c>
      <c r="P15" s="60">
        <f>VLOOKUP($A15,'Return Data'!$B$7:$R$2292,15,0)</f>
        <v>12.1861</v>
      </c>
      <c r="Q15" s="61">
        <f t="shared" si="7"/>
        <v>8</v>
      </c>
      <c r="R15" s="60">
        <f>VLOOKUP($A15,'Return Data'!$B$7:$R$2292,16,0)</f>
        <v>18.475899999999999</v>
      </c>
      <c r="S15" s="62">
        <f t="shared" si="6"/>
        <v>3</v>
      </c>
    </row>
    <row r="16" spans="1:20" x14ac:dyDescent="0.3">
      <c r="A16" s="102" t="s">
        <v>1663</v>
      </c>
      <c r="B16" s="59">
        <f>VLOOKUP($A16,'Return Data'!$B$7:$R$2292,3,0)</f>
        <v>44859</v>
      </c>
      <c r="C16" s="60">
        <f>VLOOKUP($A16,'Return Data'!$B$7:$R$2292,4,0)</f>
        <v>128.5395</v>
      </c>
      <c r="D16" s="60">
        <f>VLOOKUP($A16,'Return Data'!$B$7:$R$2292,10,0)</f>
        <v>5.6858000000000004</v>
      </c>
      <c r="E16" s="61">
        <f t="shared" si="0"/>
        <v>25</v>
      </c>
      <c r="F16" s="60">
        <f>VLOOKUP($A16,'Return Data'!$B$7:$R$2292,11,0)</f>
        <v>0.47470000000000001</v>
      </c>
      <c r="G16" s="61">
        <f t="shared" si="1"/>
        <v>30</v>
      </c>
      <c r="H16" s="60">
        <f>VLOOKUP($A16,'Return Data'!$B$7:$R$2292,12,0)</f>
        <v>-3.5663</v>
      </c>
      <c r="I16" s="61">
        <f t="shared" si="2"/>
        <v>30</v>
      </c>
      <c r="J16" s="60">
        <f>VLOOKUP($A16,'Return Data'!$B$7:$R$2292,13,0)</f>
        <v>-4.4505999999999997</v>
      </c>
      <c r="K16" s="61">
        <f t="shared" si="3"/>
        <v>26</v>
      </c>
      <c r="L16" s="60">
        <f>VLOOKUP($A16,'Return Data'!$B$7:$R$2292,17,0)</f>
        <v>21.602900000000002</v>
      </c>
      <c r="M16" s="61">
        <f t="shared" si="4"/>
        <v>22</v>
      </c>
      <c r="N16" s="60">
        <f>VLOOKUP($A16,'Return Data'!$B$7:$R$2292,14,0)</f>
        <v>15.4655</v>
      </c>
      <c r="O16" s="61">
        <f t="shared" si="5"/>
        <v>19</v>
      </c>
      <c r="P16" s="60">
        <f>VLOOKUP($A16,'Return Data'!$B$7:$R$2292,15,0)</f>
        <v>8.2992000000000008</v>
      </c>
      <c r="Q16" s="61">
        <f t="shared" si="7"/>
        <v>22</v>
      </c>
      <c r="R16" s="60">
        <f>VLOOKUP($A16,'Return Data'!$B$7:$R$2292,16,0)</f>
        <v>14.6495</v>
      </c>
      <c r="S16" s="62">
        <f t="shared" si="6"/>
        <v>15</v>
      </c>
    </row>
    <row r="17" spans="1:19" x14ac:dyDescent="0.3">
      <c r="A17" s="103" t="s">
        <v>1188</v>
      </c>
      <c r="B17" s="59">
        <f>VLOOKUP($A17,'Return Data'!$B$7:$R$2292,3,0)</f>
        <v>44859</v>
      </c>
      <c r="C17" s="60">
        <f>VLOOKUP($A17,'Return Data'!$B$7:$R$2292,4,0)</f>
        <v>460.71</v>
      </c>
      <c r="D17" s="60">
        <f>VLOOKUP($A17,'Return Data'!$B$7:$R$2292,10,0)</f>
        <v>6.1616999999999997</v>
      </c>
      <c r="E17" s="61">
        <f t="shared" si="0"/>
        <v>21</v>
      </c>
      <c r="F17" s="60">
        <f>VLOOKUP($A17,'Return Data'!$B$7:$R$2292,11,0)</f>
        <v>6.2718999999999996</v>
      </c>
      <c r="G17" s="61">
        <f t="shared" si="1"/>
        <v>8</v>
      </c>
      <c r="H17" s="60">
        <f>VLOOKUP($A17,'Return Data'!$B$7:$R$2292,12,0)</f>
        <v>4.2447999999999997</v>
      </c>
      <c r="I17" s="61">
        <f t="shared" si="2"/>
        <v>4</v>
      </c>
      <c r="J17" s="60">
        <f>VLOOKUP($A17,'Return Data'!$B$7:$R$2292,13,0)</f>
        <v>1.1593</v>
      </c>
      <c r="K17" s="61">
        <f t="shared" si="3"/>
        <v>5</v>
      </c>
      <c r="L17" s="60">
        <f>VLOOKUP($A17,'Return Data'!$B$7:$R$2292,17,0)</f>
        <v>29.826000000000001</v>
      </c>
      <c r="M17" s="61">
        <f t="shared" si="4"/>
        <v>7</v>
      </c>
      <c r="N17" s="60">
        <f>VLOOKUP($A17,'Return Data'!$B$7:$R$2292,14,0)</f>
        <v>17.245000000000001</v>
      </c>
      <c r="O17" s="61">
        <f t="shared" si="5"/>
        <v>13</v>
      </c>
      <c r="P17" s="60">
        <f>VLOOKUP($A17,'Return Data'!$B$7:$R$2292,15,0)</f>
        <v>11.4221</v>
      </c>
      <c r="Q17" s="61">
        <f t="shared" si="7"/>
        <v>14</v>
      </c>
      <c r="R17" s="60">
        <f>VLOOKUP($A17,'Return Data'!$B$7:$R$2292,16,0)</f>
        <v>14.611599999999999</v>
      </c>
      <c r="S17" s="62">
        <f t="shared" si="6"/>
        <v>16</v>
      </c>
    </row>
    <row r="18" spans="1:19" x14ac:dyDescent="0.3">
      <c r="A18" s="58" t="s">
        <v>1671</v>
      </c>
      <c r="B18" s="59">
        <f>VLOOKUP($A18,'Return Data'!$B$7:$R$2292,3,0)</f>
        <v>44859</v>
      </c>
      <c r="C18" s="60">
        <f>VLOOKUP($A18,'Return Data'!$B$7:$R$2292,4,0)</f>
        <v>35.24</v>
      </c>
      <c r="D18" s="60">
        <f>VLOOKUP($A18,'Return Data'!$B$7:$R$2292,10,0)</f>
        <v>7.2755000000000001</v>
      </c>
      <c r="E18" s="61">
        <f t="shared" si="0"/>
        <v>9</v>
      </c>
      <c r="F18" s="60">
        <f>VLOOKUP($A18,'Return Data'!$B$7:$R$2292,11,0)</f>
        <v>5.194</v>
      </c>
      <c r="G18" s="61">
        <f t="shared" si="1"/>
        <v>13</v>
      </c>
      <c r="H18" s="60">
        <f>VLOOKUP($A18,'Return Data'!$B$7:$R$2292,12,0)</f>
        <v>1.2353000000000001</v>
      </c>
      <c r="I18" s="61">
        <f t="shared" si="2"/>
        <v>18</v>
      </c>
      <c r="J18" s="60">
        <f>VLOOKUP($A18,'Return Data'!$B$7:$R$2292,13,0)</f>
        <v>0.59950000000000003</v>
      </c>
      <c r="K18" s="61">
        <f t="shared" si="3"/>
        <v>7</v>
      </c>
      <c r="L18" s="60">
        <f>VLOOKUP($A18,'Return Data'!$B$7:$R$2292,17,0)</f>
        <v>25.997</v>
      </c>
      <c r="M18" s="61">
        <f t="shared" si="4"/>
        <v>10</v>
      </c>
      <c r="N18" s="60">
        <f>VLOOKUP($A18,'Return Data'!$B$7:$R$2292,14,0)</f>
        <v>17.148099999999999</v>
      </c>
      <c r="O18" s="61">
        <f t="shared" si="5"/>
        <v>14</v>
      </c>
      <c r="P18" s="60">
        <f>VLOOKUP($A18,'Return Data'!$B$7:$R$2292,15,0)</f>
        <v>11.888199999999999</v>
      </c>
      <c r="Q18" s="61">
        <f t="shared" si="7"/>
        <v>10</v>
      </c>
      <c r="R18" s="60">
        <f>VLOOKUP($A18,'Return Data'!$B$7:$R$2292,16,0)</f>
        <v>15.805899999999999</v>
      </c>
      <c r="S18" s="62">
        <f t="shared" si="6"/>
        <v>10</v>
      </c>
    </row>
    <row r="19" spans="1:19" x14ac:dyDescent="0.3">
      <c r="A19" s="58" t="s">
        <v>1693</v>
      </c>
      <c r="B19" s="59">
        <f>VLOOKUP($A19,'Return Data'!$B$7:$R$2292,3,0)</f>
        <v>44859</v>
      </c>
      <c r="C19" s="60">
        <f>VLOOKUP($A19,'Return Data'!$B$7:$R$2292,4,0)</f>
        <v>138.39500000000001</v>
      </c>
      <c r="D19" s="60">
        <f>VLOOKUP($A19,'Return Data'!$B$7:$R$2292,10,0)</f>
        <v>6.5643000000000002</v>
      </c>
      <c r="E19" s="61">
        <f t="shared" si="0"/>
        <v>15</v>
      </c>
      <c r="F19" s="60">
        <f>VLOOKUP($A19,'Return Data'!$B$7:$R$2292,11,0)</f>
        <v>5.6853999999999996</v>
      </c>
      <c r="G19" s="61">
        <f t="shared" si="1"/>
        <v>11</v>
      </c>
      <c r="H19" s="60">
        <f>VLOOKUP($A19,'Return Data'!$B$7:$R$2292,12,0)</f>
        <v>1.1068</v>
      </c>
      <c r="I19" s="61">
        <f t="shared" si="2"/>
        <v>19</v>
      </c>
      <c r="J19" s="60">
        <f>VLOOKUP($A19,'Return Data'!$B$7:$R$2292,13,0)</f>
        <v>0.21360000000000001</v>
      </c>
      <c r="K19" s="61">
        <f t="shared" si="3"/>
        <v>9</v>
      </c>
      <c r="L19" s="60">
        <f>VLOOKUP($A19,'Return Data'!$B$7:$R$2292,17,0)</f>
        <v>23.447399999999998</v>
      </c>
      <c r="M19" s="61">
        <f t="shared" si="4"/>
        <v>17</v>
      </c>
      <c r="N19" s="60">
        <f>VLOOKUP($A19,'Return Data'!$B$7:$R$2292,14,0)</f>
        <v>13.6762</v>
      </c>
      <c r="O19" s="61">
        <f t="shared" si="5"/>
        <v>24</v>
      </c>
      <c r="P19" s="60">
        <f>VLOOKUP($A19,'Return Data'!$B$7:$R$2292,15,0)</f>
        <v>8.3484999999999996</v>
      </c>
      <c r="Q19" s="61">
        <f t="shared" si="7"/>
        <v>21</v>
      </c>
      <c r="R19" s="60">
        <f>VLOOKUP($A19,'Return Data'!$B$7:$R$2292,16,0)</f>
        <v>16.6248</v>
      </c>
      <c r="S19" s="62">
        <f t="shared" si="6"/>
        <v>8</v>
      </c>
    </row>
    <row r="20" spans="1:19" x14ac:dyDescent="0.3">
      <c r="A20" s="58" t="s">
        <v>1191</v>
      </c>
      <c r="B20" s="59">
        <f>VLOOKUP($A20,'Return Data'!$B$7:$R$2292,3,0)</f>
        <v>44859</v>
      </c>
      <c r="C20" s="60">
        <f>VLOOKUP($A20,'Return Data'!$B$7:$R$2292,4,0)</f>
        <v>78.760000000000005</v>
      </c>
      <c r="D20" s="60">
        <f>VLOOKUP($A20,'Return Data'!$B$7:$R$2292,10,0)</f>
        <v>6.6920000000000002</v>
      </c>
      <c r="E20" s="61">
        <f t="shared" si="0"/>
        <v>12</v>
      </c>
      <c r="F20" s="60">
        <f>VLOOKUP($A20,'Return Data'!$B$7:$R$2292,11,0)</f>
        <v>4.7897999999999996</v>
      </c>
      <c r="G20" s="61">
        <f t="shared" si="1"/>
        <v>15</v>
      </c>
      <c r="H20" s="60">
        <f>VLOOKUP($A20,'Return Data'!$B$7:$R$2292,12,0)</f>
        <v>-0.10150000000000001</v>
      </c>
      <c r="I20" s="61">
        <f t="shared" si="2"/>
        <v>23</v>
      </c>
      <c r="J20" s="60">
        <f>VLOOKUP($A20,'Return Data'!$B$7:$R$2292,13,0)</f>
        <v>-2.4401999999999999</v>
      </c>
      <c r="K20" s="61">
        <f t="shared" si="3"/>
        <v>20</v>
      </c>
      <c r="L20" s="60">
        <f>VLOOKUP($A20,'Return Data'!$B$7:$R$2292,17,0)</f>
        <v>26.970600000000001</v>
      </c>
      <c r="M20" s="61">
        <f t="shared" si="4"/>
        <v>9</v>
      </c>
      <c r="N20" s="60">
        <f>VLOOKUP($A20,'Return Data'!$B$7:$R$2292,14,0)</f>
        <v>19.072299999999998</v>
      </c>
      <c r="O20" s="61">
        <f t="shared" si="5"/>
        <v>9</v>
      </c>
      <c r="P20" s="60">
        <f>VLOOKUP($A20,'Return Data'!$B$7:$R$2292,15,0)</f>
        <v>10.571400000000001</v>
      </c>
      <c r="Q20" s="61">
        <f t="shared" si="7"/>
        <v>17</v>
      </c>
      <c r="R20" s="60">
        <f>VLOOKUP($A20,'Return Data'!$B$7:$R$2292,16,0)</f>
        <v>15.1653</v>
      </c>
      <c r="S20" s="62">
        <f t="shared" si="6"/>
        <v>13</v>
      </c>
    </row>
    <row r="21" spans="1:19" x14ac:dyDescent="0.3">
      <c r="A21" s="58" t="s">
        <v>1194</v>
      </c>
      <c r="B21" s="59">
        <f>VLOOKUP($A21,'Return Data'!$B$7:$R$2292,3,0)</f>
        <v>44859</v>
      </c>
      <c r="C21" s="60">
        <f>VLOOKUP($A21,'Return Data'!$B$7:$R$2292,4,0)</f>
        <v>13.982100000000001</v>
      </c>
      <c r="D21" s="60">
        <f>VLOOKUP($A21,'Return Data'!$B$7:$R$2292,10,0)</f>
        <v>8.3354999999999997</v>
      </c>
      <c r="E21" s="61">
        <f t="shared" si="0"/>
        <v>6</v>
      </c>
      <c r="F21" s="60">
        <f>VLOOKUP($A21,'Return Data'!$B$7:$R$2292,11,0)</f>
        <v>9.0197000000000003</v>
      </c>
      <c r="G21" s="61">
        <f t="shared" si="1"/>
        <v>3</v>
      </c>
      <c r="H21" s="60">
        <f>VLOOKUP($A21,'Return Data'!$B$7:$R$2292,12,0)</f>
        <v>3.7602000000000002</v>
      </c>
      <c r="I21" s="61">
        <f t="shared" si="2"/>
        <v>7</v>
      </c>
      <c r="J21" s="60">
        <f>VLOOKUP($A21,'Return Data'!$B$7:$R$2292,13,0)</f>
        <v>-5.3851000000000004</v>
      </c>
      <c r="K21" s="61">
        <f t="shared" si="3"/>
        <v>29</v>
      </c>
      <c r="L21" s="60">
        <f>VLOOKUP($A21,'Return Data'!$B$7:$R$2292,17,0)</f>
        <v>18.0624</v>
      </c>
      <c r="M21" s="61">
        <f t="shared" si="4"/>
        <v>28</v>
      </c>
      <c r="N21" s="60"/>
      <c r="O21" s="61"/>
      <c r="P21" s="60"/>
      <c r="Q21" s="61"/>
      <c r="R21" s="60">
        <f>VLOOKUP($A21,'Return Data'!$B$7:$R$2292,16,0)</f>
        <v>10.205500000000001</v>
      </c>
      <c r="S21" s="62">
        <f t="shared" si="6"/>
        <v>29</v>
      </c>
    </row>
    <row r="22" spans="1:19" x14ac:dyDescent="0.3">
      <c r="A22" s="58" t="s">
        <v>2005</v>
      </c>
      <c r="B22" s="59">
        <f>VLOOKUP($A22,'Return Data'!$B$7:$R$2292,3,0)</f>
        <v>44859</v>
      </c>
      <c r="C22" s="60">
        <f>VLOOKUP($A22,'Return Data'!$B$7:$R$2292,4,0)</f>
        <v>53.809100000000001</v>
      </c>
      <c r="D22" s="60">
        <f>VLOOKUP($A22,'Return Data'!$B$7:$R$2292,10,0)</f>
        <v>5.9347000000000003</v>
      </c>
      <c r="E22" s="61">
        <f t="shared" si="0"/>
        <v>24</v>
      </c>
      <c r="F22" s="60">
        <f>VLOOKUP($A22,'Return Data'!$B$7:$R$2292,11,0)</f>
        <v>8.1382999999999992</v>
      </c>
      <c r="G22" s="61">
        <f t="shared" si="1"/>
        <v>4</v>
      </c>
      <c r="H22" s="60">
        <f>VLOOKUP($A22,'Return Data'!$B$7:$R$2292,12,0)</f>
        <v>4.1646999999999998</v>
      </c>
      <c r="I22" s="61">
        <f t="shared" si="2"/>
        <v>5</v>
      </c>
      <c r="J22" s="60">
        <f>VLOOKUP($A22,'Return Data'!$B$7:$R$2292,13,0)</f>
        <v>3.9068999999999998</v>
      </c>
      <c r="K22" s="61">
        <f t="shared" si="3"/>
        <v>4</v>
      </c>
      <c r="L22" s="60">
        <f>VLOOKUP($A22,'Return Data'!$B$7:$R$2292,17,0)</f>
        <v>29.900300000000001</v>
      </c>
      <c r="M22" s="61">
        <f t="shared" si="4"/>
        <v>6</v>
      </c>
      <c r="N22" s="60">
        <f>VLOOKUP($A22,'Return Data'!$B$7:$R$2292,14,0)</f>
        <v>16.1111</v>
      </c>
      <c r="O22" s="61">
        <f t="shared" ref="O22:O34" si="8">RANK(N22,N$8:N$39,0)</f>
        <v>17</v>
      </c>
      <c r="P22" s="60">
        <f>VLOOKUP($A22,'Return Data'!$B$7:$R$2292,15,0)</f>
        <v>11.742800000000001</v>
      </c>
      <c r="Q22" s="61">
        <f>RANK(P22,P$8:P$39,0)</f>
        <v>11</v>
      </c>
      <c r="R22" s="60">
        <f>VLOOKUP($A22,'Return Data'!$B$7:$R$2292,16,0)</f>
        <v>12.6805</v>
      </c>
      <c r="S22" s="62">
        <f t="shared" si="6"/>
        <v>23</v>
      </c>
    </row>
    <row r="23" spans="1:19" x14ac:dyDescent="0.3">
      <c r="A23" s="58" t="s">
        <v>1680</v>
      </c>
      <c r="B23" s="59">
        <f>VLOOKUP($A23,'Return Data'!$B$7:$R$2292,3,0)</f>
        <v>44859</v>
      </c>
      <c r="C23" s="60">
        <f>VLOOKUP($A23,'Return Data'!$B$7:$R$2292,4,0)</f>
        <v>53.822000000000003</v>
      </c>
      <c r="D23" s="60">
        <f>VLOOKUP($A23,'Return Data'!$B$7:$R$2292,10,0)</f>
        <v>6.6669</v>
      </c>
      <c r="E23" s="61">
        <f t="shared" si="0"/>
        <v>13</v>
      </c>
      <c r="F23" s="60">
        <f>VLOOKUP($A23,'Return Data'!$B$7:$R$2292,11,0)</f>
        <v>5.5872000000000002</v>
      </c>
      <c r="G23" s="61">
        <f t="shared" si="1"/>
        <v>12</v>
      </c>
      <c r="H23" s="60">
        <f>VLOOKUP($A23,'Return Data'!$B$7:$R$2292,12,0)</f>
        <v>2.7765</v>
      </c>
      <c r="I23" s="61">
        <f t="shared" si="2"/>
        <v>11</v>
      </c>
      <c r="J23" s="60">
        <f>VLOOKUP($A23,'Return Data'!$B$7:$R$2292,13,0)</f>
        <v>3.7000000000000002E-3</v>
      </c>
      <c r="K23" s="61">
        <f t="shared" si="3"/>
        <v>11</v>
      </c>
      <c r="L23" s="60">
        <f>VLOOKUP($A23,'Return Data'!$B$7:$R$2292,17,0)</f>
        <v>21.680599999999998</v>
      </c>
      <c r="M23" s="61">
        <f t="shared" si="4"/>
        <v>21</v>
      </c>
      <c r="N23" s="60">
        <f>VLOOKUP($A23,'Return Data'!$B$7:$R$2292,14,0)</f>
        <v>14.5748</v>
      </c>
      <c r="O23" s="61">
        <f t="shared" si="8"/>
        <v>22</v>
      </c>
      <c r="P23" s="60">
        <f>VLOOKUP($A23,'Return Data'!$B$7:$R$2292,15,0)</f>
        <v>10.5007</v>
      </c>
      <c r="Q23" s="61">
        <f>RANK(P23,P$8:P$39,0)</f>
        <v>18</v>
      </c>
      <c r="R23" s="60">
        <f>VLOOKUP($A23,'Return Data'!$B$7:$R$2292,16,0)</f>
        <v>13.677899999999999</v>
      </c>
      <c r="S23" s="62">
        <f t="shared" si="6"/>
        <v>18</v>
      </c>
    </row>
    <row r="24" spans="1:19" x14ac:dyDescent="0.3">
      <c r="A24" s="58" t="s">
        <v>1695</v>
      </c>
      <c r="B24" s="59">
        <f>VLOOKUP($A24,'Return Data'!$B$7:$R$2292,3,0)</f>
        <v>44859</v>
      </c>
      <c r="C24" s="60">
        <f>VLOOKUP($A24,'Return Data'!$B$7:$R$2292,4,0)</f>
        <v>121.247</v>
      </c>
      <c r="D24" s="60">
        <f>VLOOKUP($A24,'Return Data'!$B$7:$R$2292,10,0)</f>
        <v>6.1875</v>
      </c>
      <c r="E24" s="61">
        <f t="shared" si="0"/>
        <v>20</v>
      </c>
      <c r="F24" s="60">
        <f>VLOOKUP($A24,'Return Data'!$B$7:$R$2292,11,0)</f>
        <v>4.1059999999999999</v>
      </c>
      <c r="G24" s="61">
        <f t="shared" si="1"/>
        <v>19</v>
      </c>
      <c r="H24" s="60">
        <f>VLOOKUP($A24,'Return Data'!$B$7:$R$2292,12,0)</f>
        <v>3.1214</v>
      </c>
      <c r="I24" s="61">
        <f t="shared" si="2"/>
        <v>8</v>
      </c>
      <c r="J24" s="60">
        <f>VLOOKUP($A24,'Return Data'!$B$7:$R$2292,13,0)</f>
        <v>-0.81799999999999995</v>
      </c>
      <c r="K24" s="61">
        <f t="shared" si="3"/>
        <v>14</v>
      </c>
      <c r="L24" s="60">
        <f>VLOOKUP($A24,'Return Data'!$B$7:$R$2292,17,0)</f>
        <v>20.519300000000001</v>
      </c>
      <c r="M24" s="61">
        <f t="shared" si="4"/>
        <v>24</v>
      </c>
      <c r="N24" s="60">
        <f>VLOOKUP($A24,'Return Data'!$B$7:$R$2292,14,0)</f>
        <v>14.370799999999999</v>
      </c>
      <c r="O24" s="61">
        <f t="shared" si="8"/>
        <v>23</v>
      </c>
      <c r="P24" s="60">
        <f>VLOOKUP($A24,'Return Data'!$B$7:$R$2292,15,0)</f>
        <v>8.7996999999999996</v>
      </c>
      <c r="Q24" s="61">
        <f>RANK(P24,P$8:P$39,0)</f>
        <v>20</v>
      </c>
      <c r="R24" s="60">
        <f>VLOOKUP($A24,'Return Data'!$B$7:$R$2292,16,0)</f>
        <v>15.367800000000001</v>
      </c>
      <c r="S24" s="62">
        <f t="shared" si="6"/>
        <v>12</v>
      </c>
    </row>
    <row r="25" spans="1:19" x14ac:dyDescent="0.3">
      <c r="A25" s="58" t="s">
        <v>1882</v>
      </c>
      <c r="B25" s="59">
        <f>VLOOKUP($A25,'Return Data'!$B$7:$R$2292,3,0)</f>
        <v>44859</v>
      </c>
      <c r="C25" s="60">
        <f>VLOOKUP($A25,'Return Data'!$B$7:$R$2292,4,0)</f>
        <v>67.058000000000007</v>
      </c>
      <c r="D25" s="60">
        <f>VLOOKUP($A25,'Return Data'!$B$7:$R$2292,10,0)</f>
        <v>6.0770999999999997</v>
      </c>
      <c r="E25" s="61">
        <f t="shared" si="0"/>
        <v>23</v>
      </c>
      <c r="F25" s="60">
        <f>VLOOKUP($A25,'Return Data'!$B$7:$R$2292,11,0)</f>
        <v>6.1150000000000002</v>
      </c>
      <c r="G25" s="61">
        <f t="shared" si="1"/>
        <v>9</v>
      </c>
      <c r="H25" s="60">
        <f>VLOOKUP($A25,'Return Data'!$B$7:$R$2292,12,0)</f>
        <v>0.4325</v>
      </c>
      <c r="I25" s="61">
        <f t="shared" si="2"/>
        <v>20</v>
      </c>
      <c r="J25" s="60">
        <f>VLOOKUP($A25,'Return Data'!$B$7:$R$2292,13,0)</f>
        <v>-1.5875999999999999</v>
      </c>
      <c r="K25" s="61">
        <f t="shared" si="3"/>
        <v>18</v>
      </c>
      <c r="L25" s="60">
        <f>VLOOKUP($A25,'Return Data'!$B$7:$R$2292,17,0)</f>
        <v>17.6309</v>
      </c>
      <c r="M25" s="61">
        <f t="shared" si="4"/>
        <v>29</v>
      </c>
      <c r="N25" s="60">
        <f>VLOOKUP($A25,'Return Data'!$B$7:$R$2292,14,0)</f>
        <v>11.1745</v>
      </c>
      <c r="O25" s="61">
        <f t="shared" si="8"/>
        <v>29</v>
      </c>
      <c r="P25" s="60">
        <f>VLOOKUP($A25,'Return Data'!$B$7:$R$2292,15,0)</f>
        <v>7.3958000000000004</v>
      </c>
      <c r="Q25" s="61">
        <f>RANK(P25,P$8:P$39,0)</f>
        <v>23</v>
      </c>
      <c r="R25" s="60">
        <f>VLOOKUP($A25,'Return Data'!$B$7:$R$2292,16,0)</f>
        <v>8.9664999999999999</v>
      </c>
      <c r="S25" s="62">
        <f t="shared" si="6"/>
        <v>31</v>
      </c>
    </row>
    <row r="26" spans="1:19" x14ac:dyDescent="0.3">
      <c r="A26" s="58" t="s">
        <v>1196</v>
      </c>
      <c r="B26" s="59">
        <f>VLOOKUP($A26,'Return Data'!$B$7:$R$2292,3,0)</f>
        <v>44859</v>
      </c>
      <c r="C26" s="60">
        <f>VLOOKUP($A26,'Return Data'!$B$7:$R$2292,4,0)</f>
        <v>21.022200000000002</v>
      </c>
      <c r="D26" s="60">
        <f>VLOOKUP($A26,'Return Data'!$B$7:$R$2292,10,0)</f>
        <v>8.9549000000000003</v>
      </c>
      <c r="E26" s="61">
        <f t="shared" si="0"/>
        <v>5</v>
      </c>
      <c r="F26" s="60">
        <f>VLOOKUP($A26,'Return Data'!$B$7:$R$2292,11,0)</f>
        <v>2.1293000000000002</v>
      </c>
      <c r="G26" s="61">
        <f t="shared" si="1"/>
        <v>26</v>
      </c>
      <c r="H26" s="60">
        <f>VLOOKUP($A26,'Return Data'!$B$7:$R$2292,12,0)</f>
        <v>2.0499999999999998</v>
      </c>
      <c r="I26" s="61">
        <f t="shared" si="2"/>
        <v>14</v>
      </c>
      <c r="J26" s="60">
        <f>VLOOKUP($A26,'Return Data'!$B$7:$R$2292,13,0)</f>
        <v>0.5837</v>
      </c>
      <c r="K26" s="61">
        <f t="shared" si="3"/>
        <v>8</v>
      </c>
      <c r="L26" s="60">
        <f>VLOOKUP($A26,'Return Data'!$B$7:$R$2292,17,0)</f>
        <v>33.406399999999998</v>
      </c>
      <c r="M26" s="61">
        <f t="shared" si="4"/>
        <v>4</v>
      </c>
      <c r="N26" s="60">
        <f>VLOOKUP($A26,'Return Data'!$B$7:$R$2292,14,0)</f>
        <v>23.419699999999999</v>
      </c>
      <c r="O26" s="61">
        <f t="shared" si="8"/>
        <v>3</v>
      </c>
      <c r="P26" s="60"/>
      <c r="Q26" s="61"/>
      <c r="R26" s="60">
        <f>VLOOKUP($A26,'Return Data'!$B$7:$R$2292,16,0)</f>
        <v>14.576499999999999</v>
      </c>
      <c r="S26" s="62">
        <f t="shared" si="6"/>
        <v>17</v>
      </c>
    </row>
    <row r="27" spans="1:19" x14ac:dyDescent="0.3">
      <c r="A27" s="58" t="s">
        <v>1691</v>
      </c>
      <c r="B27" s="59">
        <f>VLOOKUP($A27,'Return Data'!$B$7:$R$2292,3,0)</f>
        <v>44859</v>
      </c>
      <c r="C27" s="60">
        <f>VLOOKUP($A27,'Return Data'!$B$7:$R$2292,4,0)</f>
        <v>34.3626</v>
      </c>
      <c r="D27" s="60">
        <f>VLOOKUP($A27,'Return Data'!$B$7:$R$2292,10,0)</f>
        <v>9.8888999999999996</v>
      </c>
      <c r="E27" s="61">
        <f t="shared" si="0"/>
        <v>1</v>
      </c>
      <c r="F27" s="60">
        <f>VLOOKUP($A27,'Return Data'!$B$7:$R$2292,11,0)</f>
        <v>7.2306999999999997</v>
      </c>
      <c r="G27" s="61">
        <f t="shared" si="1"/>
        <v>5</v>
      </c>
      <c r="H27" s="60">
        <f>VLOOKUP($A27,'Return Data'!$B$7:$R$2292,12,0)</f>
        <v>1.3075000000000001</v>
      </c>
      <c r="I27" s="61">
        <f t="shared" si="2"/>
        <v>17</v>
      </c>
      <c r="J27" s="60">
        <f>VLOOKUP($A27,'Return Data'!$B$7:$R$2292,13,0)</f>
        <v>-4.2267000000000001</v>
      </c>
      <c r="K27" s="61">
        <f t="shared" si="3"/>
        <v>24</v>
      </c>
      <c r="L27" s="60">
        <f>VLOOKUP($A27,'Return Data'!$B$7:$R$2292,17,0)</f>
        <v>14.863</v>
      </c>
      <c r="M27" s="61">
        <f t="shared" si="4"/>
        <v>31</v>
      </c>
      <c r="N27" s="60">
        <f>VLOOKUP($A27,'Return Data'!$B$7:$R$2292,14,0)</f>
        <v>9.0325000000000006</v>
      </c>
      <c r="O27" s="61">
        <f t="shared" si="8"/>
        <v>30</v>
      </c>
      <c r="P27" s="60">
        <f>VLOOKUP($A27,'Return Data'!$B$7:$R$2292,15,0)</f>
        <v>6.0964999999999998</v>
      </c>
      <c r="Q27" s="61">
        <f>RANK(P27,P$8:P$39,0)</f>
        <v>24</v>
      </c>
      <c r="R27" s="60">
        <f>VLOOKUP($A27,'Return Data'!$B$7:$R$2292,16,0)</f>
        <v>15.632300000000001</v>
      </c>
      <c r="S27" s="62">
        <f t="shared" si="6"/>
        <v>11</v>
      </c>
    </row>
    <row r="28" spans="1:19" x14ac:dyDescent="0.3">
      <c r="A28" s="58" t="s">
        <v>1868</v>
      </c>
      <c r="B28" s="59">
        <f>VLOOKUP($A28,'Return Data'!$B$7:$R$2292,3,0)</f>
        <v>44859</v>
      </c>
      <c r="C28" s="60">
        <f>VLOOKUP($A28,'Return Data'!$B$7:$R$2292,4,0)</f>
        <v>16.175000000000001</v>
      </c>
      <c r="D28" s="60">
        <f>VLOOKUP($A28,'Return Data'!$B$7:$R$2292,10,0)</f>
        <v>7.3758999999999997</v>
      </c>
      <c r="E28" s="61">
        <f t="shared" si="0"/>
        <v>8</v>
      </c>
      <c r="F28" s="60">
        <f>VLOOKUP($A28,'Return Data'!$B$7:$R$2292,11,0)</f>
        <v>5.1390000000000002</v>
      </c>
      <c r="G28" s="61">
        <f t="shared" si="1"/>
        <v>14</v>
      </c>
      <c r="H28" s="60">
        <f>VLOOKUP($A28,'Return Data'!$B$7:$R$2292,12,0)</f>
        <v>2.9742999999999999</v>
      </c>
      <c r="I28" s="61">
        <f t="shared" si="2"/>
        <v>9</v>
      </c>
      <c r="J28" s="60">
        <f>VLOOKUP($A28,'Return Data'!$B$7:$R$2292,13,0)</f>
        <v>-1.2153</v>
      </c>
      <c r="K28" s="61">
        <f t="shared" si="3"/>
        <v>15</v>
      </c>
      <c r="L28" s="60">
        <f>VLOOKUP($A28,'Return Data'!$B$7:$R$2292,17,0)</f>
        <v>24.341799999999999</v>
      </c>
      <c r="M28" s="61">
        <f t="shared" si="4"/>
        <v>15</v>
      </c>
      <c r="N28" s="60">
        <f>VLOOKUP($A28,'Return Data'!$B$7:$R$2292,14,0)</f>
        <v>14.773099999999999</v>
      </c>
      <c r="O28" s="61">
        <f t="shared" si="8"/>
        <v>21</v>
      </c>
      <c r="P28" s="60"/>
      <c r="Q28" s="61"/>
      <c r="R28" s="60">
        <f>VLOOKUP($A28,'Return Data'!$B$7:$R$2292,16,0)</f>
        <v>11.836600000000001</v>
      </c>
      <c r="S28" s="62">
        <f t="shared" si="6"/>
        <v>24</v>
      </c>
    </row>
    <row r="29" spans="1:19" x14ac:dyDescent="0.3">
      <c r="A29" s="58" t="s">
        <v>1197</v>
      </c>
      <c r="B29" s="59">
        <f>VLOOKUP($A29,'Return Data'!$B$7:$R$2292,3,0)</f>
        <v>44859</v>
      </c>
      <c r="C29" s="60">
        <f>VLOOKUP($A29,'Return Data'!$B$7:$R$2292,4,0)</f>
        <v>165.4726</v>
      </c>
      <c r="D29" s="60">
        <f>VLOOKUP($A29,'Return Data'!$B$7:$R$2292,10,0)</f>
        <v>9.8594000000000008</v>
      </c>
      <c r="E29" s="61">
        <f t="shared" si="0"/>
        <v>2</v>
      </c>
      <c r="F29" s="60">
        <f>VLOOKUP($A29,'Return Data'!$B$7:$R$2292,11,0)</f>
        <v>11.563499999999999</v>
      </c>
      <c r="G29" s="61">
        <f t="shared" si="1"/>
        <v>1</v>
      </c>
      <c r="H29" s="60">
        <f>VLOOKUP($A29,'Return Data'!$B$7:$R$2292,12,0)</f>
        <v>12.801</v>
      </c>
      <c r="I29" s="61">
        <f t="shared" si="2"/>
        <v>1</v>
      </c>
      <c r="J29" s="60">
        <f>VLOOKUP($A29,'Return Data'!$B$7:$R$2292,13,0)</f>
        <v>12.535600000000001</v>
      </c>
      <c r="K29" s="61">
        <f t="shared" si="3"/>
        <v>1</v>
      </c>
      <c r="L29" s="60">
        <f>VLOOKUP($A29,'Return Data'!$B$7:$R$2292,17,0)</f>
        <v>41.310200000000002</v>
      </c>
      <c r="M29" s="61">
        <f t="shared" si="4"/>
        <v>1</v>
      </c>
      <c r="N29" s="60">
        <f>VLOOKUP($A29,'Return Data'!$B$7:$R$2292,14,0)</f>
        <v>21.255600000000001</v>
      </c>
      <c r="O29" s="61">
        <f t="shared" si="8"/>
        <v>5</v>
      </c>
      <c r="P29" s="60">
        <f>VLOOKUP($A29,'Return Data'!$B$7:$R$2292,15,0)</f>
        <v>12.880599999999999</v>
      </c>
      <c r="Q29" s="61">
        <f>RANK(P29,P$8:P$39,0)</f>
        <v>6</v>
      </c>
      <c r="R29" s="60">
        <f>VLOOKUP($A29,'Return Data'!$B$7:$R$2292,16,0)</f>
        <v>17.297599999999999</v>
      </c>
      <c r="S29" s="62">
        <f t="shared" si="6"/>
        <v>7</v>
      </c>
    </row>
    <row r="30" spans="1:19" x14ac:dyDescent="0.3">
      <c r="A30" s="58" t="s">
        <v>1653</v>
      </c>
      <c r="B30" s="59">
        <f>VLOOKUP($A30,'Return Data'!$B$7:$R$2292,3,0)</f>
        <v>44859</v>
      </c>
      <c r="C30" s="60">
        <f>VLOOKUP($A30,'Return Data'!$B$7:$R$2292,4,0)</f>
        <v>48.928100000000001</v>
      </c>
      <c r="D30" s="60">
        <f>VLOOKUP($A30,'Return Data'!$B$7:$R$2292,10,0)</f>
        <v>6.2359</v>
      </c>
      <c r="E30" s="61">
        <f t="shared" si="0"/>
        <v>19</v>
      </c>
      <c r="F30" s="60">
        <f>VLOOKUP($A30,'Return Data'!$B$7:$R$2292,11,0)</f>
        <v>3.4319999999999999</v>
      </c>
      <c r="G30" s="61">
        <f t="shared" si="1"/>
        <v>20</v>
      </c>
      <c r="H30" s="60">
        <f>VLOOKUP($A30,'Return Data'!$B$7:$R$2292,12,0)</f>
        <v>-0.97370000000000001</v>
      </c>
      <c r="I30" s="61">
        <f t="shared" si="2"/>
        <v>26</v>
      </c>
      <c r="J30" s="60">
        <f>VLOOKUP($A30,'Return Data'!$B$7:$R$2292,13,0)</f>
        <v>-2.8599000000000001</v>
      </c>
      <c r="K30" s="61">
        <f t="shared" si="3"/>
        <v>21</v>
      </c>
      <c r="L30" s="60">
        <f>VLOOKUP($A30,'Return Data'!$B$7:$R$2292,17,0)</f>
        <v>23.914899999999999</v>
      </c>
      <c r="M30" s="61">
        <f t="shared" si="4"/>
        <v>16</v>
      </c>
      <c r="N30" s="60">
        <f>VLOOKUP($A30,'Return Data'!$B$7:$R$2292,14,0)</f>
        <v>23.478300000000001</v>
      </c>
      <c r="O30" s="61">
        <f t="shared" si="8"/>
        <v>2</v>
      </c>
      <c r="P30" s="60">
        <f>VLOOKUP($A30,'Return Data'!$B$7:$R$2292,15,0)</f>
        <v>16.9849</v>
      </c>
      <c r="Q30" s="61">
        <f>RANK(P30,P$8:P$39,0)</f>
        <v>2</v>
      </c>
      <c r="R30" s="60">
        <f>VLOOKUP($A30,'Return Data'!$B$7:$R$2292,16,0)</f>
        <v>18.367699999999999</v>
      </c>
      <c r="S30" s="62">
        <f t="shared" si="6"/>
        <v>4</v>
      </c>
    </row>
    <row r="31" spans="1:19" x14ac:dyDescent="0.3">
      <c r="A31" s="58" t="s">
        <v>1683</v>
      </c>
      <c r="B31" s="59">
        <f>VLOOKUP($A31,'Return Data'!$B$7:$R$2292,3,0)</f>
        <v>44859</v>
      </c>
      <c r="C31" s="60">
        <f>VLOOKUP($A31,'Return Data'!$B$7:$R$2292,4,0)</f>
        <v>25.14</v>
      </c>
      <c r="D31" s="60">
        <f>VLOOKUP($A31,'Return Data'!$B$7:$R$2292,10,0)</f>
        <v>4.1856999999999998</v>
      </c>
      <c r="E31" s="61">
        <f t="shared" si="0"/>
        <v>30</v>
      </c>
      <c r="F31" s="60">
        <f>VLOOKUP($A31,'Return Data'!$B$7:$R$2292,11,0)</f>
        <v>0.64049999999999996</v>
      </c>
      <c r="G31" s="61">
        <f t="shared" si="1"/>
        <v>29</v>
      </c>
      <c r="H31" s="60">
        <f>VLOOKUP($A31,'Return Data'!$B$7:$R$2292,12,0)</f>
        <v>-4.7004999999999999</v>
      </c>
      <c r="I31" s="61">
        <f t="shared" si="2"/>
        <v>31</v>
      </c>
      <c r="J31" s="60">
        <f>VLOOKUP($A31,'Return Data'!$B$7:$R$2292,13,0)</f>
        <v>-5.2035999999999998</v>
      </c>
      <c r="K31" s="61">
        <f t="shared" si="3"/>
        <v>28</v>
      </c>
      <c r="L31" s="60">
        <f>VLOOKUP($A31,'Return Data'!$B$7:$R$2292,17,0)</f>
        <v>25.428599999999999</v>
      </c>
      <c r="M31" s="61">
        <f t="shared" si="4"/>
        <v>12</v>
      </c>
      <c r="N31" s="60">
        <f>VLOOKUP($A31,'Return Data'!$B$7:$R$2292,14,0)</f>
        <v>23.1282</v>
      </c>
      <c r="O31" s="61">
        <f t="shared" si="8"/>
        <v>4</v>
      </c>
      <c r="P31" s="60">
        <f>VLOOKUP($A31,'Return Data'!$B$7:$R$2292,15,0)</f>
        <v>13.882099999999999</v>
      </c>
      <c r="Q31" s="61">
        <f>RANK(P31,P$8:P$39,0)</f>
        <v>4</v>
      </c>
      <c r="R31" s="60">
        <f>VLOOKUP($A31,'Return Data'!$B$7:$R$2292,16,0)</f>
        <v>12.808</v>
      </c>
      <c r="S31" s="62">
        <f t="shared" si="6"/>
        <v>19</v>
      </c>
    </row>
    <row r="32" spans="1:19" x14ac:dyDescent="0.3">
      <c r="A32" s="58" t="s">
        <v>1199</v>
      </c>
      <c r="B32" s="59">
        <f>VLOOKUP($A32,'Return Data'!$B$7:$R$2292,3,0)</f>
        <v>44859</v>
      </c>
      <c r="C32" s="60">
        <f>VLOOKUP($A32,'Return Data'!$B$7:$R$2292,4,0)</f>
        <v>443.23379999999997</v>
      </c>
      <c r="D32" s="60">
        <f>VLOOKUP($A32,'Return Data'!$B$7:$R$2292,10,0)</f>
        <v>9.6804000000000006</v>
      </c>
      <c r="E32" s="61">
        <f t="shared" si="0"/>
        <v>4</v>
      </c>
      <c r="F32" s="60">
        <f>VLOOKUP($A32,'Return Data'!$B$7:$R$2292,11,0)</f>
        <v>4.4364999999999997</v>
      </c>
      <c r="G32" s="61">
        <f t="shared" si="1"/>
        <v>16</v>
      </c>
      <c r="H32" s="60">
        <f>VLOOKUP($A32,'Return Data'!$B$7:$R$2292,12,0)</f>
        <v>7.7934999999999999</v>
      </c>
      <c r="I32" s="61">
        <f t="shared" si="2"/>
        <v>3</v>
      </c>
      <c r="J32" s="60">
        <f>VLOOKUP($A32,'Return Data'!$B$7:$R$2292,13,0)</f>
        <v>7.8079999999999998</v>
      </c>
      <c r="K32" s="61">
        <f t="shared" si="3"/>
        <v>3</v>
      </c>
      <c r="L32" s="60">
        <f>VLOOKUP($A32,'Return Data'!$B$7:$R$2292,17,0)</f>
        <v>40.1389</v>
      </c>
      <c r="M32" s="61">
        <f t="shared" si="4"/>
        <v>2</v>
      </c>
      <c r="N32" s="60">
        <f>VLOOKUP($A32,'Return Data'!$B$7:$R$2292,14,0)</f>
        <v>33.065800000000003</v>
      </c>
      <c r="O32" s="61">
        <f t="shared" si="8"/>
        <v>1</v>
      </c>
      <c r="P32" s="60">
        <f>VLOOKUP($A32,'Return Data'!$B$7:$R$2292,15,0)</f>
        <v>21.524000000000001</v>
      </c>
      <c r="Q32" s="61">
        <f>RANK(P32,P$8:P$39,0)</f>
        <v>1</v>
      </c>
      <c r="R32" s="60">
        <f>VLOOKUP($A32,'Return Data'!$B$7:$R$2292,16,0)</f>
        <v>19.174900000000001</v>
      </c>
      <c r="S32" s="62">
        <f t="shared" si="6"/>
        <v>2</v>
      </c>
    </row>
    <row r="33" spans="1:19" x14ac:dyDescent="0.3">
      <c r="A33" s="58" t="s">
        <v>1685</v>
      </c>
      <c r="B33" s="59">
        <f>VLOOKUP($A33,'Return Data'!$B$7:$R$2292,3,0)</f>
        <v>44859</v>
      </c>
      <c r="C33" s="60">
        <f>VLOOKUP($A33,'Return Data'!$B$7:$R$2292,4,0)</f>
        <v>77.241500000000002</v>
      </c>
      <c r="D33" s="60">
        <f>VLOOKUP($A33,'Return Data'!$B$7:$R$2292,10,0)</f>
        <v>7.1311</v>
      </c>
      <c r="E33" s="61">
        <f t="shared" si="0"/>
        <v>10</v>
      </c>
      <c r="F33" s="60">
        <f>VLOOKUP($A33,'Return Data'!$B$7:$R$2292,11,0)</f>
        <v>4.3907999999999996</v>
      </c>
      <c r="G33" s="61">
        <f t="shared" si="1"/>
        <v>17</v>
      </c>
      <c r="H33" s="60">
        <f>VLOOKUP($A33,'Return Data'!$B$7:$R$2292,12,0)</f>
        <v>2.5282</v>
      </c>
      <c r="I33" s="61">
        <f t="shared" si="2"/>
        <v>12</v>
      </c>
      <c r="J33" s="60">
        <f>VLOOKUP($A33,'Return Data'!$B$7:$R$2292,13,0)</f>
        <v>-0.75800000000000001</v>
      </c>
      <c r="K33" s="61">
        <f t="shared" si="3"/>
        <v>13</v>
      </c>
      <c r="L33" s="60">
        <f>VLOOKUP($A33,'Return Data'!$B$7:$R$2292,17,0)</f>
        <v>25.667400000000001</v>
      </c>
      <c r="M33" s="61">
        <f t="shared" si="4"/>
        <v>11</v>
      </c>
      <c r="N33" s="60">
        <f>VLOOKUP($A33,'Return Data'!$B$7:$R$2292,14,0)</f>
        <v>15.678000000000001</v>
      </c>
      <c r="O33" s="61">
        <f t="shared" si="8"/>
        <v>18</v>
      </c>
      <c r="P33" s="60">
        <f>VLOOKUP($A33,'Return Data'!$B$7:$R$2292,15,0)</f>
        <v>10.7675</v>
      </c>
      <c r="Q33" s="61">
        <f>RANK(P33,P$8:P$39,0)</f>
        <v>16</v>
      </c>
      <c r="R33" s="60">
        <f>VLOOKUP($A33,'Return Data'!$B$7:$R$2292,16,0)</f>
        <v>12.6853</v>
      </c>
      <c r="S33" s="62">
        <f t="shared" si="6"/>
        <v>22</v>
      </c>
    </row>
    <row r="34" spans="1:19" x14ac:dyDescent="0.3">
      <c r="A34" s="58" t="s">
        <v>1687</v>
      </c>
      <c r="B34" s="59">
        <f>VLOOKUP($A34,'Return Data'!$B$7:$R$2292,3,0)</f>
        <v>44859</v>
      </c>
      <c r="C34" s="60">
        <f>VLOOKUP($A34,'Return Data'!$B$7:$R$2292,4,0)</f>
        <v>15.032999999999999</v>
      </c>
      <c r="D34" s="60">
        <f>VLOOKUP($A34,'Return Data'!$B$7:$R$2292,10,0)</f>
        <v>6.1420000000000003</v>
      </c>
      <c r="E34" s="61">
        <f t="shared" si="0"/>
        <v>22</v>
      </c>
      <c r="F34" s="60">
        <f>VLOOKUP($A34,'Return Data'!$B$7:$R$2292,11,0)</f>
        <v>6.9721000000000002</v>
      </c>
      <c r="G34" s="61">
        <f t="shared" si="1"/>
        <v>6</v>
      </c>
      <c r="H34" s="60">
        <f>VLOOKUP($A34,'Return Data'!$B$7:$R$2292,12,0)</f>
        <v>2.8635999999999999</v>
      </c>
      <c r="I34" s="61">
        <f t="shared" si="2"/>
        <v>10</v>
      </c>
      <c r="J34" s="60">
        <f>VLOOKUP($A34,'Return Data'!$B$7:$R$2292,13,0)</f>
        <v>-1.3188</v>
      </c>
      <c r="K34" s="61">
        <f t="shared" si="3"/>
        <v>16</v>
      </c>
      <c r="L34" s="60">
        <f>VLOOKUP($A34,'Return Data'!$B$7:$R$2292,17,0)</f>
        <v>18.8752</v>
      </c>
      <c r="M34" s="61">
        <f t="shared" si="4"/>
        <v>27</v>
      </c>
      <c r="N34" s="60">
        <f>VLOOKUP($A34,'Return Data'!$B$7:$R$2292,14,0)</f>
        <v>12.099500000000001</v>
      </c>
      <c r="O34" s="61">
        <f t="shared" si="8"/>
        <v>27</v>
      </c>
      <c r="P34" s="60"/>
      <c r="Q34" s="61"/>
      <c r="R34" s="60">
        <f>VLOOKUP($A34,'Return Data'!$B$7:$R$2292,16,0)</f>
        <v>10.5169</v>
      </c>
      <c r="S34" s="62">
        <f t="shared" si="6"/>
        <v>28</v>
      </c>
    </row>
    <row r="35" spans="1:19" x14ac:dyDescent="0.3">
      <c r="A35" s="58" t="s">
        <v>1202</v>
      </c>
      <c r="B35" s="59">
        <f>VLOOKUP($A35,'Return Data'!$B$7:$R$2292,3,0)</f>
        <v>0</v>
      </c>
      <c r="C35" s="60">
        <f>VLOOKUP($A35,'Return Data'!$B$7:$R$2292,4,0)</f>
        <v>0</v>
      </c>
      <c r="D35" s="60">
        <f>VLOOKUP($A35,'Return Data'!$B$7:$R$2292,10,0)</f>
        <v>0</v>
      </c>
      <c r="E35" s="61">
        <f t="shared" si="0"/>
        <v>32</v>
      </c>
      <c r="F35" s="60">
        <f>VLOOKUP($A35,'Return Data'!$B$7:$R$2292,11,0)</f>
        <v>0</v>
      </c>
      <c r="G35" s="61">
        <f t="shared" si="1"/>
        <v>32</v>
      </c>
      <c r="H35" s="60">
        <f>VLOOKUP($A35,'Return Data'!$B$7:$R$2292,12,0)</f>
        <v>0</v>
      </c>
      <c r="I35" s="61">
        <f t="shared" si="2"/>
        <v>22</v>
      </c>
      <c r="J35" s="60">
        <f>VLOOKUP($A35,'Return Data'!$B$7:$R$2292,13,0)</f>
        <v>0</v>
      </c>
      <c r="K35" s="61">
        <f t="shared" si="3"/>
        <v>12</v>
      </c>
      <c r="L35" s="60">
        <f>VLOOKUP($A35,'Return Data'!$B$7:$R$2292,17,0)</f>
        <v>0</v>
      </c>
      <c r="M35" s="61">
        <f t="shared" si="4"/>
        <v>32</v>
      </c>
      <c r="N35" s="60"/>
      <c r="O35" s="61"/>
      <c r="P35" s="60"/>
      <c r="Q35" s="61"/>
      <c r="R35" s="60">
        <f>VLOOKUP($A35,'Return Data'!$B$7:$R$2292,16,0)</f>
        <v>0</v>
      </c>
      <c r="S35" s="62">
        <f t="shared" si="6"/>
        <v>32</v>
      </c>
    </row>
    <row r="36" spans="1:19" x14ac:dyDescent="0.3">
      <c r="A36" s="94" t="s">
        <v>1666</v>
      </c>
      <c r="B36" s="59">
        <f>VLOOKUP($A36,'Return Data'!$B$7:$R$2292,3,0)</f>
        <v>44859</v>
      </c>
      <c r="C36" s="60">
        <f>VLOOKUP($A36,'Return Data'!$B$7:$R$2292,4,0)</f>
        <v>15.7005</v>
      </c>
      <c r="D36" s="60">
        <f>VLOOKUP($A36,'Return Data'!$B$7:$R$2292,10,0)</f>
        <v>4.6965000000000003</v>
      </c>
      <c r="E36" s="61">
        <f t="shared" si="0"/>
        <v>28</v>
      </c>
      <c r="F36" s="60">
        <f>VLOOKUP($A36,'Return Data'!$B$7:$R$2292,11,0)</f>
        <v>2.2820999999999998</v>
      </c>
      <c r="G36" s="61">
        <f t="shared" si="1"/>
        <v>25</v>
      </c>
      <c r="H36" s="60">
        <f>VLOOKUP($A36,'Return Data'!$B$7:$R$2292,12,0)</f>
        <v>-0.59009999999999996</v>
      </c>
      <c r="I36" s="61">
        <f t="shared" si="2"/>
        <v>24</v>
      </c>
      <c r="J36" s="60">
        <f>VLOOKUP($A36,'Return Data'!$B$7:$R$2292,13,0)</f>
        <v>-4.2518000000000002</v>
      </c>
      <c r="K36" s="61">
        <f t="shared" si="3"/>
        <v>25</v>
      </c>
      <c r="L36" s="60">
        <f>VLOOKUP($A36,'Return Data'!$B$7:$R$2292,17,0)</f>
        <v>17.4267</v>
      </c>
      <c r="M36" s="61">
        <f t="shared" si="4"/>
        <v>30</v>
      </c>
      <c r="N36" s="60">
        <f>VLOOKUP($A36,'Return Data'!$B$7:$R$2292,14,0)</f>
        <v>12.4725</v>
      </c>
      <c r="O36" s="61">
        <f>RANK(N36,N$8:N$39,0)</f>
        <v>26</v>
      </c>
      <c r="P36" s="60"/>
      <c r="Q36" s="61"/>
      <c r="R36" s="60">
        <f>VLOOKUP($A36,'Return Data'!$B$7:$R$2292,16,0)</f>
        <v>11.521000000000001</v>
      </c>
      <c r="S36" s="62">
        <f t="shared" si="6"/>
        <v>26</v>
      </c>
    </row>
    <row r="37" spans="1:19" x14ac:dyDescent="0.3">
      <c r="A37" s="58" t="s">
        <v>1689</v>
      </c>
      <c r="B37" s="59">
        <f>VLOOKUP($A37,'Return Data'!$B$7:$R$2292,3,0)</f>
        <v>44859</v>
      </c>
      <c r="C37" s="60">
        <f>VLOOKUP($A37,'Return Data'!$B$7:$R$2292,4,0)</f>
        <v>150.13</v>
      </c>
      <c r="D37" s="60">
        <f>VLOOKUP($A37,'Return Data'!$B$7:$R$2292,10,0)</f>
        <v>4.0401999999999996</v>
      </c>
      <c r="E37" s="61">
        <f t="shared" si="0"/>
        <v>31</v>
      </c>
      <c r="F37" s="60">
        <f>VLOOKUP($A37,'Return Data'!$B$7:$R$2292,11,0)</f>
        <v>0.65710000000000002</v>
      </c>
      <c r="G37" s="61">
        <f t="shared" si="1"/>
        <v>28</v>
      </c>
      <c r="H37" s="60">
        <f>VLOOKUP($A37,'Return Data'!$B$7:$R$2292,12,0)</f>
        <v>2.387</v>
      </c>
      <c r="I37" s="61">
        <f t="shared" si="2"/>
        <v>13</v>
      </c>
      <c r="J37" s="60">
        <f>VLOOKUP($A37,'Return Data'!$B$7:$R$2292,13,0)</f>
        <v>-1.4507000000000001</v>
      </c>
      <c r="K37" s="61">
        <f t="shared" si="3"/>
        <v>17</v>
      </c>
      <c r="L37" s="60">
        <f>VLOOKUP($A37,'Return Data'!$B$7:$R$2292,17,0)</f>
        <v>19.318100000000001</v>
      </c>
      <c r="M37" s="61">
        <f t="shared" si="4"/>
        <v>26</v>
      </c>
      <c r="N37" s="60">
        <f>VLOOKUP($A37,'Return Data'!$B$7:$R$2292,14,0)</f>
        <v>11.4559</v>
      </c>
      <c r="O37" s="61">
        <f>RANK(N37,N$8:N$39,0)</f>
        <v>28</v>
      </c>
      <c r="P37" s="60">
        <f>VLOOKUP($A37,'Return Data'!$B$7:$R$2292,15,0)</f>
        <v>5.5648999999999997</v>
      </c>
      <c r="Q37" s="61">
        <f>RANK(P37,P$8:P$39,0)</f>
        <v>25</v>
      </c>
      <c r="R37" s="60">
        <f>VLOOKUP($A37,'Return Data'!$B$7:$R$2292,16,0)</f>
        <v>9.8782999999999994</v>
      </c>
      <c r="S37" s="62">
        <f t="shared" si="6"/>
        <v>30</v>
      </c>
    </row>
    <row r="38" spans="1:19" x14ac:dyDescent="0.3">
      <c r="A38" s="58" t="s">
        <v>1675</v>
      </c>
      <c r="B38" s="59">
        <f>VLOOKUP($A38,'Return Data'!$B$7:$R$2292,3,0)</f>
        <v>44859</v>
      </c>
      <c r="C38" s="60">
        <f>VLOOKUP($A38,'Return Data'!$B$7:$R$2292,4,0)</f>
        <v>33.67</v>
      </c>
      <c r="D38" s="60">
        <f>VLOOKUP($A38,'Return Data'!$B$7:$R$2292,10,0)</f>
        <v>6.7533000000000003</v>
      </c>
      <c r="E38" s="61">
        <f t="shared" si="0"/>
        <v>11</v>
      </c>
      <c r="F38" s="60">
        <f>VLOOKUP($A38,'Return Data'!$B$7:$R$2292,11,0)</f>
        <v>4.2415000000000003</v>
      </c>
      <c r="G38" s="61">
        <f t="shared" si="1"/>
        <v>18</v>
      </c>
      <c r="H38" s="60">
        <f>VLOOKUP($A38,'Return Data'!$B$7:$R$2292,12,0)</f>
        <v>1.3851</v>
      </c>
      <c r="I38" s="61">
        <f t="shared" si="2"/>
        <v>16</v>
      </c>
      <c r="J38" s="60">
        <f>VLOOKUP($A38,'Return Data'!$B$7:$R$2292,13,0)</f>
        <v>-1.8653</v>
      </c>
      <c r="K38" s="61">
        <f t="shared" si="3"/>
        <v>19</v>
      </c>
      <c r="L38" s="60">
        <f>VLOOKUP($A38,'Return Data'!$B$7:$R$2292,17,0)</f>
        <v>24.5749</v>
      </c>
      <c r="M38" s="61">
        <f t="shared" si="4"/>
        <v>14</v>
      </c>
      <c r="N38" s="60">
        <f>VLOOKUP($A38,'Return Data'!$B$7:$R$2292,14,0)</f>
        <v>19.0214</v>
      </c>
      <c r="O38" s="61">
        <f>RANK(N38,N$8:N$39,0)</f>
        <v>10</v>
      </c>
      <c r="P38" s="60">
        <f>VLOOKUP($A38,'Return Data'!$B$7:$R$2292,15,0)</f>
        <v>12.752599999999999</v>
      </c>
      <c r="Q38" s="61">
        <f>RANK(P38,P$8:P$39,0)</f>
        <v>7</v>
      </c>
      <c r="R38" s="60">
        <f>VLOOKUP($A38,'Return Data'!$B$7:$R$2292,16,0)</f>
        <v>11.254099999999999</v>
      </c>
      <c r="S38" s="62">
        <f t="shared" si="6"/>
        <v>27</v>
      </c>
    </row>
    <row r="39" spans="1:19" x14ac:dyDescent="0.3">
      <c r="A39" s="58" t="s">
        <v>1741</v>
      </c>
      <c r="B39" s="59">
        <f>VLOOKUP($A39,'Return Data'!$B$7:$R$2292,3,0)</f>
        <v>44859</v>
      </c>
      <c r="C39" s="60">
        <f>VLOOKUP($A39,'Return Data'!$B$7:$R$2292,4,0)</f>
        <v>238.506</v>
      </c>
      <c r="D39" s="60">
        <f>VLOOKUP($A39,'Return Data'!$B$7:$R$2292,10,0)</f>
        <v>4.2068000000000003</v>
      </c>
      <c r="E39" s="61">
        <f t="shared" si="0"/>
        <v>29</v>
      </c>
      <c r="F39" s="60">
        <f>VLOOKUP($A39,'Return Data'!$B$7:$R$2292,11,0)</f>
        <v>2.3800000000000002E-2</v>
      </c>
      <c r="G39" s="61">
        <f t="shared" si="1"/>
        <v>31</v>
      </c>
      <c r="H39" s="60">
        <f>VLOOKUP($A39,'Return Data'!$B$7:$R$2292,12,0)</f>
        <v>-5.2434000000000003</v>
      </c>
      <c r="I39" s="61">
        <f t="shared" si="2"/>
        <v>32</v>
      </c>
      <c r="J39" s="60">
        <f>VLOOKUP($A39,'Return Data'!$B$7:$R$2292,13,0)</f>
        <v>-10.2783</v>
      </c>
      <c r="K39" s="61">
        <f t="shared" si="3"/>
        <v>32</v>
      </c>
      <c r="L39" s="60">
        <f>VLOOKUP($A39,'Return Data'!$B$7:$R$2292,17,0)</f>
        <v>20.522099999999998</v>
      </c>
      <c r="M39" s="61">
        <f t="shared" si="4"/>
        <v>23</v>
      </c>
      <c r="N39" s="60">
        <f>VLOOKUP($A39,'Return Data'!$B$7:$R$2292,14,0)</f>
        <v>18.373699999999999</v>
      </c>
      <c r="O39" s="61">
        <f>RANK(N39,N$8:N$39,0)</f>
        <v>11</v>
      </c>
      <c r="P39" s="60">
        <f>VLOOKUP($A39,'Return Data'!$B$7:$R$2292,15,0)</f>
        <v>14.093999999999999</v>
      </c>
      <c r="Q39" s="61">
        <f>RANK(P39,P$8:P$39,0)</f>
        <v>3</v>
      </c>
      <c r="R39" s="60">
        <f>VLOOKUP($A39,'Return Data'!$B$7:$R$2292,16,0)</f>
        <v>14.9445</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6.5347437499999987</v>
      </c>
      <c r="E41" s="69"/>
      <c r="F41" s="70">
        <f>AVERAGE(F8:F39)</f>
        <v>4.5259125000000013</v>
      </c>
      <c r="G41" s="69"/>
      <c r="H41" s="70">
        <f>AVERAGE(H8:H39)</f>
        <v>1.6477031250000003</v>
      </c>
      <c r="I41" s="69"/>
      <c r="J41" s="70">
        <f>AVERAGE(J8:J39)</f>
        <v>-1.1225156250000001</v>
      </c>
      <c r="K41" s="69"/>
      <c r="L41" s="70">
        <f>AVERAGE(L8:L39)</f>
        <v>24.2866125</v>
      </c>
      <c r="M41" s="69"/>
      <c r="N41" s="70">
        <f>AVERAGE(N8:N39)</f>
        <v>17.227776666666667</v>
      </c>
      <c r="O41" s="69"/>
      <c r="P41" s="70">
        <f>AVERAGE(P8:P39)</f>
        <v>11.402187999999999</v>
      </c>
      <c r="Q41" s="69"/>
      <c r="R41" s="70">
        <f>AVERAGE(R8:R39)</f>
        <v>13.966424999999999</v>
      </c>
      <c r="S41" s="71"/>
    </row>
    <row r="42" spans="1:19" x14ac:dyDescent="0.3">
      <c r="A42" s="68" t="s">
        <v>28</v>
      </c>
      <c r="B42" s="69"/>
      <c r="C42" s="69"/>
      <c r="D42" s="70">
        <f>MIN(D8:D39)</f>
        <v>0</v>
      </c>
      <c r="E42" s="69"/>
      <c r="F42" s="70">
        <f>MIN(F8:F39)</f>
        <v>0</v>
      </c>
      <c r="G42" s="69"/>
      <c r="H42" s="70">
        <f>MIN(H8:H39)</f>
        <v>-5.2434000000000003</v>
      </c>
      <c r="I42" s="69"/>
      <c r="J42" s="70">
        <f>MIN(J8:J39)</f>
        <v>-10.2783</v>
      </c>
      <c r="K42" s="69"/>
      <c r="L42" s="70">
        <f>MIN(L8:L39)</f>
        <v>0</v>
      </c>
      <c r="M42" s="69"/>
      <c r="N42" s="70">
        <f>MIN(N8:N39)</f>
        <v>9.0325000000000006</v>
      </c>
      <c r="O42" s="69"/>
      <c r="P42" s="70">
        <f>MIN(P8:P39)</f>
        <v>5.5648999999999997</v>
      </c>
      <c r="Q42" s="69"/>
      <c r="R42" s="70">
        <f>MIN(R8:R39)</f>
        <v>0</v>
      </c>
      <c r="S42" s="71"/>
    </row>
    <row r="43" spans="1:19" ht="15" thickBot="1" x14ac:dyDescent="0.35">
      <c r="A43" s="72" t="s">
        <v>29</v>
      </c>
      <c r="B43" s="73"/>
      <c r="C43" s="73"/>
      <c r="D43" s="74">
        <f>MAX(D8:D39)</f>
        <v>9.8888999999999996</v>
      </c>
      <c r="E43" s="73"/>
      <c r="F43" s="74">
        <f>MAX(F8:F39)</f>
        <v>11.563499999999999</v>
      </c>
      <c r="G43" s="73"/>
      <c r="H43" s="74">
        <f>MAX(H8:H39)</f>
        <v>12.801</v>
      </c>
      <c r="I43" s="73"/>
      <c r="J43" s="74">
        <f>MAX(J8:J39)</f>
        <v>12.535600000000001</v>
      </c>
      <c r="K43" s="73"/>
      <c r="L43" s="74">
        <f>MAX(L8:L39)</f>
        <v>41.310200000000002</v>
      </c>
      <c r="M43" s="73"/>
      <c r="N43" s="74">
        <f>MAX(N8:N39)</f>
        <v>33.065800000000003</v>
      </c>
      <c r="O43" s="73"/>
      <c r="P43" s="74">
        <f>MAX(P8:P39)</f>
        <v>21.524000000000001</v>
      </c>
      <c r="Q43" s="73"/>
      <c r="R43" s="74">
        <f>MAX(R8:R39)</f>
        <v>21.5932</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44859</v>
      </c>
      <c r="C8" s="60">
        <f>VLOOKUP($A8,'Return Data'!$B$7:$R$2292,4,0)</f>
        <v>72.969200000000001</v>
      </c>
      <c r="D8" s="60">
        <f>VLOOKUP($A8,'Return Data'!$B$7:$R$2292,10,0)</f>
        <v>6.9553000000000003</v>
      </c>
      <c r="E8" s="61">
        <f t="shared" ref="E8:E21" si="0">RANK(D8,D$8:D$21,0)</f>
        <v>7</v>
      </c>
      <c r="F8" s="60">
        <f>VLOOKUP($A8,'Return Data'!$B$7:$R$2292,11,0)</f>
        <v>1.1787000000000001</v>
      </c>
      <c r="G8" s="61">
        <f t="shared" ref="G8:G21" si="1">RANK(F8,F$8:F$21,0)</f>
        <v>14</v>
      </c>
      <c r="H8" s="60">
        <f>VLOOKUP($A8,'Return Data'!$B$7:$R$2292,12,0)</f>
        <v>0.71009999999999995</v>
      </c>
      <c r="I8" s="61">
        <f t="shared" ref="I8:I21" si="2">RANK(H8,H$8:H$21,0)</f>
        <v>13</v>
      </c>
      <c r="J8" s="60">
        <f>VLOOKUP($A8,'Return Data'!$B$7:$R$2292,13,0)</f>
        <v>-1.9018999999999999</v>
      </c>
      <c r="K8" s="61">
        <f t="shared" ref="K8:K21" si="3">RANK(J8,J$8:J$21,0)</f>
        <v>12</v>
      </c>
      <c r="L8" s="60">
        <f>VLOOKUP($A8,'Return Data'!$B$7:$R$2292,17,0)</f>
        <v>26.820499999999999</v>
      </c>
      <c r="M8" s="61">
        <f t="shared" ref="M8:M21" si="4">RANK(L8,L$8:L$21,0)</f>
        <v>7</v>
      </c>
      <c r="N8" s="60">
        <f>VLOOKUP($A8,'Return Data'!$B$7:$R$2292,14,0)</f>
        <v>16.5886</v>
      </c>
      <c r="O8" s="61">
        <f t="shared" ref="O8" si="5">RANK(N8,N$8:N$21,0)</f>
        <v>9</v>
      </c>
      <c r="P8" s="60">
        <f>VLOOKUP($A8,'Return Data'!$B$7:$R$2292,15,0)</f>
        <v>2.8978999999999999</v>
      </c>
      <c r="Q8" s="61">
        <f>RANK(P8,P$8:P$21,0)</f>
        <v>12</v>
      </c>
      <c r="R8" s="60">
        <f>VLOOKUP($A8,'Return Data'!$B$7:$R$2292,16,0)</f>
        <v>14.5944</v>
      </c>
      <c r="S8" s="62">
        <f t="shared" ref="S8" si="6">RANK(R8,R$8:R$21,0)</f>
        <v>9</v>
      </c>
    </row>
    <row r="9" spans="1:20" x14ac:dyDescent="0.3">
      <c r="A9" s="58" t="s">
        <v>31</v>
      </c>
      <c r="B9" s="59">
        <f>VLOOKUP($A9,'Return Data'!$B$7:$R$2292,3,0)</f>
        <v>44859</v>
      </c>
      <c r="C9" s="60">
        <f>VLOOKUP($A9,'Return Data'!$B$7:$R$2292,4,0)</f>
        <v>448.24200000000002</v>
      </c>
      <c r="D9" s="60">
        <f>VLOOKUP($A9,'Return Data'!$B$7:$R$2292,10,0)</f>
        <v>8.6868999999999996</v>
      </c>
      <c r="E9" s="61">
        <f t="shared" si="0"/>
        <v>2</v>
      </c>
      <c r="F9" s="60">
        <f>VLOOKUP($A9,'Return Data'!$B$7:$R$2292,11,0)</f>
        <v>6.1516000000000002</v>
      </c>
      <c r="G9" s="61">
        <f t="shared" si="1"/>
        <v>5</v>
      </c>
      <c r="H9" s="60">
        <f>VLOOKUP($A9,'Return Data'!$B$7:$R$2292,12,0)</f>
        <v>2.7378</v>
      </c>
      <c r="I9" s="61">
        <f t="shared" si="2"/>
        <v>9</v>
      </c>
      <c r="J9" s="60">
        <f>VLOOKUP($A9,'Return Data'!$B$7:$R$2292,13,0)</f>
        <v>0.65949999999999998</v>
      </c>
      <c r="K9" s="61">
        <f t="shared" si="3"/>
        <v>7</v>
      </c>
      <c r="L9" s="60">
        <f>VLOOKUP($A9,'Return Data'!$B$7:$R$2292,17,0)</f>
        <v>26.7348</v>
      </c>
      <c r="M9" s="61">
        <f t="shared" si="4"/>
        <v>8</v>
      </c>
      <c r="N9" s="60">
        <f>VLOOKUP($A9,'Return Data'!$B$7:$R$2292,14,0)</f>
        <v>17.9514</v>
      </c>
      <c r="O9" s="61">
        <f t="shared" ref="O9:O21" si="7">RANK(N9,N$8:N$21,0)</f>
        <v>8</v>
      </c>
      <c r="P9" s="60">
        <f>VLOOKUP($A9,'Return Data'!$B$7:$R$2292,15,0)</f>
        <v>9.6709999999999994</v>
      </c>
      <c r="Q9" s="61">
        <f t="shared" ref="Q9:Q21" si="8">RANK(P9,P$8:P$21,0)</f>
        <v>7</v>
      </c>
      <c r="R9" s="60">
        <f>VLOOKUP($A9,'Return Data'!$B$7:$R$2292,16,0)</f>
        <v>14.1427</v>
      </c>
      <c r="S9" s="62">
        <f t="shared" ref="S9:S21" si="9">RANK(R9,R$8:R$21,0)</f>
        <v>11</v>
      </c>
    </row>
    <row r="10" spans="1:20" x14ac:dyDescent="0.3">
      <c r="A10" s="58" t="s">
        <v>32</v>
      </c>
      <c r="B10" s="59">
        <f>VLOOKUP($A10,'Return Data'!$B$7:$R$2292,3,0)</f>
        <v>44859</v>
      </c>
      <c r="C10" s="60">
        <f>VLOOKUP($A10,'Return Data'!$B$7:$R$2292,4,0)</f>
        <v>267.3</v>
      </c>
      <c r="D10" s="60">
        <f>VLOOKUP($A10,'Return Data'!$B$7:$R$2292,10,0)</f>
        <v>7.5263999999999998</v>
      </c>
      <c r="E10" s="61">
        <f t="shared" si="0"/>
        <v>5</v>
      </c>
      <c r="F10" s="60">
        <f>VLOOKUP($A10,'Return Data'!$B$7:$R$2292,11,0)</f>
        <v>4.7454999999999998</v>
      </c>
      <c r="G10" s="61">
        <f t="shared" si="1"/>
        <v>9</v>
      </c>
      <c r="H10" s="60">
        <f>VLOOKUP($A10,'Return Data'!$B$7:$R$2292,12,0)</f>
        <v>7.3623000000000003</v>
      </c>
      <c r="I10" s="61">
        <f t="shared" si="2"/>
        <v>2</v>
      </c>
      <c r="J10" s="60">
        <f>VLOOKUP($A10,'Return Data'!$B$7:$R$2292,13,0)</f>
        <v>6.4728000000000003</v>
      </c>
      <c r="K10" s="61">
        <f t="shared" si="3"/>
        <v>3</v>
      </c>
      <c r="L10" s="60">
        <f>VLOOKUP($A10,'Return Data'!$B$7:$R$2292,17,0)</f>
        <v>33.169499999999999</v>
      </c>
      <c r="M10" s="61">
        <f t="shared" si="4"/>
        <v>3</v>
      </c>
      <c r="N10" s="60">
        <f>VLOOKUP($A10,'Return Data'!$B$7:$R$2292,14,0)</f>
        <v>24.9374</v>
      </c>
      <c r="O10" s="61">
        <f t="shared" si="7"/>
        <v>2</v>
      </c>
      <c r="P10" s="60">
        <f>VLOOKUP($A10,'Return Data'!$B$7:$R$2292,15,0)</f>
        <v>13.6031</v>
      </c>
      <c r="Q10" s="61">
        <f t="shared" si="8"/>
        <v>1</v>
      </c>
      <c r="R10" s="60">
        <f>VLOOKUP($A10,'Return Data'!$B$7:$R$2292,16,0)</f>
        <v>19.782900000000001</v>
      </c>
      <c r="S10" s="62">
        <f t="shared" si="9"/>
        <v>1</v>
      </c>
    </row>
    <row r="11" spans="1:20" x14ac:dyDescent="0.3">
      <c r="A11" s="58" t="s">
        <v>33</v>
      </c>
      <c r="B11" s="59">
        <f>VLOOKUP($A11,'Return Data'!$B$7:$R$2292,3,0)</f>
        <v>44859</v>
      </c>
      <c r="C11" s="60">
        <f>VLOOKUP($A11,'Return Data'!$B$7:$R$2292,4,0)</f>
        <v>15.96</v>
      </c>
      <c r="D11" s="60">
        <f>VLOOKUP($A11,'Return Data'!$B$7:$R$2292,10,0)</f>
        <v>5.7653999999999996</v>
      </c>
      <c r="E11" s="61">
        <f t="shared" si="0"/>
        <v>12</v>
      </c>
      <c r="F11" s="60">
        <f>VLOOKUP($A11,'Return Data'!$B$7:$R$2292,11,0)</f>
        <v>3.1008</v>
      </c>
      <c r="G11" s="61">
        <f t="shared" si="1"/>
        <v>13</v>
      </c>
      <c r="H11" s="60">
        <f>VLOOKUP($A11,'Return Data'!$B$7:$R$2292,12,0)</f>
        <v>1.2689999999999999</v>
      </c>
      <c r="I11" s="61">
        <f t="shared" si="2"/>
        <v>11</v>
      </c>
      <c r="J11" s="60">
        <f>VLOOKUP($A11,'Return Data'!$B$7:$R$2292,13,0)</f>
        <v>-2.0859000000000001</v>
      </c>
      <c r="K11" s="61">
        <f t="shared" si="3"/>
        <v>13</v>
      </c>
      <c r="L11" s="60">
        <f>VLOOKUP($A11,'Return Data'!$B$7:$R$2292,17,0)</f>
        <v>23.925999999999998</v>
      </c>
      <c r="M11" s="61">
        <f t="shared" si="4"/>
        <v>11</v>
      </c>
      <c r="N11" s="60">
        <f>VLOOKUP($A11,'Return Data'!$B$7:$R$2292,14,0)</f>
        <v>16.306799999999999</v>
      </c>
      <c r="O11" s="61">
        <f t="shared" si="7"/>
        <v>10</v>
      </c>
      <c r="P11" s="60"/>
      <c r="Q11" s="61"/>
      <c r="R11" s="60">
        <f>VLOOKUP($A11,'Return Data'!$B$7:$R$2292,16,0)</f>
        <v>11.823</v>
      </c>
      <c r="S11" s="62">
        <f t="shared" si="9"/>
        <v>13</v>
      </c>
    </row>
    <row r="12" spans="1:20" x14ac:dyDescent="0.3">
      <c r="A12" s="58" t="s">
        <v>34</v>
      </c>
      <c r="B12" s="59">
        <f>VLOOKUP($A12,'Return Data'!$B$7:$R$2292,3,0)</f>
        <v>44859</v>
      </c>
      <c r="C12" s="60">
        <f>VLOOKUP($A12,'Return Data'!$B$7:$R$2292,4,0)</f>
        <v>92.248999999999995</v>
      </c>
      <c r="D12" s="60">
        <f>VLOOKUP($A12,'Return Data'!$B$7:$R$2292,10,0)</f>
        <v>6.6708999999999996</v>
      </c>
      <c r="E12" s="61">
        <f t="shared" si="0"/>
        <v>9</v>
      </c>
      <c r="F12" s="60">
        <f>VLOOKUP($A12,'Return Data'!$B$7:$R$2292,11,0)</f>
        <v>3.6273</v>
      </c>
      <c r="G12" s="61">
        <f t="shared" si="1"/>
        <v>12</v>
      </c>
      <c r="H12" s="60">
        <f>VLOOKUP($A12,'Return Data'!$B$7:$R$2292,12,0)</f>
        <v>3.6621999999999999</v>
      </c>
      <c r="I12" s="61">
        <f t="shared" si="2"/>
        <v>6</v>
      </c>
      <c r="J12" s="60">
        <f>VLOOKUP($A12,'Return Data'!$B$7:$R$2292,13,0)</f>
        <v>7.7298</v>
      </c>
      <c r="K12" s="61">
        <f t="shared" si="3"/>
        <v>1</v>
      </c>
      <c r="L12" s="60">
        <f>VLOOKUP($A12,'Return Data'!$B$7:$R$2292,17,0)</f>
        <v>41.662399999999998</v>
      </c>
      <c r="M12" s="61">
        <f t="shared" si="4"/>
        <v>1</v>
      </c>
      <c r="N12" s="60">
        <f>VLOOKUP($A12,'Return Data'!$B$7:$R$2292,14,0)</f>
        <v>26.2254</v>
      </c>
      <c r="O12" s="61">
        <f t="shared" si="7"/>
        <v>1</v>
      </c>
      <c r="P12" s="60">
        <f>VLOOKUP($A12,'Return Data'!$B$7:$R$2292,15,0)</f>
        <v>11.523999999999999</v>
      </c>
      <c r="Q12" s="61">
        <f t="shared" si="8"/>
        <v>4</v>
      </c>
      <c r="R12" s="60">
        <f>VLOOKUP($A12,'Return Data'!$B$7:$R$2292,16,0)</f>
        <v>16.384599999999999</v>
      </c>
      <c r="S12" s="62">
        <f t="shared" si="9"/>
        <v>4</v>
      </c>
    </row>
    <row r="13" spans="1:20" x14ac:dyDescent="0.3">
      <c r="A13" s="58" t="s">
        <v>35</v>
      </c>
      <c r="B13" s="59">
        <f>VLOOKUP($A13,'Return Data'!$B$7:$R$2292,3,0)</f>
        <v>44859</v>
      </c>
      <c r="C13" s="60">
        <f>VLOOKUP($A13,'Return Data'!$B$7:$R$2292,4,0)</f>
        <v>17.239599999999999</v>
      </c>
      <c r="D13" s="60">
        <f>VLOOKUP($A13,'Return Data'!$B$7:$R$2292,10,0)</f>
        <v>5.0957999999999997</v>
      </c>
      <c r="E13" s="61">
        <f t="shared" si="0"/>
        <v>13</v>
      </c>
      <c r="F13" s="60">
        <f>VLOOKUP($A13,'Return Data'!$B$7:$R$2292,11,0)</f>
        <v>4.3053999999999997</v>
      </c>
      <c r="G13" s="61">
        <f t="shared" si="1"/>
        <v>11</v>
      </c>
      <c r="H13" s="60">
        <f>VLOOKUP($A13,'Return Data'!$B$7:$R$2292,12,0)</f>
        <v>1.1571</v>
      </c>
      <c r="I13" s="61">
        <f t="shared" si="2"/>
        <v>12</v>
      </c>
      <c r="J13" s="60">
        <f>VLOOKUP($A13,'Return Data'!$B$7:$R$2292,13,0)</f>
        <v>-2.5520999999999998</v>
      </c>
      <c r="K13" s="61">
        <f t="shared" si="3"/>
        <v>14</v>
      </c>
      <c r="L13" s="60">
        <f>VLOOKUP($A13,'Return Data'!$B$7:$R$2292,17,0)</f>
        <v>22.454799999999999</v>
      </c>
      <c r="M13" s="61">
        <f t="shared" si="4"/>
        <v>12</v>
      </c>
      <c r="N13" s="60">
        <f>VLOOKUP($A13,'Return Data'!$B$7:$R$2292,14,0)</f>
        <v>15.2079</v>
      </c>
      <c r="O13" s="61">
        <f t="shared" si="7"/>
        <v>13</v>
      </c>
      <c r="P13" s="60">
        <f>VLOOKUP($A13,'Return Data'!$B$7:$R$2292,15,0)</f>
        <v>5.4446000000000003</v>
      </c>
      <c r="Q13" s="61">
        <f t="shared" si="8"/>
        <v>11</v>
      </c>
      <c r="R13" s="60">
        <f>VLOOKUP($A13,'Return Data'!$B$7:$R$2292,16,0)</f>
        <v>7.9297000000000004</v>
      </c>
      <c r="S13" s="62">
        <f t="shared" si="9"/>
        <v>14</v>
      </c>
    </row>
    <row r="14" spans="1:20" x14ac:dyDescent="0.3">
      <c r="A14" s="58" t="s">
        <v>36</v>
      </c>
      <c r="B14" s="59">
        <f>VLOOKUP($A14,'Return Data'!$B$7:$R$2292,3,0)</f>
        <v>44859</v>
      </c>
      <c r="C14" s="60">
        <f>VLOOKUP($A14,'Return Data'!$B$7:$R$2292,4,0)</f>
        <v>416.33124417948</v>
      </c>
      <c r="D14" s="60">
        <f>VLOOKUP($A14,'Return Data'!$B$7:$R$2292,10,0)</f>
        <v>6.7533000000000003</v>
      </c>
      <c r="E14" s="61">
        <f t="shared" si="0"/>
        <v>8</v>
      </c>
      <c r="F14" s="60">
        <f>VLOOKUP($A14,'Return Data'!$B$7:$R$2292,11,0)</f>
        <v>5.6984000000000004</v>
      </c>
      <c r="G14" s="61">
        <f t="shared" si="1"/>
        <v>7</v>
      </c>
      <c r="H14" s="60">
        <f>VLOOKUP($A14,'Return Data'!$B$7:$R$2292,12,0)</f>
        <v>0.65610000000000002</v>
      </c>
      <c r="I14" s="61">
        <f t="shared" si="2"/>
        <v>14</v>
      </c>
      <c r="J14" s="60">
        <f>VLOOKUP($A14,'Return Data'!$B$7:$R$2292,13,0)</f>
        <v>-0.9274</v>
      </c>
      <c r="K14" s="61">
        <f t="shared" si="3"/>
        <v>10</v>
      </c>
      <c r="L14" s="60">
        <f>VLOOKUP($A14,'Return Data'!$B$7:$R$2292,17,0)</f>
        <v>27.349900000000002</v>
      </c>
      <c r="M14" s="61">
        <f t="shared" si="4"/>
        <v>6</v>
      </c>
      <c r="N14" s="60">
        <f>VLOOKUP($A14,'Return Data'!$B$7:$R$2292,14,0)</f>
        <v>16.053000000000001</v>
      </c>
      <c r="O14" s="61">
        <f t="shared" si="7"/>
        <v>11</v>
      </c>
      <c r="P14" s="60">
        <f>VLOOKUP($A14,'Return Data'!$B$7:$R$2292,15,0)</f>
        <v>9.4484999999999992</v>
      </c>
      <c r="Q14" s="61">
        <f t="shared" si="8"/>
        <v>8</v>
      </c>
      <c r="R14" s="60">
        <f>VLOOKUP($A14,'Return Data'!$B$7:$R$2292,16,0)</f>
        <v>15.803900000000001</v>
      </c>
      <c r="S14" s="62">
        <f t="shared" si="9"/>
        <v>5</v>
      </c>
    </row>
    <row r="15" spans="1:20" x14ac:dyDescent="0.3">
      <c r="A15" s="58" t="s">
        <v>37</v>
      </c>
      <c r="B15" s="59">
        <f>VLOOKUP($A15,'Return Data'!$B$7:$R$2292,3,0)</f>
        <v>44859</v>
      </c>
      <c r="C15" s="60">
        <f>VLOOKUP($A15,'Return Data'!$B$7:$R$2292,4,0)</f>
        <v>59.031999999999996</v>
      </c>
      <c r="D15" s="60">
        <f>VLOOKUP($A15,'Return Data'!$B$7:$R$2292,10,0)</f>
        <v>7.9471999999999996</v>
      </c>
      <c r="E15" s="61">
        <f t="shared" si="0"/>
        <v>3</v>
      </c>
      <c r="F15" s="60">
        <f>VLOOKUP($A15,'Return Data'!$B$7:$R$2292,11,0)</f>
        <v>4.5331999999999999</v>
      </c>
      <c r="G15" s="61">
        <f t="shared" si="1"/>
        <v>10</v>
      </c>
      <c r="H15" s="60">
        <f>VLOOKUP($A15,'Return Data'!$B$7:$R$2292,12,0)</f>
        <v>2.4523000000000001</v>
      </c>
      <c r="I15" s="61">
        <f t="shared" si="2"/>
        <v>10</v>
      </c>
      <c r="J15" s="60">
        <f>VLOOKUP($A15,'Return Data'!$B$7:$R$2292,13,0)</f>
        <v>0.20710000000000001</v>
      </c>
      <c r="K15" s="61">
        <f t="shared" si="3"/>
        <v>8</v>
      </c>
      <c r="L15" s="60">
        <f>VLOOKUP($A15,'Return Data'!$B$7:$R$2292,17,0)</f>
        <v>28.178799999999999</v>
      </c>
      <c r="M15" s="61">
        <f t="shared" si="4"/>
        <v>5</v>
      </c>
      <c r="N15" s="60">
        <f>VLOOKUP($A15,'Return Data'!$B$7:$R$2292,14,0)</f>
        <v>19.453700000000001</v>
      </c>
      <c r="O15" s="61">
        <f t="shared" si="7"/>
        <v>5</v>
      </c>
      <c r="P15" s="60">
        <f>VLOOKUP($A15,'Return Data'!$B$7:$R$2292,15,0)</f>
        <v>9.8534000000000006</v>
      </c>
      <c r="Q15" s="61">
        <f t="shared" si="8"/>
        <v>6</v>
      </c>
      <c r="R15" s="60">
        <f>VLOOKUP($A15,'Return Data'!$B$7:$R$2292,16,0)</f>
        <v>14.8757</v>
      </c>
      <c r="S15" s="62">
        <f t="shared" si="9"/>
        <v>8</v>
      </c>
    </row>
    <row r="16" spans="1:20" x14ac:dyDescent="0.3">
      <c r="A16" s="58" t="s">
        <v>38</v>
      </c>
      <c r="B16" s="59">
        <f>VLOOKUP($A16,'Return Data'!$B$7:$R$2292,3,0)</f>
        <v>44859</v>
      </c>
      <c r="C16" s="60">
        <f>VLOOKUP($A16,'Return Data'!$B$7:$R$2292,4,0)</f>
        <v>126.69459999999999</v>
      </c>
      <c r="D16" s="60">
        <f>VLOOKUP($A16,'Return Data'!$B$7:$R$2292,10,0)</f>
        <v>7.3010999999999999</v>
      </c>
      <c r="E16" s="61">
        <f t="shared" si="0"/>
        <v>6</v>
      </c>
      <c r="F16" s="60">
        <f>VLOOKUP($A16,'Return Data'!$B$7:$R$2292,11,0)</f>
        <v>4.8166000000000002</v>
      </c>
      <c r="G16" s="61">
        <f t="shared" si="1"/>
        <v>8</v>
      </c>
      <c r="H16" s="60">
        <f>VLOOKUP($A16,'Return Data'!$B$7:$R$2292,12,0)</f>
        <v>3.4754</v>
      </c>
      <c r="I16" s="61">
        <f t="shared" si="2"/>
        <v>7</v>
      </c>
      <c r="J16" s="60">
        <f>VLOOKUP($A16,'Return Data'!$B$7:$R$2292,13,0)</f>
        <v>1.3545</v>
      </c>
      <c r="K16" s="61">
        <f t="shared" si="3"/>
        <v>4</v>
      </c>
      <c r="L16" s="60">
        <f>VLOOKUP($A16,'Return Data'!$B$7:$R$2292,17,0)</f>
        <v>30.489799999999999</v>
      </c>
      <c r="M16" s="61">
        <f t="shared" si="4"/>
        <v>4</v>
      </c>
      <c r="N16" s="60">
        <f>VLOOKUP($A16,'Return Data'!$B$7:$R$2292,14,0)</f>
        <v>20.4361</v>
      </c>
      <c r="O16" s="61">
        <f t="shared" si="7"/>
        <v>4</v>
      </c>
      <c r="P16" s="60">
        <f>VLOOKUP($A16,'Return Data'!$B$7:$R$2292,15,0)</f>
        <v>11.6751</v>
      </c>
      <c r="Q16" s="61">
        <f t="shared" si="8"/>
        <v>3</v>
      </c>
      <c r="R16" s="60">
        <f>VLOOKUP($A16,'Return Data'!$B$7:$R$2292,16,0)</f>
        <v>15.7196</v>
      </c>
      <c r="S16" s="62">
        <f t="shared" si="9"/>
        <v>6</v>
      </c>
    </row>
    <row r="17" spans="1:19" x14ac:dyDescent="0.3">
      <c r="A17" s="58" t="s">
        <v>39</v>
      </c>
      <c r="B17" s="59">
        <f>VLOOKUP($A17,'Return Data'!$B$7:$R$2292,3,0)</f>
        <v>44859</v>
      </c>
      <c r="C17" s="60">
        <f>VLOOKUP($A17,'Return Data'!$B$7:$R$2292,4,0)</f>
        <v>77.77</v>
      </c>
      <c r="D17" s="60">
        <f>VLOOKUP($A17,'Return Data'!$B$7:$R$2292,10,0)</f>
        <v>4.7972000000000001</v>
      </c>
      <c r="E17" s="61">
        <f t="shared" si="0"/>
        <v>14</v>
      </c>
      <c r="F17" s="60">
        <f>VLOOKUP($A17,'Return Data'!$B$7:$R$2292,11,0)</f>
        <v>6.2431999999999999</v>
      </c>
      <c r="G17" s="61">
        <f t="shared" si="1"/>
        <v>4</v>
      </c>
      <c r="H17" s="60">
        <f>VLOOKUP($A17,'Return Data'!$B$7:$R$2292,12,0)</f>
        <v>3.9706000000000001</v>
      </c>
      <c r="I17" s="61">
        <f t="shared" si="2"/>
        <v>4</v>
      </c>
      <c r="J17" s="60">
        <f>VLOOKUP($A17,'Return Data'!$B$7:$R$2292,13,0)</f>
        <v>-1.1691</v>
      </c>
      <c r="K17" s="61">
        <f t="shared" si="3"/>
        <v>11</v>
      </c>
      <c r="L17" s="60">
        <f>VLOOKUP($A17,'Return Data'!$B$7:$R$2292,17,0)</f>
        <v>22.051100000000002</v>
      </c>
      <c r="M17" s="61">
        <f t="shared" si="4"/>
        <v>13</v>
      </c>
      <c r="N17" s="60">
        <f>VLOOKUP($A17,'Return Data'!$B$7:$R$2292,14,0)</f>
        <v>15.004099999999999</v>
      </c>
      <c r="O17" s="61">
        <f t="shared" si="7"/>
        <v>14</v>
      </c>
      <c r="P17" s="60">
        <f>VLOOKUP($A17,'Return Data'!$B$7:$R$2292,15,0)</f>
        <v>8.0850000000000009</v>
      </c>
      <c r="Q17" s="61">
        <f t="shared" si="8"/>
        <v>10</v>
      </c>
      <c r="R17" s="60">
        <f>VLOOKUP($A17,'Return Data'!$B$7:$R$2292,16,0)</f>
        <v>12.939299999999999</v>
      </c>
      <c r="S17" s="62">
        <f t="shared" si="9"/>
        <v>12</v>
      </c>
    </row>
    <row r="18" spans="1:19" x14ac:dyDescent="0.3">
      <c r="A18" s="58" t="s">
        <v>40</v>
      </c>
      <c r="B18" s="59">
        <f>VLOOKUP($A18,'Return Data'!$B$7:$R$2292,3,0)</f>
        <v>44859</v>
      </c>
      <c r="C18" s="60">
        <f>VLOOKUP($A18,'Return Data'!$B$7:$R$2292,4,0)</f>
        <v>206.59200000000001</v>
      </c>
      <c r="D18" s="60">
        <f>VLOOKUP($A18,'Return Data'!$B$7:$R$2292,10,0)</f>
        <v>7.6238999999999999</v>
      </c>
      <c r="E18" s="61">
        <f t="shared" si="0"/>
        <v>4</v>
      </c>
      <c r="F18" s="60">
        <f>VLOOKUP($A18,'Return Data'!$B$7:$R$2292,11,0)</f>
        <v>6.9500999999999999</v>
      </c>
      <c r="G18" s="61">
        <f t="shared" si="1"/>
        <v>3</v>
      </c>
      <c r="H18" s="60">
        <f>VLOOKUP($A18,'Return Data'!$B$7:$R$2292,12,0)</f>
        <v>5.1919000000000004</v>
      </c>
      <c r="I18" s="61">
        <f t="shared" si="2"/>
        <v>3</v>
      </c>
      <c r="J18" s="60">
        <f>VLOOKUP($A18,'Return Data'!$B$7:$R$2292,13,0)</f>
        <v>1.2242999999999999</v>
      </c>
      <c r="K18" s="61">
        <f t="shared" si="3"/>
        <v>5</v>
      </c>
      <c r="L18" s="60">
        <f>VLOOKUP($A18,'Return Data'!$B$7:$R$2292,17,0)</f>
        <v>21.9209</v>
      </c>
      <c r="M18" s="61">
        <f t="shared" si="4"/>
        <v>14</v>
      </c>
      <c r="N18" s="60">
        <f>VLOOKUP($A18,'Return Data'!$B$7:$R$2292,14,0)</f>
        <v>15.4068</v>
      </c>
      <c r="O18" s="61">
        <f t="shared" si="7"/>
        <v>12</v>
      </c>
      <c r="P18" s="60">
        <f>VLOOKUP($A18,'Return Data'!$B$7:$R$2292,15,0)</f>
        <v>8.5306999999999995</v>
      </c>
      <c r="Q18" s="61">
        <f t="shared" si="8"/>
        <v>9</v>
      </c>
      <c r="R18" s="60">
        <f>VLOOKUP($A18,'Return Data'!$B$7:$R$2292,16,0)</f>
        <v>17.9587</v>
      </c>
      <c r="S18" s="62">
        <f t="shared" si="9"/>
        <v>2</v>
      </c>
    </row>
    <row r="19" spans="1:19" x14ac:dyDescent="0.3">
      <c r="A19" s="58" t="s">
        <v>43</v>
      </c>
      <c r="B19" s="59">
        <f>VLOOKUP($A19,'Return Data'!$B$7:$R$2292,3,0)</f>
        <v>44859</v>
      </c>
      <c r="C19" s="60">
        <f>VLOOKUP($A19,'Return Data'!$B$7:$R$2292,4,0)</f>
        <v>443.78919999999999</v>
      </c>
      <c r="D19" s="60">
        <f>VLOOKUP($A19,'Return Data'!$B$7:$R$2292,10,0)</f>
        <v>10.167199999999999</v>
      </c>
      <c r="E19" s="61">
        <f t="shared" si="0"/>
        <v>1</v>
      </c>
      <c r="F19" s="60">
        <f>VLOOKUP($A19,'Return Data'!$B$7:$R$2292,11,0)</f>
        <v>9.3370999999999995</v>
      </c>
      <c r="G19" s="61">
        <f t="shared" si="1"/>
        <v>1</v>
      </c>
      <c r="H19" s="60">
        <f>VLOOKUP($A19,'Return Data'!$B$7:$R$2292,12,0)</f>
        <v>9.9240999999999993</v>
      </c>
      <c r="I19" s="61">
        <f t="shared" si="2"/>
        <v>1</v>
      </c>
      <c r="J19" s="60">
        <f>VLOOKUP($A19,'Return Data'!$B$7:$R$2292,13,0)</f>
        <v>7.2373000000000003</v>
      </c>
      <c r="K19" s="61">
        <f t="shared" si="3"/>
        <v>2</v>
      </c>
      <c r="L19" s="60">
        <f>VLOOKUP($A19,'Return Data'!$B$7:$R$2292,17,0)</f>
        <v>40.469900000000003</v>
      </c>
      <c r="M19" s="61">
        <f t="shared" si="4"/>
        <v>2</v>
      </c>
      <c r="N19" s="60">
        <f>VLOOKUP($A19,'Return Data'!$B$7:$R$2292,14,0)</f>
        <v>24.340800000000002</v>
      </c>
      <c r="O19" s="61">
        <f t="shared" si="7"/>
        <v>3</v>
      </c>
      <c r="P19" s="60">
        <f>VLOOKUP($A19,'Return Data'!$B$7:$R$2292,15,0)</f>
        <v>10.706</v>
      </c>
      <c r="Q19" s="61">
        <f t="shared" si="8"/>
        <v>5</v>
      </c>
      <c r="R19" s="60">
        <f>VLOOKUP($A19,'Return Data'!$B$7:$R$2292,16,0)</f>
        <v>17.390499999999999</v>
      </c>
      <c r="S19" s="62">
        <f t="shared" si="9"/>
        <v>3</v>
      </c>
    </row>
    <row r="20" spans="1:19" x14ac:dyDescent="0.3">
      <c r="A20" s="58" t="s">
        <v>44</v>
      </c>
      <c r="B20" s="59">
        <f>VLOOKUP($A20,'Return Data'!$B$7:$R$2292,3,0)</f>
        <v>44859</v>
      </c>
      <c r="C20" s="60">
        <f>VLOOKUP($A20,'Return Data'!$B$7:$R$2292,4,0)</f>
        <v>17.32</v>
      </c>
      <c r="D20" s="60">
        <f>VLOOKUP($A20,'Return Data'!$B$7:$R$2292,10,0)</f>
        <v>6.3228999999999997</v>
      </c>
      <c r="E20" s="61">
        <f t="shared" si="0"/>
        <v>11</v>
      </c>
      <c r="F20" s="60">
        <f>VLOOKUP($A20,'Return Data'!$B$7:$R$2292,11,0)</f>
        <v>5.8033000000000001</v>
      </c>
      <c r="G20" s="61">
        <f t="shared" si="1"/>
        <v>6</v>
      </c>
      <c r="H20" s="60">
        <f>VLOOKUP($A20,'Return Data'!$B$7:$R$2292,12,0)</f>
        <v>3.9615999999999998</v>
      </c>
      <c r="I20" s="61">
        <f t="shared" si="2"/>
        <v>5</v>
      </c>
      <c r="J20" s="60">
        <f>VLOOKUP($A20,'Return Data'!$B$7:$R$2292,13,0)</f>
        <v>0.99129999999999996</v>
      </c>
      <c r="K20" s="61">
        <f t="shared" si="3"/>
        <v>6</v>
      </c>
      <c r="L20" s="60">
        <f>VLOOKUP($A20,'Return Data'!$B$7:$R$2292,17,0)</f>
        <v>25.802900000000001</v>
      </c>
      <c r="M20" s="61">
        <f t="shared" si="4"/>
        <v>9</v>
      </c>
      <c r="N20" s="60">
        <f>VLOOKUP($A20,'Return Data'!$B$7:$R$2292,14,0)</f>
        <v>18.781199999999998</v>
      </c>
      <c r="O20" s="61">
        <f t="shared" si="7"/>
        <v>7</v>
      </c>
      <c r="P20" s="60"/>
      <c r="Q20" s="61"/>
      <c r="R20" s="60">
        <f>VLOOKUP($A20,'Return Data'!$B$7:$R$2292,16,0)</f>
        <v>15.164</v>
      </c>
      <c r="S20" s="62">
        <f t="shared" si="9"/>
        <v>7</v>
      </c>
    </row>
    <row r="21" spans="1:19" x14ac:dyDescent="0.3">
      <c r="A21" s="58" t="s">
        <v>45</v>
      </c>
      <c r="B21" s="59">
        <f>VLOOKUP($A21,'Return Data'!$B$7:$R$2292,3,0)</f>
        <v>44859</v>
      </c>
      <c r="C21" s="60">
        <f>VLOOKUP($A21,'Return Data'!$B$7:$R$2292,4,0)</f>
        <v>102.9808</v>
      </c>
      <c r="D21" s="60">
        <f>VLOOKUP($A21,'Return Data'!$B$7:$R$2292,10,0)</f>
        <v>6.3773999999999997</v>
      </c>
      <c r="E21" s="61">
        <f t="shared" si="0"/>
        <v>10</v>
      </c>
      <c r="F21" s="60">
        <f>VLOOKUP($A21,'Return Data'!$B$7:$R$2292,11,0)</f>
        <v>7.2565999999999997</v>
      </c>
      <c r="G21" s="61">
        <f t="shared" si="1"/>
        <v>2</v>
      </c>
      <c r="H21" s="60">
        <f>VLOOKUP($A21,'Return Data'!$B$7:$R$2292,12,0)</f>
        <v>2.8784999999999998</v>
      </c>
      <c r="I21" s="61">
        <f t="shared" si="2"/>
        <v>8</v>
      </c>
      <c r="J21" s="60">
        <f>VLOOKUP($A21,'Return Data'!$B$7:$R$2292,13,0)</f>
        <v>0.1384</v>
      </c>
      <c r="K21" s="61">
        <f t="shared" si="3"/>
        <v>9</v>
      </c>
      <c r="L21" s="60">
        <f>VLOOKUP($A21,'Return Data'!$B$7:$R$2292,17,0)</f>
        <v>25.183299999999999</v>
      </c>
      <c r="M21" s="61">
        <f t="shared" si="4"/>
        <v>10</v>
      </c>
      <c r="N21" s="60">
        <f>VLOOKUP($A21,'Return Data'!$B$7:$R$2292,14,0)</f>
        <v>19.2852</v>
      </c>
      <c r="O21" s="61">
        <f t="shared" si="7"/>
        <v>6</v>
      </c>
      <c r="P21" s="60">
        <f>VLOOKUP($A21,'Return Data'!$B$7:$R$2292,15,0)</f>
        <v>12.723800000000001</v>
      </c>
      <c r="Q21" s="61">
        <f t="shared" si="8"/>
        <v>2</v>
      </c>
      <c r="R21" s="60">
        <f>VLOOKUP($A21,'Return Data'!$B$7:$R$2292,16,0)</f>
        <v>14.451000000000001</v>
      </c>
      <c r="S21" s="62">
        <f t="shared" si="9"/>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6.9993499999999997</v>
      </c>
      <c r="E23" s="69"/>
      <c r="F23" s="70">
        <f>AVERAGE(F8:F21)</f>
        <v>5.2676999999999996</v>
      </c>
      <c r="G23" s="69"/>
      <c r="H23" s="70">
        <f>AVERAGE(H8:H21)</f>
        <v>3.5292142857142856</v>
      </c>
      <c r="I23" s="69"/>
      <c r="J23" s="70">
        <f>AVERAGE(J8:J21)</f>
        <v>1.2413285714285713</v>
      </c>
      <c r="K23" s="69"/>
      <c r="L23" s="70">
        <f>AVERAGE(L8:L21)</f>
        <v>28.301042857142857</v>
      </c>
      <c r="M23" s="69"/>
      <c r="N23" s="70">
        <f>AVERAGE(N8:N21)</f>
        <v>18.998457142857141</v>
      </c>
      <c r="O23" s="69"/>
      <c r="P23" s="70">
        <f>AVERAGE(P8:P21)</f>
        <v>9.5135916666666684</v>
      </c>
      <c r="Q23" s="69"/>
      <c r="R23" s="70">
        <f>AVERAGE(R8:R21)</f>
        <v>14.925714285714282</v>
      </c>
      <c r="S23" s="71"/>
    </row>
    <row r="24" spans="1:19" x14ac:dyDescent="0.3">
      <c r="A24" s="68" t="s">
        <v>28</v>
      </c>
      <c r="B24" s="69"/>
      <c r="C24" s="69"/>
      <c r="D24" s="70">
        <f>MIN(D8:D21)</f>
        <v>4.7972000000000001</v>
      </c>
      <c r="E24" s="69"/>
      <c r="F24" s="70">
        <f>MIN(F8:F21)</f>
        <v>1.1787000000000001</v>
      </c>
      <c r="G24" s="69"/>
      <c r="H24" s="70">
        <f>MIN(H8:H21)</f>
        <v>0.65610000000000002</v>
      </c>
      <c r="I24" s="69"/>
      <c r="J24" s="70">
        <f>MIN(J8:J21)</f>
        <v>-2.5520999999999998</v>
      </c>
      <c r="K24" s="69"/>
      <c r="L24" s="70">
        <f>MIN(L8:L21)</f>
        <v>21.9209</v>
      </c>
      <c r="M24" s="69"/>
      <c r="N24" s="70">
        <f>MIN(N8:N21)</f>
        <v>15.004099999999999</v>
      </c>
      <c r="O24" s="69"/>
      <c r="P24" s="70">
        <f>MIN(P8:P21)</f>
        <v>2.8978999999999999</v>
      </c>
      <c r="Q24" s="69"/>
      <c r="R24" s="70">
        <f>MIN(R8:R21)</f>
        <v>7.9297000000000004</v>
      </c>
      <c r="S24" s="71"/>
    </row>
    <row r="25" spans="1:19" ht="15" thickBot="1" x14ac:dyDescent="0.35">
      <c r="A25" s="72" t="s">
        <v>29</v>
      </c>
      <c r="B25" s="73"/>
      <c r="C25" s="73"/>
      <c r="D25" s="74">
        <f>MAX(D8:D21)</f>
        <v>10.167199999999999</v>
      </c>
      <c r="E25" s="73"/>
      <c r="F25" s="74">
        <f>MAX(F8:F21)</f>
        <v>9.3370999999999995</v>
      </c>
      <c r="G25" s="73"/>
      <c r="H25" s="74">
        <f>MAX(H8:H21)</f>
        <v>9.9240999999999993</v>
      </c>
      <c r="I25" s="73"/>
      <c r="J25" s="74">
        <f>MAX(J8:J21)</f>
        <v>7.7298</v>
      </c>
      <c r="K25" s="73"/>
      <c r="L25" s="74">
        <f>MAX(L8:L21)</f>
        <v>41.662399999999998</v>
      </c>
      <c r="M25" s="73"/>
      <c r="N25" s="74">
        <f>MAX(N8:N21)</f>
        <v>26.2254</v>
      </c>
      <c r="O25" s="73"/>
      <c r="P25" s="74">
        <f>MAX(P8:P21)</f>
        <v>13.6031</v>
      </c>
      <c r="Q25" s="73"/>
      <c r="R25" s="74">
        <f>MAX(R8:R21)</f>
        <v>19.782900000000001</v>
      </c>
      <c r="S25" s="75"/>
    </row>
    <row r="26" spans="1:19" x14ac:dyDescent="0.3">
      <c r="A26" s="99" t="s">
        <v>429</v>
      </c>
    </row>
    <row r="27" spans="1:19" x14ac:dyDescent="0.3">
      <c r="A27" s="14" t="s">
        <v>340</v>
      </c>
    </row>
  </sheetData>
  <sheetProtection algorithmName="SHA-512" hashValue="0VYfhJag+cP9hMyQmnPFigpR7V3/f3zIzf9XYClGJBVUVZ9EBXwS3gczur27qijk7+YDVUOdULfzURYlERklRQ==" saltValue="z2UnFoBkcPE1N0cr4C2qIw=="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1765</v>
      </c>
      <c r="B8" s="59">
        <f>VLOOKUP($A8,'Return Data'!$B$7:$R$2292,3,0)</f>
        <v>44859</v>
      </c>
      <c r="C8" s="60">
        <f>VLOOKUP($A8,'Return Data'!$B$7:$R$2292,4,0)</f>
        <v>666.89</v>
      </c>
      <c r="D8" s="60">
        <f>VLOOKUP($A8,'Return Data'!$B$7:$R$2292,10,0)</f>
        <v>6.2011000000000003</v>
      </c>
      <c r="E8" s="61">
        <f t="shared" ref="E8:E33" si="0">RANK(D8,D$8:D$33,0)</f>
        <v>19</v>
      </c>
      <c r="F8" s="60">
        <f>VLOOKUP($A8,'Return Data'!$B$7:$R$2292,11,0)</f>
        <v>-1.1662999999999999</v>
      </c>
      <c r="G8" s="61">
        <f t="shared" ref="G8:G33" si="1">RANK(F8,F$8:F$33,0)</f>
        <v>26</v>
      </c>
      <c r="H8" s="60">
        <f>VLOOKUP($A8,'Return Data'!$B$7:$R$2292,12,0)</f>
        <v>-7.2862999999999998</v>
      </c>
      <c r="I8" s="61">
        <f t="shared" ref="I8:I33" si="2">RANK(H8,H$8:H$33,0)</f>
        <v>26</v>
      </c>
      <c r="J8" s="60">
        <f>VLOOKUP($A8,'Return Data'!$B$7:$R$2292,13,0)</f>
        <v>-9.8931000000000004</v>
      </c>
      <c r="K8" s="61">
        <f>RANK(J8,J$8:J$33,0)</f>
        <v>26</v>
      </c>
      <c r="L8" s="60">
        <f>VLOOKUP($A8,'Return Data'!$B$7:$R$2292,17,0)</f>
        <v>21.3368</v>
      </c>
      <c r="M8" s="61">
        <f>RANK(L8,L$8:L$33,0)</f>
        <v>26</v>
      </c>
      <c r="N8" s="60">
        <f>VLOOKUP($A8,'Return Data'!$B$7:$R$2292,14,0)</f>
        <v>15.680199999999999</v>
      </c>
      <c r="O8" s="61">
        <f>RANK(N8,N$8:N$33,0)</f>
        <v>22</v>
      </c>
      <c r="P8" s="60">
        <f>VLOOKUP($A8,'Return Data'!$B$7:$R$2292,15,0)</f>
        <v>8.0351999999999997</v>
      </c>
      <c r="Q8" s="61">
        <f>RANK(P8,P$8:P$33,0)</f>
        <v>20</v>
      </c>
      <c r="R8" s="60">
        <f>VLOOKUP($A8,'Return Data'!$B$7:$R$2292,16,0)</f>
        <v>15.3718</v>
      </c>
      <c r="S8" s="62">
        <f>RANK(R8,R$8:R$33,0)</f>
        <v>16</v>
      </c>
    </row>
    <row r="9" spans="1:20" x14ac:dyDescent="0.3">
      <c r="A9" s="58" t="s">
        <v>859</v>
      </c>
      <c r="B9" s="59">
        <f>VLOOKUP($A9,'Return Data'!$B$7:$R$2292,3,0)</f>
        <v>44859</v>
      </c>
      <c r="C9" s="60">
        <f>VLOOKUP($A9,'Return Data'!$B$7:$R$2292,4,0)</f>
        <v>21.2</v>
      </c>
      <c r="D9" s="60">
        <f>VLOOKUP($A9,'Return Data'!$B$7:$R$2292,10,0)</f>
        <v>3.8706999999999998</v>
      </c>
      <c r="E9" s="61">
        <f t="shared" si="0"/>
        <v>24</v>
      </c>
      <c r="F9" s="60">
        <f>VLOOKUP($A9,'Return Data'!$B$7:$R$2292,11,0)</f>
        <v>-0.51619999999999999</v>
      </c>
      <c r="G9" s="61">
        <f t="shared" si="1"/>
        <v>25</v>
      </c>
      <c r="H9" s="60">
        <f>VLOOKUP($A9,'Return Data'!$B$7:$R$2292,12,0)</f>
        <v>-1.4412</v>
      </c>
      <c r="I9" s="61">
        <f t="shared" si="2"/>
        <v>24</v>
      </c>
      <c r="J9" s="60">
        <f>VLOOKUP($A9,'Return Data'!$B$7:$R$2292,13,0)</f>
        <v>-3.3288000000000002</v>
      </c>
      <c r="K9" s="61">
        <f t="shared" ref="K9:K33" si="3">RANK(J9,J$8:J$33,0)</f>
        <v>24</v>
      </c>
      <c r="L9" s="60">
        <f>VLOOKUP($A9,'Return Data'!$B$7:$R$2292,17,0)</f>
        <v>27.372199999999999</v>
      </c>
      <c r="M9" s="61">
        <f t="shared" ref="M9:M33" si="4">RANK(L9,L$8:L$33,0)</f>
        <v>16</v>
      </c>
      <c r="N9" s="60">
        <f>VLOOKUP($A9,'Return Data'!$B$7:$R$2292,14,0)</f>
        <v>21.8216</v>
      </c>
      <c r="O9" s="61">
        <f t="shared" ref="O9:O33" si="5">RANK(N9,N$8:N$33,0)</f>
        <v>6</v>
      </c>
      <c r="P9" s="60"/>
      <c r="Q9" s="61"/>
      <c r="R9" s="60">
        <f>VLOOKUP($A9,'Return Data'!$B$7:$R$2292,16,0)</f>
        <v>20.6038</v>
      </c>
      <c r="S9" s="62">
        <f t="shared" ref="S9:S33" si="6">RANK(R9,R$8:R$33,0)</f>
        <v>5</v>
      </c>
    </row>
    <row r="10" spans="1:20" x14ac:dyDescent="0.3">
      <c r="A10" s="58" t="s">
        <v>2026</v>
      </c>
      <c r="B10" s="59">
        <f>VLOOKUP($A10,'Return Data'!$B$7:$R$2292,3,0)</f>
        <v>44859</v>
      </c>
      <c r="C10" s="60">
        <f>VLOOKUP($A10,'Return Data'!$B$7:$R$2292,4,0)</f>
        <v>62.35</v>
      </c>
      <c r="D10" s="60">
        <f>VLOOKUP($A10,'Return Data'!$B$7:$R$2292,10,0)</f>
        <v>7.0385999999999997</v>
      </c>
      <c r="E10" s="61">
        <f t="shared" si="0"/>
        <v>12</v>
      </c>
      <c r="F10" s="60">
        <f>VLOOKUP($A10,'Return Data'!$B$7:$R$2292,11,0)</f>
        <v>6.4175000000000004</v>
      </c>
      <c r="G10" s="61">
        <f t="shared" si="1"/>
        <v>12</v>
      </c>
      <c r="H10" s="60">
        <f>VLOOKUP($A10,'Return Data'!$B$7:$R$2292,12,0)</f>
        <v>2.5493000000000001</v>
      </c>
      <c r="I10" s="61">
        <f t="shared" si="2"/>
        <v>18</v>
      </c>
      <c r="J10" s="60">
        <f>VLOOKUP($A10,'Return Data'!$B$7:$R$2292,13,0)</f>
        <v>0.27339999999999998</v>
      </c>
      <c r="K10" s="61">
        <f t="shared" si="3"/>
        <v>17</v>
      </c>
      <c r="L10" s="60">
        <f>VLOOKUP($A10,'Return Data'!$B$7:$R$2292,17,0)</f>
        <v>25.765899999999998</v>
      </c>
      <c r="M10" s="61">
        <f t="shared" si="4"/>
        <v>23</v>
      </c>
      <c r="N10" s="60">
        <f>VLOOKUP($A10,'Return Data'!$B$7:$R$2292,14,0)</f>
        <v>18.671600000000002</v>
      </c>
      <c r="O10" s="61">
        <f t="shared" si="5"/>
        <v>15</v>
      </c>
      <c r="P10" s="60">
        <f>VLOOKUP($A10,'Return Data'!$B$7:$R$2292,15,0)</f>
        <v>10.685499999999999</v>
      </c>
      <c r="Q10" s="61">
        <f t="shared" ref="Q10:Q33" si="7">RANK(P10,P$8:P$33,0)</f>
        <v>16</v>
      </c>
      <c r="R10" s="60">
        <f>VLOOKUP($A10,'Return Data'!$B$7:$R$2292,16,0)</f>
        <v>13.209199999999999</v>
      </c>
      <c r="S10" s="62">
        <f t="shared" si="6"/>
        <v>23</v>
      </c>
    </row>
    <row r="11" spans="1:20" x14ac:dyDescent="0.3">
      <c r="A11" s="58" t="s">
        <v>861</v>
      </c>
      <c r="B11" s="59">
        <f>VLOOKUP($A11,'Return Data'!$B$7:$R$2292,3,0)</f>
        <v>44859</v>
      </c>
      <c r="C11" s="60">
        <f>VLOOKUP($A11,'Return Data'!$B$7:$R$2292,4,0)</f>
        <v>182.13</v>
      </c>
      <c r="D11" s="60">
        <f>VLOOKUP($A11,'Return Data'!$B$7:$R$2292,10,0)</f>
        <v>6.2725999999999997</v>
      </c>
      <c r="E11" s="61">
        <f t="shared" si="0"/>
        <v>18</v>
      </c>
      <c r="F11" s="60">
        <f>VLOOKUP($A11,'Return Data'!$B$7:$R$2292,11,0)</f>
        <v>5.3932000000000002</v>
      </c>
      <c r="G11" s="61">
        <f t="shared" si="1"/>
        <v>17</v>
      </c>
      <c r="H11" s="60">
        <f>VLOOKUP($A11,'Return Data'!$B$7:$R$2292,12,0)</f>
        <v>2.6951999999999998</v>
      </c>
      <c r="I11" s="61">
        <f t="shared" si="2"/>
        <v>16</v>
      </c>
      <c r="J11" s="60">
        <f>VLOOKUP($A11,'Return Data'!$B$7:$R$2292,13,0)</f>
        <v>0.54100000000000004</v>
      </c>
      <c r="K11" s="61">
        <f t="shared" si="3"/>
        <v>16</v>
      </c>
      <c r="L11" s="60">
        <f>VLOOKUP($A11,'Return Data'!$B$7:$R$2292,17,0)</f>
        <v>27.493099999999998</v>
      </c>
      <c r="M11" s="61">
        <f t="shared" si="4"/>
        <v>14</v>
      </c>
      <c r="N11" s="60">
        <f>VLOOKUP($A11,'Return Data'!$B$7:$R$2292,14,0)</f>
        <v>22.136299999999999</v>
      </c>
      <c r="O11" s="61">
        <f t="shared" si="5"/>
        <v>4</v>
      </c>
      <c r="P11" s="60">
        <f>VLOOKUP($A11,'Return Data'!$B$7:$R$2292,15,0)</f>
        <v>14.014099999999999</v>
      </c>
      <c r="Q11" s="61">
        <f t="shared" si="7"/>
        <v>5</v>
      </c>
      <c r="R11" s="60">
        <f>VLOOKUP($A11,'Return Data'!$B$7:$R$2292,16,0)</f>
        <v>21.129100000000001</v>
      </c>
      <c r="S11" s="62">
        <f t="shared" si="6"/>
        <v>4</v>
      </c>
    </row>
    <row r="12" spans="1:20" x14ac:dyDescent="0.3">
      <c r="A12" s="58" t="s">
        <v>863</v>
      </c>
      <c r="B12" s="59">
        <f>VLOOKUP($A12,'Return Data'!$B$7:$R$2292,3,0)</f>
        <v>44859</v>
      </c>
      <c r="C12" s="60">
        <f>VLOOKUP($A12,'Return Data'!$B$7:$R$2292,4,0)</f>
        <v>392.78699999999998</v>
      </c>
      <c r="D12" s="60">
        <f>VLOOKUP($A12,'Return Data'!$B$7:$R$2292,10,0)</f>
        <v>7.0228999999999999</v>
      </c>
      <c r="E12" s="61">
        <f t="shared" si="0"/>
        <v>13</v>
      </c>
      <c r="F12" s="60">
        <f>VLOOKUP($A12,'Return Data'!$B$7:$R$2292,11,0)</f>
        <v>7.2657999999999996</v>
      </c>
      <c r="G12" s="61">
        <f t="shared" si="1"/>
        <v>9</v>
      </c>
      <c r="H12" s="60">
        <f>VLOOKUP($A12,'Return Data'!$B$7:$R$2292,12,0)</f>
        <v>3.9826000000000001</v>
      </c>
      <c r="I12" s="61">
        <f t="shared" si="2"/>
        <v>14</v>
      </c>
      <c r="J12" s="60">
        <f>VLOOKUP($A12,'Return Data'!$B$7:$R$2292,13,0)</f>
        <v>-1.6523000000000001</v>
      </c>
      <c r="K12" s="61">
        <f t="shared" si="3"/>
        <v>22</v>
      </c>
      <c r="L12" s="60">
        <f>VLOOKUP($A12,'Return Data'!$B$7:$R$2292,17,0)</f>
        <v>26.770099999999999</v>
      </c>
      <c r="M12" s="61">
        <f t="shared" si="4"/>
        <v>18</v>
      </c>
      <c r="N12" s="60">
        <f>VLOOKUP($A12,'Return Data'!$B$7:$R$2292,14,0)</f>
        <v>17.794</v>
      </c>
      <c r="O12" s="61">
        <f t="shared" si="5"/>
        <v>17</v>
      </c>
      <c r="P12" s="60">
        <f>VLOOKUP($A12,'Return Data'!$B$7:$R$2292,15,0)</f>
        <v>11.645300000000001</v>
      </c>
      <c r="Q12" s="61">
        <f t="shared" si="7"/>
        <v>15</v>
      </c>
      <c r="R12" s="60">
        <f>VLOOKUP($A12,'Return Data'!$B$7:$R$2292,16,0)</f>
        <v>16.109300000000001</v>
      </c>
      <c r="S12" s="62">
        <f t="shared" si="6"/>
        <v>13</v>
      </c>
    </row>
    <row r="13" spans="1:20" x14ac:dyDescent="0.3">
      <c r="A13" s="58" t="s">
        <v>865</v>
      </c>
      <c r="B13" s="59">
        <f>VLOOKUP($A13,'Return Data'!$B$7:$R$2292,3,0)</f>
        <v>44859</v>
      </c>
      <c r="C13" s="60">
        <f>VLOOKUP($A13,'Return Data'!$B$7:$R$2292,4,0)</f>
        <v>60.99</v>
      </c>
      <c r="D13" s="60">
        <f>VLOOKUP($A13,'Return Data'!$B$7:$R$2292,10,0)</f>
        <v>6.9043000000000001</v>
      </c>
      <c r="E13" s="61">
        <f t="shared" si="0"/>
        <v>16</v>
      </c>
      <c r="F13" s="60">
        <f>VLOOKUP($A13,'Return Data'!$B$7:$R$2292,11,0)</f>
        <v>7.3445999999999998</v>
      </c>
      <c r="G13" s="61">
        <f t="shared" si="1"/>
        <v>7</v>
      </c>
      <c r="H13" s="60">
        <f>VLOOKUP($A13,'Return Data'!$B$7:$R$2292,12,0)</f>
        <v>4.9741999999999997</v>
      </c>
      <c r="I13" s="61">
        <f t="shared" si="2"/>
        <v>9</v>
      </c>
      <c r="J13" s="60">
        <f>VLOOKUP($A13,'Return Data'!$B$7:$R$2292,13,0)</f>
        <v>3.5396000000000001</v>
      </c>
      <c r="K13" s="61">
        <f t="shared" si="3"/>
        <v>8</v>
      </c>
      <c r="L13" s="60">
        <f>VLOOKUP($A13,'Return Data'!$B$7:$R$2292,17,0)</f>
        <v>29.069199999999999</v>
      </c>
      <c r="M13" s="61">
        <f t="shared" si="4"/>
        <v>9</v>
      </c>
      <c r="N13" s="60">
        <f>VLOOKUP($A13,'Return Data'!$B$7:$R$2292,14,0)</f>
        <v>21.0015</v>
      </c>
      <c r="O13" s="61">
        <f t="shared" si="5"/>
        <v>9</v>
      </c>
      <c r="P13" s="60">
        <f>VLOOKUP($A13,'Return Data'!$B$7:$R$2292,15,0)</f>
        <v>14.888999999999999</v>
      </c>
      <c r="Q13" s="61">
        <f t="shared" si="7"/>
        <v>2</v>
      </c>
      <c r="R13" s="60">
        <f>VLOOKUP($A13,'Return Data'!$B$7:$R$2292,16,0)</f>
        <v>15.926600000000001</v>
      </c>
      <c r="S13" s="62">
        <f t="shared" si="6"/>
        <v>14</v>
      </c>
    </row>
    <row r="14" spans="1:20" x14ac:dyDescent="0.3">
      <c r="A14" s="58" t="s">
        <v>868</v>
      </c>
      <c r="B14" s="59">
        <f>VLOOKUP($A14,'Return Data'!$B$7:$R$2292,3,0)</f>
        <v>44859</v>
      </c>
      <c r="C14" s="60">
        <f>VLOOKUP($A14,'Return Data'!$B$7:$R$2292,4,0)</f>
        <v>129.08369999999999</v>
      </c>
      <c r="D14" s="60">
        <f>VLOOKUP($A14,'Return Data'!$B$7:$R$2292,10,0)</f>
        <v>1.7654000000000001</v>
      </c>
      <c r="E14" s="61">
        <f t="shared" si="0"/>
        <v>26</v>
      </c>
      <c r="F14" s="60">
        <f>VLOOKUP($A14,'Return Data'!$B$7:$R$2292,11,0)</f>
        <v>2.2694000000000001</v>
      </c>
      <c r="G14" s="61">
        <f t="shared" si="1"/>
        <v>24</v>
      </c>
      <c r="H14" s="60">
        <f>VLOOKUP($A14,'Return Data'!$B$7:$R$2292,12,0)</f>
        <v>-1.5441</v>
      </c>
      <c r="I14" s="61">
        <f t="shared" si="2"/>
        <v>25</v>
      </c>
      <c r="J14" s="60">
        <f>VLOOKUP($A14,'Return Data'!$B$7:$R$2292,13,0)</f>
        <v>-5.9798999999999998</v>
      </c>
      <c r="K14" s="61">
        <f t="shared" si="3"/>
        <v>25</v>
      </c>
      <c r="L14" s="60">
        <f>VLOOKUP($A14,'Return Data'!$B$7:$R$2292,17,0)</f>
        <v>27.5306</v>
      </c>
      <c r="M14" s="61">
        <f t="shared" si="4"/>
        <v>13</v>
      </c>
      <c r="N14" s="60">
        <f>VLOOKUP($A14,'Return Data'!$B$7:$R$2292,14,0)</f>
        <v>16.8215</v>
      </c>
      <c r="O14" s="61">
        <f t="shared" si="5"/>
        <v>19</v>
      </c>
      <c r="P14" s="60">
        <f>VLOOKUP($A14,'Return Data'!$B$7:$R$2292,15,0)</f>
        <v>9.8884000000000007</v>
      </c>
      <c r="Q14" s="61">
        <f t="shared" si="7"/>
        <v>18</v>
      </c>
      <c r="R14" s="60">
        <f>VLOOKUP($A14,'Return Data'!$B$7:$R$2292,16,0)</f>
        <v>13.989599999999999</v>
      </c>
      <c r="S14" s="62">
        <f t="shared" si="6"/>
        <v>21</v>
      </c>
    </row>
    <row r="15" spans="1:20" x14ac:dyDescent="0.3">
      <c r="A15" s="58" t="s">
        <v>1879</v>
      </c>
      <c r="B15" s="59">
        <f>VLOOKUP($A15,'Return Data'!$B$7:$R$2292,3,0)</f>
        <v>44859</v>
      </c>
      <c r="C15" s="60">
        <f>VLOOKUP($A15,'Return Data'!$B$7:$R$2292,4,0)</f>
        <v>201.74</v>
      </c>
      <c r="D15" s="60">
        <f>VLOOKUP($A15,'Return Data'!$B$7:$R$2292,10,0)</f>
        <v>6.1437999999999997</v>
      </c>
      <c r="E15" s="61">
        <f t="shared" si="0"/>
        <v>20</v>
      </c>
      <c r="F15" s="60">
        <f>VLOOKUP($A15,'Return Data'!$B$7:$R$2292,11,0)</f>
        <v>6.8220999999999998</v>
      </c>
      <c r="G15" s="61">
        <f t="shared" si="1"/>
        <v>11</v>
      </c>
      <c r="H15" s="60">
        <f>VLOOKUP($A15,'Return Data'!$B$7:$R$2292,12,0)</f>
        <v>7.2485999999999997</v>
      </c>
      <c r="I15" s="61">
        <f t="shared" si="2"/>
        <v>5</v>
      </c>
      <c r="J15" s="60">
        <f>VLOOKUP($A15,'Return Data'!$B$7:$R$2292,13,0)</f>
        <v>4.0523999999999996</v>
      </c>
      <c r="K15" s="61">
        <f t="shared" si="3"/>
        <v>7</v>
      </c>
      <c r="L15" s="60">
        <f>VLOOKUP($A15,'Return Data'!$B$7:$R$2292,17,0)</f>
        <v>34.834800000000001</v>
      </c>
      <c r="M15" s="61">
        <f t="shared" si="4"/>
        <v>3</v>
      </c>
      <c r="N15" s="60">
        <f>VLOOKUP($A15,'Return Data'!$B$7:$R$2292,14,0)</f>
        <v>21.755500000000001</v>
      </c>
      <c r="O15" s="61">
        <f t="shared" si="5"/>
        <v>7</v>
      </c>
      <c r="P15" s="60">
        <f>VLOOKUP($A15,'Return Data'!$B$7:$R$2292,15,0)</f>
        <v>12.7049</v>
      </c>
      <c r="Q15" s="61">
        <f t="shared" si="7"/>
        <v>12</v>
      </c>
      <c r="R15" s="60">
        <f>VLOOKUP($A15,'Return Data'!$B$7:$R$2292,16,0)</f>
        <v>11.8926</v>
      </c>
      <c r="S15" s="62">
        <f t="shared" si="6"/>
        <v>26</v>
      </c>
    </row>
    <row r="16" spans="1:20" x14ac:dyDescent="0.3">
      <c r="A16" s="58" t="s">
        <v>869</v>
      </c>
      <c r="B16" s="59">
        <f>VLOOKUP($A16,'Return Data'!$B$7:$R$2292,3,0)</f>
        <v>44859</v>
      </c>
      <c r="C16" s="60">
        <f>VLOOKUP($A16,'Return Data'!$B$7:$R$2292,4,0)</f>
        <v>16.7089</v>
      </c>
      <c r="D16" s="60">
        <f>VLOOKUP($A16,'Return Data'!$B$7:$R$2292,10,0)</f>
        <v>5.9987000000000004</v>
      </c>
      <c r="E16" s="61">
        <f t="shared" si="0"/>
        <v>21</v>
      </c>
      <c r="F16" s="60">
        <f>VLOOKUP($A16,'Return Data'!$B$7:$R$2292,11,0)</f>
        <v>4.0721999999999996</v>
      </c>
      <c r="G16" s="61">
        <f t="shared" si="1"/>
        <v>21</v>
      </c>
      <c r="H16" s="60">
        <f>VLOOKUP($A16,'Return Data'!$B$7:$R$2292,12,0)</f>
        <v>0.13600000000000001</v>
      </c>
      <c r="I16" s="61">
        <f t="shared" si="2"/>
        <v>21</v>
      </c>
      <c r="J16" s="60">
        <f>VLOOKUP($A16,'Return Data'!$B$7:$R$2292,13,0)</f>
        <v>-1.5669999999999999</v>
      </c>
      <c r="K16" s="61">
        <f t="shared" si="3"/>
        <v>21</v>
      </c>
      <c r="L16" s="60">
        <f>VLOOKUP($A16,'Return Data'!$B$7:$R$2292,17,0)</f>
        <v>26.034099999999999</v>
      </c>
      <c r="M16" s="61">
        <f t="shared" si="4"/>
        <v>22</v>
      </c>
      <c r="N16" s="60"/>
      <c r="O16" s="61"/>
      <c r="P16" s="60"/>
      <c r="Q16" s="61"/>
      <c r="R16" s="60">
        <f>VLOOKUP($A16,'Return Data'!$B$7:$R$2292,16,0)</f>
        <v>15.4148</v>
      </c>
      <c r="S16" s="62">
        <f t="shared" si="6"/>
        <v>15</v>
      </c>
    </row>
    <row r="17" spans="1:19" x14ac:dyDescent="0.3">
      <c r="A17" s="58" t="s">
        <v>872</v>
      </c>
      <c r="B17" s="59">
        <f>VLOOKUP($A17,'Return Data'!$B$7:$R$2292,3,0)</f>
        <v>44859</v>
      </c>
      <c r="C17" s="60">
        <f>VLOOKUP($A17,'Return Data'!$B$7:$R$2292,4,0)</f>
        <v>627.53</v>
      </c>
      <c r="D17" s="60">
        <f>VLOOKUP($A17,'Return Data'!$B$7:$R$2292,10,0)</f>
        <v>7.9119999999999999</v>
      </c>
      <c r="E17" s="61">
        <f t="shared" si="0"/>
        <v>7</v>
      </c>
      <c r="F17" s="60">
        <f>VLOOKUP($A17,'Return Data'!$B$7:$R$2292,11,0)</f>
        <v>8.3985000000000003</v>
      </c>
      <c r="G17" s="61">
        <f t="shared" si="1"/>
        <v>4</v>
      </c>
      <c r="H17" s="60">
        <f>VLOOKUP($A17,'Return Data'!$B$7:$R$2292,12,0)</f>
        <v>8.4041999999999994</v>
      </c>
      <c r="I17" s="61">
        <f t="shared" si="2"/>
        <v>4</v>
      </c>
      <c r="J17" s="60">
        <f>VLOOKUP($A17,'Return Data'!$B$7:$R$2292,13,0)</f>
        <v>5.4832000000000001</v>
      </c>
      <c r="K17" s="61">
        <f t="shared" si="3"/>
        <v>6</v>
      </c>
      <c r="L17" s="60">
        <f>VLOOKUP($A17,'Return Data'!$B$7:$R$2292,17,0)</f>
        <v>37.091700000000003</v>
      </c>
      <c r="M17" s="61">
        <f t="shared" si="4"/>
        <v>1</v>
      </c>
      <c r="N17" s="60">
        <f>VLOOKUP($A17,'Return Data'!$B$7:$R$2292,14,0)</f>
        <v>22.672799999999999</v>
      </c>
      <c r="O17" s="61">
        <f t="shared" si="5"/>
        <v>3</v>
      </c>
      <c r="P17" s="60">
        <f>VLOOKUP($A17,'Return Data'!$B$7:$R$2292,15,0)</f>
        <v>13.052099999999999</v>
      </c>
      <c r="Q17" s="61">
        <f t="shared" si="7"/>
        <v>10</v>
      </c>
      <c r="R17" s="60">
        <f>VLOOKUP($A17,'Return Data'!$B$7:$R$2292,16,0)</f>
        <v>15.3583</v>
      </c>
      <c r="S17" s="62">
        <f t="shared" si="6"/>
        <v>17</v>
      </c>
    </row>
    <row r="18" spans="1:19" x14ac:dyDescent="0.3">
      <c r="A18" s="58" t="s">
        <v>873</v>
      </c>
      <c r="B18" s="59">
        <f>VLOOKUP($A18,'Return Data'!$B$7:$R$2292,3,0)</f>
        <v>44859</v>
      </c>
      <c r="C18" s="60">
        <f>VLOOKUP($A18,'Return Data'!$B$7:$R$2292,4,0)</f>
        <v>81.67</v>
      </c>
      <c r="D18" s="60">
        <f>VLOOKUP($A18,'Return Data'!$B$7:$R$2292,10,0)</f>
        <v>8.7194000000000003</v>
      </c>
      <c r="E18" s="61">
        <f t="shared" si="0"/>
        <v>4</v>
      </c>
      <c r="F18" s="60">
        <f>VLOOKUP($A18,'Return Data'!$B$7:$R$2292,11,0)</f>
        <v>8.8063000000000002</v>
      </c>
      <c r="G18" s="61">
        <f t="shared" si="1"/>
        <v>3</v>
      </c>
      <c r="H18" s="60">
        <f>VLOOKUP($A18,'Return Data'!$B$7:$R$2292,12,0)</f>
        <v>6.2028999999999996</v>
      </c>
      <c r="I18" s="61">
        <f t="shared" si="2"/>
        <v>7</v>
      </c>
      <c r="J18" s="60">
        <f>VLOOKUP($A18,'Return Data'!$B$7:$R$2292,13,0)</f>
        <v>3.2751999999999999</v>
      </c>
      <c r="K18" s="61">
        <f t="shared" si="3"/>
        <v>9</v>
      </c>
      <c r="L18" s="60">
        <f>VLOOKUP($A18,'Return Data'!$B$7:$R$2292,17,0)</f>
        <v>28.2315</v>
      </c>
      <c r="M18" s="61">
        <f t="shared" si="4"/>
        <v>11</v>
      </c>
      <c r="N18" s="60">
        <f>VLOOKUP($A18,'Return Data'!$B$7:$R$2292,14,0)</f>
        <v>19.587599999999998</v>
      </c>
      <c r="O18" s="61">
        <f t="shared" si="5"/>
        <v>13</v>
      </c>
      <c r="P18" s="60">
        <f>VLOOKUP($A18,'Return Data'!$B$7:$R$2292,15,0)</f>
        <v>11.660299999999999</v>
      </c>
      <c r="Q18" s="61">
        <f t="shared" si="7"/>
        <v>14</v>
      </c>
      <c r="R18" s="60">
        <f>VLOOKUP($A18,'Return Data'!$B$7:$R$2292,16,0)</f>
        <v>13.8743</v>
      </c>
      <c r="S18" s="62">
        <f t="shared" si="6"/>
        <v>22</v>
      </c>
    </row>
    <row r="19" spans="1:19" x14ac:dyDescent="0.3">
      <c r="A19" s="58" t="s">
        <v>876</v>
      </c>
      <c r="B19" s="59">
        <f>VLOOKUP($A19,'Return Data'!$B$7:$R$2292,3,0)</f>
        <v>44859</v>
      </c>
      <c r="C19" s="60">
        <f>VLOOKUP($A19,'Return Data'!$B$7:$R$2292,4,0)</f>
        <v>60.62</v>
      </c>
      <c r="D19" s="60">
        <f>VLOOKUP($A19,'Return Data'!$B$7:$R$2292,10,0)</f>
        <v>7.7114000000000003</v>
      </c>
      <c r="E19" s="61">
        <f t="shared" si="0"/>
        <v>8</v>
      </c>
      <c r="F19" s="60">
        <f>VLOOKUP($A19,'Return Data'!$B$7:$R$2292,11,0)</f>
        <v>6.2763</v>
      </c>
      <c r="G19" s="61">
        <f t="shared" si="1"/>
        <v>14</v>
      </c>
      <c r="H19" s="60">
        <f>VLOOKUP($A19,'Return Data'!$B$7:$R$2292,12,0)</f>
        <v>2.8853</v>
      </c>
      <c r="I19" s="61">
        <f t="shared" si="2"/>
        <v>15</v>
      </c>
      <c r="J19" s="60">
        <f>VLOOKUP($A19,'Return Data'!$B$7:$R$2292,13,0)</f>
        <v>0.21490000000000001</v>
      </c>
      <c r="K19" s="61">
        <f t="shared" si="3"/>
        <v>18</v>
      </c>
      <c r="L19" s="60">
        <f>VLOOKUP($A19,'Return Data'!$B$7:$R$2292,17,0)</f>
        <v>22.8368</v>
      </c>
      <c r="M19" s="61">
        <f t="shared" si="4"/>
        <v>24</v>
      </c>
      <c r="N19" s="60">
        <f>VLOOKUP($A19,'Return Data'!$B$7:$R$2292,14,0)</f>
        <v>15.694000000000001</v>
      </c>
      <c r="O19" s="61">
        <f t="shared" si="5"/>
        <v>21</v>
      </c>
      <c r="P19" s="60">
        <f>VLOOKUP($A19,'Return Data'!$B$7:$R$2292,15,0)</f>
        <v>12.653700000000001</v>
      </c>
      <c r="Q19" s="61">
        <f t="shared" si="7"/>
        <v>13</v>
      </c>
      <c r="R19" s="60">
        <f>VLOOKUP($A19,'Return Data'!$B$7:$R$2292,16,0)</f>
        <v>16.301600000000001</v>
      </c>
      <c r="S19" s="62">
        <f t="shared" si="6"/>
        <v>10</v>
      </c>
    </row>
    <row r="20" spans="1:19" x14ac:dyDescent="0.3">
      <c r="A20" s="58" t="s">
        <v>878</v>
      </c>
      <c r="B20" s="59">
        <f>VLOOKUP($A20,'Return Data'!$B$7:$R$2292,3,0)</f>
        <v>44859</v>
      </c>
      <c r="C20" s="60">
        <f>VLOOKUP($A20,'Return Data'!$B$7:$R$2292,4,0)</f>
        <v>229.32499999999999</v>
      </c>
      <c r="D20" s="60">
        <f>VLOOKUP($A20,'Return Data'!$B$7:$R$2292,10,0)</f>
        <v>7.4675000000000002</v>
      </c>
      <c r="E20" s="61">
        <f t="shared" si="0"/>
        <v>9</v>
      </c>
      <c r="F20" s="60">
        <f>VLOOKUP($A20,'Return Data'!$B$7:$R$2292,11,0)</f>
        <v>7.28</v>
      </c>
      <c r="G20" s="61">
        <f t="shared" si="1"/>
        <v>8</v>
      </c>
      <c r="H20" s="60">
        <f>VLOOKUP($A20,'Return Data'!$B$7:$R$2292,12,0)</f>
        <v>7.0907</v>
      </c>
      <c r="I20" s="61">
        <f t="shared" si="2"/>
        <v>6</v>
      </c>
      <c r="J20" s="60">
        <f>VLOOKUP($A20,'Return Data'!$B$7:$R$2292,13,0)</f>
        <v>6.6215999999999999</v>
      </c>
      <c r="K20" s="61">
        <f t="shared" si="3"/>
        <v>4</v>
      </c>
      <c r="L20" s="60">
        <f>VLOOKUP($A20,'Return Data'!$B$7:$R$2292,17,0)</f>
        <v>27.3919</v>
      </c>
      <c r="M20" s="61">
        <f t="shared" si="4"/>
        <v>15</v>
      </c>
      <c r="N20" s="60">
        <f>VLOOKUP($A20,'Return Data'!$B$7:$R$2292,14,0)</f>
        <v>21.09</v>
      </c>
      <c r="O20" s="61">
        <f t="shared" si="5"/>
        <v>8</v>
      </c>
      <c r="P20" s="60">
        <f>VLOOKUP($A20,'Return Data'!$B$7:$R$2292,15,0)</f>
        <v>13.611700000000001</v>
      </c>
      <c r="Q20" s="61">
        <f t="shared" si="7"/>
        <v>7</v>
      </c>
      <c r="R20" s="60">
        <f>VLOOKUP($A20,'Return Data'!$B$7:$R$2292,16,0)</f>
        <v>16.6008</v>
      </c>
      <c r="S20" s="62">
        <f t="shared" si="6"/>
        <v>9</v>
      </c>
    </row>
    <row r="21" spans="1:19" x14ac:dyDescent="0.3">
      <c r="A21" s="58" t="s">
        <v>879</v>
      </c>
      <c r="B21" s="59">
        <f>VLOOKUP($A21,'Return Data'!$B$7:$R$2292,3,0)</f>
        <v>44859</v>
      </c>
      <c r="C21" s="60">
        <f>VLOOKUP($A21,'Return Data'!$B$7:$R$2292,4,0)</f>
        <v>78.435000000000002</v>
      </c>
      <c r="D21" s="60">
        <f>VLOOKUP($A21,'Return Data'!$B$7:$R$2292,10,0)</f>
        <v>9.5338999999999992</v>
      </c>
      <c r="E21" s="61">
        <f t="shared" si="0"/>
        <v>3</v>
      </c>
      <c r="F21" s="60">
        <f>VLOOKUP($A21,'Return Data'!$B$7:$R$2292,11,0)</f>
        <v>7.3864000000000001</v>
      </c>
      <c r="G21" s="61">
        <f t="shared" si="1"/>
        <v>6</v>
      </c>
      <c r="H21" s="60">
        <f>VLOOKUP($A21,'Return Data'!$B$7:$R$2292,12,0)</f>
        <v>5.7916999999999996</v>
      </c>
      <c r="I21" s="61">
        <f t="shared" si="2"/>
        <v>8</v>
      </c>
      <c r="J21" s="60">
        <f>VLOOKUP($A21,'Return Data'!$B$7:$R$2292,13,0)</f>
        <v>5.5652999999999997</v>
      </c>
      <c r="K21" s="61">
        <f t="shared" si="3"/>
        <v>5</v>
      </c>
      <c r="L21" s="60">
        <f>VLOOKUP($A21,'Return Data'!$B$7:$R$2292,17,0)</f>
        <v>22.419499999999999</v>
      </c>
      <c r="M21" s="61">
        <f t="shared" si="4"/>
        <v>25</v>
      </c>
      <c r="N21" s="60">
        <f>VLOOKUP($A21,'Return Data'!$B$7:$R$2292,14,0)</f>
        <v>16.933599999999998</v>
      </c>
      <c r="O21" s="61">
        <f t="shared" si="5"/>
        <v>18</v>
      </c>
      <c r="P21" s="60">
        <f>VLOOKUP($A21,'Return Data'!$B$7:$R$2292,15,0)</f>
        <v>9.2515000000000001</v>
      </c>
      <c r="Q21" s="61">
        <f t="shared" si="7"/>
        <v>19</v>
      </c>
      <c r="R21" s="60">
        <f>VLOOKUP($A21,'Return Data'!$B$7:$R$2292,16,0)</f>
        <v>14.069699999999999</v>
      </c>
      <c r="S21" s="62">
        <f t="shared" si="6"/>
        <v>19</v>
      </c>
    </row>
    <row r="22" spans="1:19" x14ac:dyDescent="0.3">
      <c r="A22" s="58" t="s">
        <v>881</v>
      </c>
      <c r="B22" s="59">
        <f>VLOOKUP($A22,'Return Data'!$B$7:$R$2292,3,0)</f>
        <v>44859</v>
      </c>
      <c r="C22" s="60">
        <f>VLOOKUP($A22,'Return Data'!$B$7:$R$2292,4,0)</f>
        <v>27.422000000000001</v>
      </c>
      <c r="D22" s="60">
        <f>VLOOKUP($A22,'Return Data'!$B$7:$R$2292,10,0)</f>
        <v>5.3975</v>
      </c>
      <c r="E22" s="61">
        <f t="shared" si="0"/>
        <v>22</v>
      </c>
      <c r="F22" s="60">
        <f>VLOOKUP($A22,'Return Data'!$B$7:$R$2292,11,0)</f>
        <v>4.7877000000000001</v>
      </c>
      <c r="G22" s="61">
        <f t="shared" si="1"/>
        <v>18</v>
      </c>
      <c r="H22" s="60">
        <f>VLOOKUP($A22,'Return Data'!$B$7:$R$2292,12,0)</f>
        <v>2.3483999999999998</v>
      </c>
      <c r="I22" s="61">
        <f t="shared" si="2"/>
        <v>19</v>
      </c>
      <c r="J22" s="60">
        <f>VLOOKUP($A22,'Return Data'!$B$7:$R$2292,13,0)</f>
        <v>2.3144</v>
      </c>
      <c r="K22" s="61">
        <f t="shared" si="3"/>
        <v>11</v>
      </c>
      <c r="L22" s="60">
        <f>VLOOKUP($A22,'Return Data'!$B$7:$R$2292,17,0)</f>
        <v>26.532699999999998</v>
      </c>
      <c r="M22" s="61">
        <f t="shared" si="4"/>
        <v>20</v>
      </c>
      <c r="N22" s="60">
        <f>VLOOKUP($A22,'Return Data'!$B$7:$R$2292,14,0)</f>
        <v>19.1938</v>
      </c>
      <c r="O22" s="61">
        <f t="shared" si="5"/>
        <v>14</v>
      </c>
      <c r="P22" s="60">
        <f>VLOOKUP($A22,'Return Data'!$B$7:$R$2292,15,0)</f>
        <v>13.292</v>
      </c>
      <c r="Q22" s="61">
        <f t="shared" si="7"/>
        <v>8</v>
      </c>
      <c r="R22" s="60">
        <f>VLOOKUP($A22,'Return Data'!$B$7:$R$2292,16,0)</f>
        <v>14.059100000000001</v>
      </c>
      <c r="S22" s="62">
        <f t="shared" si="6"/>
        <v>20</v>
      </c>
    </row>
    <row r="23" spans="1:19" x14ac:dyDescent="0.3">
      <c r="A23" s="58" t="s">
        <v>883</v>
      </c>
      <c r="B23" s="59">
        <f>VLOOKUP($A23,'Return Data'!$B$7:$R$2292,3,0)</f>
        <v>44859</v>
      </c>
      <c r="C23" s="60">
        <f>VLOOKUP($A23,'Return Data'!$B$7:$R$2292,4,0)</f>
        <v>18.244299999999999</v>
      </c>
      <c r="D23" s="60">
        <f>VLOOKUP($A23,'Return Data'!$B$7:$R$2292,10,0)</f>
        <v>7.1045999999999996</v>
      </c>
      <c r="E23" s="61">
        <f t="shared" si="0"/>
        <v>11</v>
      </c>
      <c r="F23" s="60">
        <f>VLOOKUP($A23,'Return Data'!$B$7:$R$2292,11,0)</f>
        <v>3.5148999999999999</v>
      </c>
      <c r="G23" s="61">
        <f t="shared" si="1"/>
        <v>22</v>
      </c>
      <c r="H23" s="60">
        <f>VLOOKUP($A23,'Return Data'!$B$7:$R$2292,12,0)</f>
        <v>3.9975999999999998</v>
      </c>
      <c r="I23" s="61">
        <f t="shared" si="2"/>
        <v>13</v>
      </c>
      <c r="J23" s="60">
        <f>VLOOKUP($A23,'Return Data'!$B$7:$R$2292,13,0)</f>
        <v>1.4806999999999999</v>
      </c>
      <c r="K23" s="61">
        <f t="shared" si="3"/>
        <v>14</v>
      </c>
      <c r="L23" s="60">
        <f>VLOOKUP($A23,'Return Data'!$B$7:$R$2292,17,0)</f>
        <v>33.258499999999998</v>
      </c>
      <c r="M23" s="61">
        <f t="shared" si="4"/>
        <v>5</v>
      </c>
      <c r="N23" s="60"/>
      <c r="O23" s="61"/>
      <c r="P23" s="60"/>
      <c r="Q23" s="61"/>
      <c r="R23" s="60">
        <f>VLOOKUP($A23,'Return Data'!$B$7:$R$2292,16,0)</f>
        <v>23.747199999999999</v>
      </c>
      <c r="S23" s="62">
        <f t="shared" si="6"/>
        <v>1</v>
      </c>
    </row>
    <row r="24" spans="1:19" x14ac:dyDescent="0.3">
      <c r="A24" s="58" t="s">
        <v>885</v>
      </c>
      <c r="B24" s="59">
        <f>VLOOKUP($A24,'Return Data'!$B$7:$R$2292,3,0)</f>
        <v>44859</v>
      </c>
      <c r="C24" s="60">
        <f>VLOOKUP($A24,'Return Data'!$B$7:$R$2292,4,0)</f>
        <v>104.792</v>
      </c>
      <c r="D24" s="60">
        <f>VLOOKUP($A24,'Return Data'!$B$7:$R$2292,10,0)</f>
        <v>3.8016999999999999</v>
      </c>
      <c r="E24" s="61">
        <f t="shared" si="0"/>
        <v>25</v>
      </c>
      <c r="F24" s="60">
        <f>VLOOKUP($A24,'Return Data'!$B$7:$R$2292,11,0)</f>
        <v>2.5472000000000001</v>
      </c>
      <c r="G24" s="61">
        <f t="shared" si="1"/>
        <v>23</v>
      </c>
      <c r="H24" s="60">
        <f>VLOOKUP($A24,'Return Data'!$B$7:$R$2292,12,0)</f>
        <v>-1.2235</v>
      </c>
      <c r="I24" s="61">
        <f t="shared" si="2"/>
        <v>23</v>
      </c>
      <c r="J24" s="60">
        <f>VLOOKUP($A24,'Return Data'!$B$7:$R$2292,13,0)</f>
        <v>-3.2006999999999999</v>
      </c>
      <c r="K24" s="61">
        <f t="shared" si="3"/>
        <v>23</v>
      </c>
      <c r="L24" s="60">
        <f>VLOOKUP($A24,'Return Data'!$B$7:$R$2292,17,0)</f>
        <v>26.624099999999999</v>
      </c>
      <c r="M24" s="61">
        <f t="shared" si="4"/>
        <v>19</v>
      </c>
      <c r="N24" s="60">
        <f>VLOOKUP($A24,'Return Data'!$B$7:$R$2292,14,0)</f>
        <v>21.987500000000001</v>
      </c>
      <c r="O24" s="61">
        <f t="shared" si="5"/>
        <v>5</v>
      </c>
      <c r="P24" s="60">
        <f>VLOOKUP($A24,'Return Data'!$B$7:$R$2292,15,0)</f>
        <v>15.246600000000001</v>
      </c>
      <c r="Q24" s="61">
        <f t="shared" si="7"/>
        <v>1</v>
      </c>
      <c r="R24" s="60">
        <f>VLOOKUP($A24,'Return Data'!$B$7:$R$2292,16,0)</f>
        <v>22.734500000000001</v>
      </c>
      <c r="S24" s="62">
        <f t="shared" si="6"/>
        <v>2</v>
      </c>
    </row>
    <row r="25" spans="1:19" x14ac:dyDescent="0.3">
      <c r="A25" s="58" t="s">
        <v>887</v>
      </c>
      <c r="B25" s="59">
        <f>VLOOKUP($A25,'Return Data'!$B$7:$R$2292,3,0)</f>
        <v>44859</v>
      </c>
      <c r="C25" s="60">
        <f>VLOOKUP($A25,'Return Data'!$B$7:$R$2292,4,0)</f>
        <v>17.5245</v>
      </c>
      <c r="D25" s="60">
        <f>VLOOKUP($A25,'Return Data'!$B$7:$R$2292,10,0)</f>
        <v>8.4261999999999997</v>
      </c>
      <c r="E25" s="61">
        <f t="shared" si="0"/>
        <v>5</v>
      </c>
      <c r="F25" s="60">
        <f>VLOOKUP($A25,'Return Data'!$B$7:$R$2292,11,0)</f>
        <v>7.6906999999999996</v>
      </c>
      <c r="G25" s="61">
        <f t="shared" si="1"/>
        <v>5</v>
      </c>
      <c r="H25" s="60">
        <f>VLOOKUP($A25,'Return Data'!$B$7:$R$2292,12,0)</f>
        <v>-0.30149999999999999</v>
      </c>
      <c r="I25" s="61">
        <f t="shared" si="2"/>
        <v>22</v>
      </c>
      <c r="J25" s="60">
        <f>VLOOKUP($A25,'Return Data'!$B$7:$R$2292,13,0)</f>
        <v>1.7907999999999999</v>
      </c>
      <c r="K25" s="61">
        <f t="shared" si="3"/>
        <v>12</v>
      </c>
      <c r="L25" s="60">
        <f>VLOOKUP($A25,'Return Data'!$B$7:$R$2292,17,0)</f>
        <v>30.340800000000002</v>
      </c>
      <c r="M25" s="61">
        <f t="shared" si="4"/>
        <v>8</v>
      </c>
      <c r="N25" s="60"/>
      <c r="O25" s="61"/>
      <c r="P25" s="60"/>
      <c r="Q25" s="61"/>
      <c r="R25" s="60">
        <f>VLOOKUP($A25,'Return Data'!$B$7:$R$2292,16,0)</f>
        <v>20.3797</v>
      </c>
      <c r="S25" s="62">
        <f t="shared" si="6"/>
        <v>6</v>
      </c>
    </row>
    <row r="26" spans="1:19" x14ac:dyDescent="0.3">
      <c r="A26" s="58" t="s">
        <v>1869</v>
      </c>
      <c r="B26" s="59">
        <f>VLOOKUP($A26,'Return Data'!$B$7:$R$2292,3,0)</f>
        <v>44859</v>
      </c>
      <c r="C26" s="60">
        <f>VLOOKUP($A26,'Return Data'!$B$7:$R$2292,4,0)</f>
        <v>28.035299999999999</v>
      </c>
      <c r="D26" s="60">
        <f>VLOOKUP($A26,'Return Data'!$B$7:$R$2292,10,0)</f>
        <v>6.4082999999999997</v>
      </c>
      <c r="E26" s="61">
        <f t="shared" si="0"/>
        <v>17</v>
      </c>
      <c r="F26" s="60">
        <f>VLOOKUP($A26,'Return Data'!$B$7:$R$2292,11,0)</f>
        <v>4.2374999999999998</v>
      </c>
      <c r="G26" s="61">
        <f t="shared" si="1"/>
        <v>20</v>
      </c>
      <c r="H26" s="60">
        <f>VLOOKUP($A26,'Return Data'!$B$7:$R$2292,12,0)</f>
        <v>2.6152000000000002</v>
      </c>
      <c r="I26" s="61">
        <f t="shared" si="2"/>
        <v>17</v>
      </c>
      <c r="J26" s="60">
        <f>VLOOKUP($A26,'Return Data'!$B$7:$R$2292,13,0)</f>
        <v>2.4982000000000002</v>
      </c>
      <c r="K26" s="61">
        <f t="shared" si="3"/>
        <v>10</v>
      </c>
      <c r="L26" s="60">
        <f>VLOOKUP($A26,'Return Data'!$B$7:$R$2292,17,0)</f>
        <v>30.818100000000001</v>
      </c>
      <c r="M26" s="61">
        <f t="shared" si="4"/>
        <v>7</v>
      </c>
      <c r="N26" s="60">
        <f>VLOOKUP($A26,'Return Data'!$B$7:$R$2292,14,0)</f>
        <v>19.765599999999999</v>
      </c>
      <c r="O26" s="61">
        <f t="shared" si="5"/>
        <v>11</v>
      </c>
      <c r="P26" s="60">
        <f>VLOOKUP($A26,'Return Data'!$B$7:$R$2292,15,0)</f>
        <v>13.025</v>
      </c>
      <c r="Q26" s="61">
        <f t="shared" si="7"/>
        <v>11</v>
      </c>
      <c r="R26" s="60">
        <f>VLOOKUP($A26,'Return Data'!$B$7:$R$2292,16,0)</f>
        <v>16.145099999999999</v>
      </c>
      <c r="S26" s="62">
        <f t="shared" si="6"/>
        <v>12</v>
      </c>
    </row>
    <row r="27" spans="1:19" x14ac:dyDescent="0.3">
      <c r="A27" s="58" t="s">
        <v>890</v>
      </c>
      <c r="B27" s="59">
        <f>VLOOKUP($A27,'Return Data'!$B$7:$R$2292,3,0)</f>
        <v>44859</v>
      </c>
      <c r="C27" s="60">
        <f>VLOOKUP($A27,'Return Data'!$B$7:$R$2292,4,0)</f>
        <v>888.65030000000002</v>
      </c>
      <c r="D27" s="60">
        <f>VLOOKUP($A27,'Return Data'!$B$7:$R$2292,10,0)</f>
        <v>7.0132000000000003</v>
      </c>
      <c r="E27" s="61">
        <f t="shared" si="0"/>
        <v>14</v>
      </c>
      <c r="F27" s="60">
        <f>VLOOKUP($A27,'Return Data'!$B$7:$R$2292,11,0)</f>
        <v>5.4325999999999999</v>
      </c>
      <c r="G27" s="61">
        <f t="shared" si="1"/>
        <v>16</v>
      </c>
      <c r="H27" s="60">
        <f>VLOOKUP($A27,'Return Data'!$B$7:$R$2292,12,0)</f>
        <v>4.1475999999999997</v>
      </c>
      <c r="I27" s="61">
        <f t="shared" si="2"/>
        <v>11</v>
      </c>
      <c r="J27" s="60">
        <f>VLOOKUP($A27,'Return Data'!$B$7:$R$2292,13,0)</f>
        <v>-6.7000000000000002E-3</v>
      </c>
      <c r="K27" s="61">
        <f t="shared" si="3"/>
        <v>19</v>
      </c>
      <c r="L27" s="60">
        <f>VLOOKUP($A27,'Return Data'!$B$7:$R$2292,17,0)</f>
        <v>27.2606</v>
      </c>
      <c r="M27" s="61">
        <f t="shared" si="4"/>
        <v>17</v>
      </c>
      <c r="N27" s="60">
        <f>VLOOKUP($A27,'Return Data'!$B$7:$R$2292,14,0)</f>
        <v>18.0901</v>
      </c>
      <c r="O27" s="61">
        <f t="shared" si="5"/>
        <v>16</v>
      </c>
      <c r="P27" s="60">
        <f>VLOOKUP($A27,'Return Data'!$B$7:$R$2292,15,0)</f>
        <v>7.8114999999999997</v>
      </c>
      <c r="Q27" s="61">
        <f t="shared" si="7"/>
        <v>21</v>
      </c>
      <c r="R27" s="60">
        <f>VLOOKUP($A27,'Return Data'!$B$7:$R$2292,16,0)</f>
        <v>12.813499999999999</v>
      </c>
      <c r="S27" s="62">
        <f t="shared" si="6"/>
        <v>25</v>
      </c>
    </row>
    <row r="28" spans="1:19" x14ac:dyDescent="0.3">
      <c r="A28" s="58" t="s">
        <v>894</v>
      </c>
      <c r="B28" s="59">
        <f>VLOOKUP($A28,'Return Data'!$B$7:$R$2292,3,0)</f>
        <v>44859</v>
      </c>
      <c r="C28" s="60">
        <f>VLOOKUP($A28,'Return Data'!$B$7:$R$2292,4,0)</f>
        <v>75.726299999999995</v>
      </c>
      <c r="D28" s="60">
        <f>VLOOKUP($A28,'Return Data'!$B$7:$R$2292,10,0)</f>
        <v>8.2974999999999994</v>
      </c>
      <c r="E28" s="61">
        <f t="shared" si="0"/>
        <v>6</v>
      </c>
      <c r="F28" s="60">
        <f>VLOOKUP($A28,'Return Data'!$B$7:$R$2292,11,0)</f>
        <v>5.8682999999999996</v>
      </c>
      <c r="G28" s="61">
        <f t="shared" si="1"/>
        <v>15</v>
      </c>
      <c r="H28" s="60">
        <f>VLOOKUP($A28,'Return Data'!$B$7:$R$2292,12,0)</f>
        <v>12.1868</v>
      </c>
      <c r="I28" s="61">
        <f t="shared" si="2"/>
        <v>1</v>
      </c>
      <c r="J28" s="60">
        <f>VLOOKUP($A28,'Return Data'!$B$7:$R$2292,13,0)</f>
        <v>12.2531</v>
      </c>
      <c r="K28" s="61">
        <f t="shared" si="3"/>
        <v>1</v>
      </c>
      <c r="L28" s="60">
        <f>VLOOKUP($A28,'Return Data'!$B$7:$R$2292,17,0)</f>
        <v>36.377499999999998</v>
      </c>
      <c r="M28" s="61">
        <f t="shared" si="4"/>
        <v>2</v>
      </c>
      <c r="N28" s="60">
        <f>VLOOKUP($A28,'Return Data'!$B$7:$R$2292,14,0)</f>
        <v>25.629200000000001</v>
      </c>
      <c r="O28" s="61">
        <f t="shared" si="5"/>
        <v>1</v>
      </c>
      <c r="P28" s="60">
        <f>VLOOKUP($A28,'Return Data'!$B$7:$R$2292,15,0)</f>
        <v>14.7203</v>
      </c>
      <c r="Q28" s="61">
        <f t="shared" si="7"/>
        <v>3</v>
      </c>
      <c r="R28" s="60">
        <f>VLOOKUP($A28,'Return Data'!$B$7:$R$2292,16,0)</f>
        <v>18.341000000000001</v>
      </c>
      <c r="S28" s="62">
        <f t="shared" si="6"/>
        <v>7</v>
      </c>
    </row>
    <row r="29" spans="1:19" x14ac:dyDescent="0.3">
      <c r="A29" s="58" t="s">
        <v>1767</v>
      </c>
      <c r="B29" s="59">
        <f>VLOOKUP($A29,'Return Data'!$B$7:$R$2292,3,0)</f>
        <v>44859</v>
      </c>
      <c r="C29" s="60">
        <f>VLOOKUP($A29,'Return Data'!$B$7:$R$2292,4,0)</f>
        <v>421.70909999999998</v>
      </c>
      <c r="D29" s="60">
        <f>VLOOKUP($A29,'Return Data'!$B$7:$R$2292,10,0)</f>
        <v>11.153700000000001</v>
      </c>
      <c r="E29" s="61">
        <f t="shared" si="0"/>
        <v>1</v>
      </c>
      <c r="F29" s="60">
        <f>VLOOKUP($A29,'Return Data'!$B$7:$R$2292,11,0)</f>
        <v>8.8518000000000008</v>
      </c>
      <c r="G29" s="61">
        <f t="shared" si="1"/>
        <v>2</v>
      </c>
      <c r="H29" s="60">
        <f>VLOOKUP($A29,'Return Data'!$B$7:$R$2292,12,0)</f>
        <v>8.6950000000000003</v>
      </c>
      <c r="I29" s="61">
        <f t="shared" si="2"/>
        <v>3</v>
      </c>
      <c r="J29" s="60">
        <f>VLOOKUP($A29,'Return Data'!$B$7:$R$2292,13,0)</f>
        <v>9.7735000000000003</v>
      </c>
      <c r="K29" s="61">
        <f t="shared" si="3"/>
        <v>2</v>
      </c>
      <c r="L29" s="60">
        <f>VLOOKUP($A29,'Return Data'!$B$7:$R$2292,17,0)</f>
        <v>34.391399999999997</v>
      </c>
      <c r="M29" s="61">
        <f t="shared" si="4"/>
        <v>4</v>
      </c>
      <c r="N29" s="60">
        <f>VLOOKUP($A29,'Return Data'!$B$7:$R$2292,14,0)</f>
        <v>22.990300000000001</v>
      </c>
      <c r="O29" s="61">
        <f t="shared" si="5"/>
        <v>2</v>
      </c>
      <c r="P29" s="60">
        <f>VLOOKUP($A29,'Return Data'!$B$7:$R$2292,15,0)</f>
        <v>14.406700000000001</v>
      </c>
      <c r="Q29" s="61">
        <f t="shared" si="7"/>
        <v>4</v>
      </c>
      <c r="R29" s="60">
        <f>VLOOKUP($A29,'Return Data'!$B$7:$R$2292,16,0)</f>
        <v>17.218399999999999</v>
      </c>
      <c r="S29" s="62">
        <f t="shared" si="6"/>
        <v>8</v>
      </c>
    </row>
    <row r="30" spans="1:19" x14ac:dyDescent="0.3">
      <c r="A30" s="58" t="s">
        <v>896</v>
      </c>
      <c r="B30" s="59">
        <f>VLOOKUP($A30,'Return Data'!$B$7:$R$2292,3,0)</f>
        <v>44859</v>
      </c>
      <c r="C30" s="60">
        <f>VLOOKUP($A30,'Return Data'!$B$7:$R$2292,4,0)</f>
        <v>60.356000000000002</v>
      </c>
      <c r="D30" s="60">
        <f>VLOOKUP($A30,'Return Data'!$B$7:$R$2292,10,0)</f>
        <v>6.9661999999999997</v>
      </c>
      <c r="E30" s="61">
        <f t="shared" si="0"/>
        <v>15</v>
      </c>
      <c r="F30" s="60">
        <f>VLOOKUP($A30,'Return Data'!$B$7:$R$2292,11,0)</f>
        <v>4.4950000000000001</v>
      </c>
      <c r="G30" s="61">
        <f t="shared" si="1"/>
        <v>19</v>
      </c>
      <c r="H30" s="60">
        <f>VLOOKUP($A30,'Return Data'!$B$7:$R$2292,12,0)</f>
        <v>2.2822</v>
      </c>
      <c r="I30" s="61">
        <f t="shared" si="2"/>
        <v>20</v>
      </c>
      <c r="J30" s="60">
        <f>VLOOKUP($A30,'Return Data'!$B$7:$R$2292,13,0)</f>
        <v>0.73740000000000006</v>
      </c>
      <c r="K30" s="61">
        <f t="shared" si="3"/>
        <v>15</v>
      </c>
      <c r="L30" s="60">
        <f>VLOOKUP($A30,'Return Data'!$B$7:$R$2292,17,0)</f>
        <v>28.236699999999999</v>
      </c>
      <c r="M30" s="61">
        <f t="shared" si="4"/>
        <v>10</v>
      </c>
      <c r="N30" s="60">
        <f>VLOOKUP($A30,'Return Data'!$B$7:$R$2292,14,0)</f>
        <v>16.683199999999999</v>
      </c>
      <c r="O30" s="61">
        <f t="shared" si="5"/>
        <v>20</v>
      </c>
      <c r="P30" s="60">
        <f>VLOOKUP($A30,'Return Data'!$B$7:$R$2292,15,0)</f>
        <v>13.2713</v>
      </c>
      <c r="Q30" s="61">
        <f t="shared" si="7"/>
        <v>9</v>
      </c>
      <c r="R30" s="60">
        <f>VLOOKUP($A30,'Return Data'!$B$7:$R$2292,16,0)</f>
        <v>14.9801</v>
      </c>
      <c r="S30" s="62">
        <f t="shared" si="6"/>
        <v>18</v>
      </c>
    </row>
    <row r="31" spans="1:19" x14ac:dyDescent="0.3">
      <c r="A31" s="58" t="s">
        <v>898</v>
      </c>
      <c r="B31" s="59">
        <f>VLOOKUP($A31,'Return Data'!$B$7:$R$2292,3,0)</f>
        <v>44859</v>
      </c>
      <c r="C31" s="60">
        <f>VLOOKUP($A31,'Return Data'!$B$7:$R$2292,4,0)</f>
        <v>389.18979999999999</v>
      </c>
      <c r="D31" s="60">
        <f>VLOOKUP($A31,'Return Data'!$B$7:$R$2292,10,0)</f>
        <v>9.5911000000000008</v>
      </c>
      <c r="E31" s="61">
        <f t="shared" si="0"/>
        <v>2</v>
      </c>
      <c r="F31" s="60">
        <f>VLOOKUP($A31,'Return Data'!$B$7:$R$2292,11,0)</f>
        <v>11.7852</v>
      </c>
      <c r="G31" s="61">
        <f t="shared" si="1"/>
        <v>1</v>
      </c>
      <c r="H31" s="60">
        <f>VLOOKUP($A31,'Return Data'!$B$7:$R$2292,12,0)</f>
        <v>9.4957999999999991</v>
      </c>
      <c r="I31" s="61">
        <f t="shared" si="2"/>
        <v>2</v>
      </c>
      <c r="J31" s="60">
        <f>VLOOKUP($A31,'Return Data'!$B$7:$R$2292,13,0)</f>
        <v>7.6867999999999999</v>
      </c>
      <c r="K31" s="61">
        <f t="shared" si="3"/>
        <v>3</v>
      </c>
      <c r="L31" s="60">
        <f>VLOOKUP($A31,'Return Data'!$B$7:$R$2292,17,0)</f>
        <v>28.1768</v>
      </c>
      <c r="M31" s="61">
        <f t="shared" si="4"/>
        <v>12</v>
      </c>
      <c r="N31" s="60">
        <f>VLOOKUP($A31,'Return Data'!$B$7:$R$2292,14,0)</f>
        <v>19.598400000000002</v>
      </c>
      <c r="O31" s="61">
        <f t="shared" si="5"/>
        <v>12</v>
      </c>
      <c r="P31" s="60">
        <f>VLOOKUP($A31,'Return Data'!$B$7:$R$2292,15,0)</f>
        <v>13.9879</v>
      </c>
      <c r="Q31" s="61">
        <f t="shared" si="7"/>
        <v>6</v>
      </c>
      <c r="R31" s="60">
        <f>VLOOKUP($A31,'Return Data'!$B$7:$R$2292,16,0)</f>
        <v>16.243400000000001</v>
      </c>
      <c r="S31" s="62">
        <f t="shared" si="6"/>
        <v>11</v>
      </c>
    </row>
    <row r="32" spans="1:19" x14ac:dyDescent="0.3">
      <c r="A32" s="58" t="s">
        <v>899</v>
      </c>
      <c r="B32" s="59">
        <f>VLOOKUP($A32,'Return Data'!$B$7:$R$2292,3,0)</f>
        <v>44859</v>
      </c>
      <c r="C32" s="60">
        <f>VLOOKUP($A32,'Return Data'!$B$7:$R$2292,4,0)</f>
        <v>17.45</v>
      </c>
      <c r="D32" s="60">
        <f>VLOOKUP($A32,'Return Data'!$B$7:$R$2292,10,0)</f>
        <v>7.2526000000000002</v>
      </c>
      <c r="E32" s="61">
        <f t="shared" si="0"/>
        <v>10</v>
      </c>
      <c r="F32" s="60">
        <f>VLOOKUP($A32,'Return Data'!$B$7:$R$2292,11,0)</f>
        <v>6.4024000000000001</v>
      </c>
      <c r="G32" s="61">
        <f t="shared" si="1"/>
        <v>13</v>
      </c>
      <c r="H32" s="60">
        <f>VLOOKUP($A32,'Return Data'!$B$7:$R$2292,12,0)</f>
        <v>4.3659999999999997</v>
      </c>
      <c r="I32" s="61">
        <f t="shared" si="2"/>
        <v>10</v>
      </c>
      <c r="J32" s="60">
        <f>VLOOKUP($A32,'Return Data'!$B$7:$R$2292,13,0)</f>
        <v>1.5125</v>
      </c>
      <c r="K32" s="61">
        <f t="shared" si="3"/>
        <v>13</v>
      </c>
      <c r="L32" s="60">
        <f>VLOOKUP($A32,'Return Data'!$B$7:$R$2292,17,0)</f>
        <v>26.215299999999999</v>
      </c>
      <c r="M32" s="61">
        <f t="shared" si="4"/>
        <v>21</v>
      </c>
      <c r="N32" s="60"/>
      <c r="O32" s="61"/>
      <c r="P32" s="60"/>
      <c r="Q32" s="61"/>
      <c r="R32" s="60">
        <f>VLOOKUP($A32,'Return Data'!$B$7:$R$2292,16,0)</f>
        <v>21.264500000000002</v>
      </c>
      <c r="S32" s="62">
        <f t="shared" si="6"/>
        <v>3</v>
      </c>
    </row>
    <row r="33" spans="1:19" x14ac:dyDescent="0.3">
      <c r="A33" s="58" t="s">
        <v>901</v>
      </c>
      <c r="B33" s="59">
        <f>VLOOKUP($A33,'Return Data'!$B$7:$R$2292,3,0)</f>
        <v>44859</v>
      </c>
      <c r="C33" s="60">
        <f>VLOOKUP($A33,'Return Data'!$B$7:$R$2292,4,0)</f>
        <v>105.9426</v>
      </c>
      <c r="D33" s="60">
        <f>VLOOKUP($A33,'Return Data'!$B$7:$R$2292,10,0)</f>
        <v>5.2801</v>
      </c>
      <c r="E33" s="61">
        <f t="shared" si="0"/>
        <v>23</v>
      </c>
      <c r="F33" s="60">
        <f>VLOOKUP($A33,'Return Data'!$B$7:$R$2292,11,0)</f>
        <v>7.2549999999999999</v>
      </c>
      <c r="G33" s="61">
        <f t="shared" si="1"/>
        <v>10</v>
      </c>
      <c r="H33" s="60">
        <f>VLOOKUP($A33,'Return Data'!$B$7:$R$2292,12,0)</f>
        <v>4.0086000000000004</v>
      </c>
      <c r="I33" s="61">
        <f t="shared" si="2"/>
        <v>12</v>
      </c>
      <c r="J33" s="60">
        <f>VLOOKUP($A33,'Return Data'!$B$7:$R$2292,13,0)</f>
        <v>-0.31490000000000001</v>
      </c>
      <c r="K33" s="61">
        <f t="shared" si="3"/>
        <v>20</v>
      </c>
      <c r="L33" s="60">
        <f>VLOOKUP($A33,'Return Data'!$B$7:$R$2292,17,0)</f>
        <v>30.976400000000002</v>
      </c>
      <c r="M33" s="61">
        <f t="shared" si="4"/>
        <v>6</v>
      </c>
      <c r="N33" s="60">
        <f>VLOOKUP($A33,'Return Data'!$B$7:$R$2292,14,0)</f>
        <v>20.849900000000002</v>
      </c>
      <c r="O33" s="61">
        <f t="shared" si="5"/>
        <v>10</v>
      </c>
      <c r="P33" s="60">
        <f>VLOOKUP($A33,'Return Data'!$B$7:$R$2292,15,0)</f>
        <v>10.5642</v>
      </c>
      <c r="Q33" s="61">
        <f t="shared" si="7"/>
        <v>17</v>
      </c>
      <c r="R33" s="60">
        <f>VLOOKUP($A33,'Return Data'!$B$7:$R$2292,16,0)</f>
        <v>13.1661</v>
      </c>
      <c r="S33" s="62">
        <f t="shared" si="6"/>
        <v>24</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6.8944230769230774</v>
      </c>
      <c r="E35" s="69"/>
      <c r="F35" s="70">
        <f>AVERAGE(F8:F33)</f>
        <v>5.7276192307692302</v>
      </c>
      <c r="G35" s="69"/>
      <c r="H35" s="70">
        <f>AVERAGE(H8:H33)</f>
        <v>3.6272038461538463</v>
      </c>
      <c r="I35" s="69"/>
      <c r="J35" s="70">
        <f>AVERAGE(J8:J33)</f>
        <v>1.6796384615384616</v>
      </c>
      <c r="K35" s="69"/>
      <c r="L35" s="70">
        <f>AVERAGE(L8:L33)</f>
        <v>28.591811538461535</v>
      </c>
      <c r="M35" s="69"/>
      <c r="N35" s="70">
        <f>AVERAGE(N8:N33)</f>
        <v>19.838554545454546</v>
      </c>
      <c r="O35" s="69"/>
      <c r="P35" s="70">
        <f>AVERAGE(P8:P33)</f>
        <v>12.305580952380952</v>
      </c>
      <c r="Q35" s="69"/>
      <c r="R35" s="70">
        <f>AVERAGE(R8:R33)</f>
        <v>16.57477307692308</v>
      </c>
      <c r="S35" s="71"/>
    </row>
    <row r="36" spans="1:19" x14ac:dyDescent="0.3">
      <c r="A36" s="68" t="s">
        <v>28</v>
      </c>
      <c r="B36" s="69"/>
      <c r="C36" s="69"/>
      <c r="D36" s="70">
        <f>MIN(D8:D33)</f>
        <v>1.7654000000000001</v>
      </c>
      <c r="E36" s="69"/>
      <c r="F36" s="70">
        <f>MIN(F8:F33)</f>
        <v>-1.1662999999999999</v>
      </c>
      <c r="G36" s="69"/>
      <c r="H36" s="70">
        <f>MIN(H8:H33)</f>
        <v>-7.2862999999999998</v>
      </c>
      <c r="I36" s="69"/>
      <c r="J36" s="70">
        <f>MIN(J8:J33)</f>
        <v>-9.8931000000000004</v>
      </c>
      <c r="K36" s="69"/>
      <c r="L36" s="70">
        <f>MIN(L8:L33)</f>
        <v>21.3368</v>
      </c>
      <c r="M36" s="69"/>
      <c r="N36" s="70">
        <f>MIN(N8:N33)</f>
        <v>15.680199999999999</v>
      </c>
      <c r="O36" s="69"/>
      <c r="P36" s="70">
        <f>MIN(P8:P33)</f>
        <v>7.8114999999999997</v>
      </c>
      <c r="Q36" s="69"/>
      <c r="R36" s="70">
        <f>MIN(R8:R33)</f>
        <v>11.8926</v>
      </c>
      <c r="S36" s="71"/>
    </row>
    <row r="37" spans="1:19" ht="15" thickBot="1" x14ac:dyDescent="0.35">
      <c r="A37" s="72" t="s">
        <v>29</v>
      </c>
      <c r="B37" s="73"/>
      <c r="C37" s="73"/>
      <c r="D37" s="74">
        <f>MAX(D8:D33)</f>
        <v>11.153700000000001</v>
      </c>
      <c r="E37" s="73"/>
      <c r="F37" s="74">
        <f>MAX(F8:F33)</f>
        <v>11.7852</v>
      </c>
      <c r="G37" s="73"/>
      <c r="H37" s="74">
        <f>MAX(H8:H33)</f>
        <v>12.1868</v>
      </c>
      <c r="I37" s="73"/>
      <c r="J37" s="74">
        <f>MAX(J8:J33)</f>
        <v>12.2531</v>
      </c>
      <c r="K37" s="73"/>
      <c r="L37" s="74">
        <f>MAX(L8:L33)</f>
        <v>37.091700000000003</v>
      </c>
      <c r="M37" s="73"/>
      <c r="N37" s="74">
        <f>MAX(N8:N33)</f>
        <v>25.629200000000001</v>
      </c>
      <c r="O37" s="73"/>
      <c r="P37" s="74">
        <f>MAX(P8:P33)</f>
        <v>15.246600000000001</v>
      </c>
      <c r="Q37" s="73"/>
      <c r="R37" s="74">
        <f>MAX(R8:R33)</f>
        <v>23.747199999999999</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1764</v>
      </c>
      <c r="B8" s="59">
        <f>VLOOKUP($A8,'Return Data'!$B$7:$R$2292,3,0)</f>
        <v>44859</v>
      </c>
      <c r="C8" s="60">
        <f>VLOOKUP($A8,'Return Data'!$B$7:$R$2292,4,0)</f>
        <v>739.43020221319205</v>
      </c>
      <c r="D8" s="60">
        <f>VLOOKUP($A8,'Return Data'!$B$7:$R$2292,10,0)</f>
        <v>5.9710999999999999</v>
      </c>
      <c r="E8" s="61">
        <f t="shared" ref="E8:E33" si="0">RANK(D8,D$8:D$33,0)</f>
        <v>17</v>
      </c>
      <c r="F8" s="60">
        <f>VLOOKUP($A8,'Return Data'!$B$7:$R$2292,11,0)</f>
        <v>-1.5941000000000001</v>
      </c>
      <c r="G8" s="61">
        <f t="shared" ref="G8:G33" si="1">RANK(F8,F$8:F$33,0)</f>
        <v>26</v>
      </c>
      <c r="H8" s="60">
        <f>VLOOKUP($A8,'Return Data'!$B$7:$R$2292,12,0)</f>
        <v>-7.8861999999999997</v>
      </c>
      <c r="I8" s="61">
        <f t="shared" ref="I8:I33" si="2">RANK(H8,H$8:H$33,0)</f>
        <v>26</v>
      </c>
      <c r="J8" s="60">
        <f>VLOOKUP($A8,'Return Data'!$B$7:$R$2292,13,0)</f>
        <v>-10.6754</v>
      </c>
      <c r="K8" s="61">
        <f t="shared" ref="K8:K32" si="3">RANK(J8,J$8:J$33,0)</f>
        <v>26</v>
      </c>
      <c r="L8" s="60">
        <f>VLOOKUP($A8,'Return Data'!$B$7:$R$2292,17,0)</f>
        <v>20.285599999999999</v>
      </c>
      <c r="M8" s="61">
        <f t="shared" ref="M8:M32" si="4">RANK(L8,L$8:L$33,0)</f>
        <v>26</v>
      </c>
      <c r="N8" s="60">
        <f>VLOOKUP($A8,'Return Data'!$B$7:$R$2292,14,0)</f>
        <v>14.651999999999999</v>
      </c>
      <c r="O8" s="61">
        <f t="shared" ref="O8:O31" si="5">RANK(N8,N$8:N$33,0)</f>
        <v>21</v>
      </c>
      <c r="P8" s="60">
        <f>VLOOKUP($A8,'Return Data'!$B$7:$R$2292,15,0)</f>
        <v>7.0099</v>
      </c>
      <c r="Q8" s="61">
        <f t="shared" ref="Q8:Q31" si="6">RANK(P8,P$8:P$33,0)</f>
        <v>21</v>
      </c>
      <c r="R8" s="60">
        <f>VLOOKUP($A8,'Return Data'!$B$7:$R$2292,16,0)</f>
        <v>17.078299999999999</v>
      </c>
      <c r="S8" s="62">
        <f t="shared" ref="S8:S32" si="7">RANK(R8,R$8:R$33,0)</f>
        <v>11</v>
      </c>
    </row>
    <row r="9" spans="1:20" x14ac:dyDescent="0.3">
      <c r="A9" s="58" t="s">
        <v>860</v>
      </c>
      <c r="B9" s="59">
        <f>VLOOKUP($A9,'Return Data'!$B$7:$R$2292,3,0)</f>
        <v>44859</v>
      </c>
      <c r="C9" s="60">
        <f>VLOOKUP($A9,'Return Data'!$B$7:$R$2292,4,0)</f>
        <v>19.86</v>
      </c>
      <c r="D9" s="60">
        <f>VLOOKUP($A9,'Return Data'!$B$7:$R$2292,10,0)</f>
        <v>3.5453999999999999</v>
      </c>
      <c r="E9" s="61">
        <f t="shared" si="0"/>
        <v>24</v>
      </c>
      <c r="F9" s="60">
        <f>VLOOKUP($A9,'Return Data'!$B$7:$R$2292,11,0)</f>
        <v>-1.194</v>
      </c>
      <c r="G9" s="61">
        <f t="shared" si="1"/>
        <v>25</v>
      </c>
      <c r="H9" s="60">
        <f>VLOOKUP($A9,'Return Data'!$B$7:$R$2292,12,0)</f>
        <v>-2.4558</v>
      </c>
      <c r="I9" s="61">
        <f t="shared" si="2"/>
        <v>25</v>
      </c>
      <c r="J9" s="60">
        <f>VLOOKUP($A9,'Return Data'!$B$7:$R$2292,13,0)</f>
        <v>-4.6566999999999998</v>
      </c>
      <c r="K9" s="61">
        <f t="shared" si="3"/>
        <v>24</v>
      </c>
      <c r="L9" s="60">
        <f>VLOOKUP($A9,'Return Data'!$B$7:$R$2292,17,0)</f>
        <v>25.5181</v>
      </c>
      <c r="M9" s="61">
        <f t="shared" si="4"/>
        <v>18</v>
      </c>
      <c r="N9" s="60">
        <f>VLOOKUP($A9,'Return Data'!$B$7:$R$2292,14,0)</f>
        <v>19.9559</v>
      </c>
      <c r="O9" s="61">
        <f t="shared" si="5"/>
        <v>8</v>
      </c>
      <c r="P9" s="60"/>
      <c r="Q9" s="61"/>
      <c r="R9" s="60">
        <f>VLOOKUP($A9,'Return Data'!$B$7:$R$2292,16,0)</f>
        <v>18.656400000000001</v>
      </c>
      <c r="S9" s="62">
        <f t="shared" si="7"/>
        <v>4</v>
      </c>
    </row>
    <row r="10" spans="1:20" x14ac:dyDescent="0.3">
      <c r="A10" s="58" t="s">
        <v>2027</v>
      </c>
      <c r="B10" s="59">
        <f>VLOOKUP($A10,'Return Data'!$B$7:$R$2292,3,0)</f>
        <v>44859</v>
      </c>
      <c r="C10" s="60">
        <f>VLOOKUP($A10,'Return Data'!$B$7:$R$2292,4,0)</f>
        <v>55.9</v>
      </c>
      <c r="D10" s="60">
        <f>VLOOKUP($A10,'Return Data'!$B$7:$R$2292,10,0)</f>
        <v>6.7201000000000004</v>
      </c>
      <c r="E10" s="61">
        <f t="shared" si="0"/>
        <v>13</v>
      </c>
      <c r="F10" s="60">
        <f>VLOOKUP($A10,'Return Data'!$B$7:$R$2292,11,0)</f>
        <v>5.8512000000000004</v>
      </c>
      <c r="G10" s="61">
        <f t="shared" si="1"/>
        <v>12</v>
      </c>
      <c r="H10" s="60">
        <f>VLOOKUP($A10,'Return Data'!$B$7:$R$2292,12,0)</f>
        <v>1.7474000000000001</v>
      </c>
      <c r="I10" s="61">
        <f t="shared" si="2"/>
        <v>17</v>
      </c>
      <c r="J10" s="60">
        <f>VLOOKUP($A10,'Return Data'!$B$7:$R$2292,13,0)</f>
        <v>-0.76339999999999997</v>
      </c>
      <c r="K10" s="61">
        <f t="shared" si="3"/>
        <v>18</v>
      </c>
      <c r="L10" s="60">
        <f>VLOOKUP($A10,'Return Data'!$B$7:$R$2292,17,0)</f>
        <v>24.501100000000001</v>
      </c>
      <c r="M10" s="61">
        <f t="shared" si="4"/>
        <v>22</v>
      </c>
      <c r="N10" s="60">
        <f>VLOOKUP($A10,'Return Data'!$B$7:$R$2292,14,0)</f>
        <v>17.401800000000001</v>
      </c>
      <c r="O10" s="61">
        <f t="shared" si="5"/>
        <v>15</v>
      </c>
      <c r="P10" s="60">
        <f>VLOOKUP($A10,'Return Data'!$B$7:$R$2292,15,0)</f>
        <v>9.4448000000000008</v>
      </c>
      <c r="Q10" s="61">
        <f t="shared" si="6"/>
        <v>17</v>
      </c>
      <c r="R10" s="60">
        <f>VLOOKUP($A10,'Return Data'!$B$7:$R$2292,16,0)</f>
        <v>13.061199999999999</v>
      </c>
      <c r="S10" s="62">
        <f t="shared" si="7"/>
        <v>17</v>
      </c>
    </row>
    <row r="11" spans="1:20" x14ac:dyDescent="0.3">
      <c r="A11" s="58" t="s">
        <v>862</v>
      </c>
      <c r="B11" s="59">
        <f>VLOOKUP($A11,'Return Data'!$B$7:$R$2292,3,0)</f>
        <v>44859</v>
      </c>
      <c r="C11" s="60">
        <f>VLOOKUP($A11,'Return Data'!$B$7:$R$2292,4,0)</f>
        <v>163.69999999999999</v>
      </c>
      <c r="D11" s="60">
        <f>VLOOKUP($A11,'Return Data'!$B$7:$R$2292,10,0)</f>
        <v>5.9546999999999999</v>
      </c>
      <c r="E11" s="61">
        <f t="shared" si="0"/>
        <v>18</v>
      </c>
      <c r="F11" s="60">
        <f>VLOOKUP($A11,'Return Data'!$B$7:$R$2292,11,0)</f>
        <v>4.7478999999999996</v>
      </c>
      <c r="G11" s="61">
        <f t="shared" si="1"/>
        <v>17</v>
      </c>
      <c r="H11" s="60">
        <f>VLOOKUP($A11,'Return Data'!$B$7:$R$2292,12,0)</f>
        <v>1.7592000000000001</v>
      </c>
      <c r="I11" s="61">
        <f t="shared" si="2"/>
        <v>16</v>
      </c>
      <c r="J11" s="60">
        <f>VLOOKUP($A11,'Return Data'!$B$7:$R$2292,13,0)</f>
        <v>-0.67349999999999999</v>
      </c>
      <c r="K11" s="61">
        <f t="shared" si="3"/>
        <v>17</v>
      </c>
      <c r="L11" s="60">
        <f>VLOOKUP($A11,'Return Data'!$B$7:$R$2292,17,0)</f>
        <v>25.970199999999998</v>
      </c>
      <c r="M11" s="61">
        <f t="shared" si="4"/>
        <v>15</v>
      </c>
      <c r="N11" s="60">
        <f>VLOOKUP($A11,'Return Data'!$B$7:$R$2292,14,0)</f>
        <v>20.6815</v>
      </c>
      <c r="O11" s="61">
        <f t="shared" si="5"/>
        <v>6</v>
      </c>
      <c r="P11" s="60">
        <f>VLOOKUP($A11,'Return Data'!$B$7:$R$2292,15,0)</f>
        <v>12.657299999999999</v>
      </c>
      <c r="Q11" s="61">
        <f t="shared" si="6"/>
        <v>6</v>
      </c>
      <c r="R11" s="60">
        <f>VLOOKUP($A11,'Return Data'!$B$7:$R$2292,16,0)</f>
        <v>17.176600000000001</v>
      </c>
      <c r="S11" s="62">
        <f t="shared" si="7"/>
        <v>10</v>
      </c>
    </row>
    <row r="12" spans="1:20" x14ac:dyDescent="0.3">
      <c r="A12" s="58" t="s">
        <v>864</v>
      </c>
      <c r="B12" s="59">
        <f>VLOOKUP($A12,'Return Data'!$B$7:$R$2292,3,0)</f>
        <v>44859</v>
      </c>
      <c r="C12" s="60">
        <f>VLOOKUP($A12,'Return Data'!$B$7:$R$2292,4,0)</f>
        <v>361.23399999999998</v>
      </c>
      <c r="D12" s="60">
        <f>VLOOKUP($A12,'Return Data'!$B$7:$R$2292,10,0)</f>
        <v>6.7649999999999997</v>
      </c>
      <c r="E12" s="61">
        <f t="shared" si="0"/>
        <v>12</v>
      </c>
      <c r="F12" s="60">
        <f>VLOOKUP($A12,'Return Data'!$B$7:$R$2292,11,0)</f>
        <v>6.7431999999999999</v>
      </c>
      <c r="G12" s="61">
        <f t="shared" si="1"/>
        <v>8</v>
      </c>
      <c r="H12" s="60">
        <f>VLOOKUP($A12,'Return Data'!$B$7:$R$2292,12,0)</f>
        <v>3.2360000000000002</v>
      </c>
      <c r="I12" s="61">
        <f t="shared" si="2"/>
        <v>13</v>
      </c>
      <c r="J12" s="60">
        <f>VLOOKUP($A12,'Return Data'!$B$7:$R$2292,13,0)</f>
        <v>-2.5901000000000001</v>
      </c>
      <c r="K12" s="61">
        <f t="shared" si="3"/>
        <v>21</v>
      </c>
      <c r="L12" s="60">
        <f>VLOOKUP($A12,'Return Data'!$B$7:$R$2292,17,0)</f>
        <v>25.572199999999999</v>
      </c>
      <c r="M12" s="61">
        <f t="shared" si="4"/>
        <v>17</v>
      </c>
      <c r="N12" s="60">
        <f>VLOOKUP($A12,'Return Data'!$B$7:$R$2292,14,0)</f>
        <v>16.687100000000001</v>
      </c>
      <c r="O12" s="61">
        <f t="shared" si="5"/>
        <v>17</v>
      </c>
      <c r="P12" s="60">
        <f>VLOOKUP($A12,'Return Data'!$B$7:$R$2292,15,0)</f>
        <v>10.564399999999999</v>
      </c>
      <c r="Q12" s="61">
        <f t="shared" si="6"/>
        <v>14</v>
      </c>
      <c r="R12" s="60">
        <f>VLOOKUP($A12,'Return Data'!$B$7:$R$2292,16,0)</f>
        <v>17.3184</v>
      </c>
      <c r="S12" s="62">
        <f t="shared" si="7"/>
        <v>9</v>
      </c>
    </row>
    <row r="13" spans="1:20" x14ac:dyDescent="0.3">
      <c r="A13" s="58" t="s">
        <v>866</v>
      </c>
      <c r="B13" s="59">
        <f>VLOOKUP($A13,'Return Data'!$B$7:$R$2292,3,0)</f>
        <v>44859</v>
      </c>
      <c r="C13" s="60">
        <f>VLOOKUP($A13,'Return Data'!$B$7:$R$2292,4,0)</f>
        <v>53.978999999999999</v>
      </c>
      <c r="D13" s="60">
        <f>VLOOKUP($A13,'Return Data'!$B$7:$R$2292,10,0)</f>
        <v>6.4443999999999999</v>
      </c>
      <c r="E13" s="61">
        <f t="shared" si="0"/>
        <v>16</v>
      </c>
      <c r="F13" s="60">
        <f>VLOOKUP($A13,'Return Data'!$B$7:$R$2292,11,0)</f>
        <v>6.4276</v>
      </c>
      <c r="G13" s="61">
        <f t="shared" si="1"/>
        <v>10</v>
      </c>
      <c r="H13" s="60">
        <f>VLOOKUP($A13,'Return Data'!$B$7:$R$2292,12,0)</f>
        <v>3.6303999999999998</v>
      </c>
      <c r="I13" s="61">
        <f t="shared" si="2"/>
        <v>10</v>
      </c>
      <c r="J13" s="60">
        <f>VLOOKUP($A13,'Return Data'!$B$7:$R$2292,13,0)</f>
        <v>1.7896000000000001</v>
      </c>
      <c r="K13" s="61">
        <f t="shared" si="3"/>
        <v>9</v>
      </c>
      <c r="L13" s="60">
        <f>VLOOKUP($A13,'Return Data'!$B$7:$R$2292,17,0)</f>
        <v>26.996700000000001</v>
      </c>
      <c r="M13" s="61">
        <f t="shared" si="4"/>
        <v>9</v>
      </c>
      <c r="N13" s="60">
        <f>VLOOKUP($A13,'Return Data'!$B$7:$R$2292,14,0)</f>
        <v>19.076499999999999</v>
      </c>
      <c r="O13" s="61">
        <f t="shared" si="5"/>
        <v>10</v>
      </c>
      <c r="P13" s="60">
        <f>VLOOKUP($A13,'Return Data'!$B$7:$R$2292,15,0)</f>
        <v>13.177300000000001</v>
      </c>
      <c r="Q13" s="61">
        <f t="shared" si="6"/>
        <v>4</v>
      </c>
      <c r="R13" s="60">
        <f>VLOOKUP($A13,'Return Data'!$B$7:$R$2292,16,0)</f>
        <v>11.589499999999999</v>
      </c>
      <c r="S13" s="62">
        <f t="shared" si="7"/>
        <v>24</v>
      </c>
    </row>
    <row r="14" spans="1:20" x14ac:dyDescent="0.3">
      <c r="A14" s="58" t="s">
        <v>867</v>
      </c>
      <c r="B14" s="59">
        <f>VLOOKUP($A14,'Return Data'!$B$7:$R$2292,3,0)</f>
        <v>44859</v>
      </c>
      <c r="C14" s="60">
        <f>VLOOKUP($A14,'Return Data'!$B$7:$R$2292,4,0)</f>
        <v>119.9255</v>
      </c>
      <c r="D14" s="60">
        <f>VLOOKUP($A14,'Return Data'!$B$7:$R$2292,10,0)</f>
        <v>1.5876999999999999</v>
      </c>
      <c r="E14" s="61">
        <f t="shared" si="0"/>
        <v>26</v>
      </c>
      <c r="F14" s="60">
        <f>VLOOKUP($A14,'Return Data'!$B$7:$R$2292,11,0)</f>
        <v>1.9133</v>
      </c>
      <c r="G14" s="61">
        <f t="shared" si="1"/>
        <v>24</v>
      </c>
      <c r="H14" s="60">
        <f>VLOOKUP($A14,'Return Data'!$B$7:$R$2292,12,0)</f>
        <v>-2.0636000000000001</v>
      </c>
      <c r="I14" s="61">
        <f t="shared" si="2"/>
        <v>24</v>
      </c>
      <c r="J14" s="60">
        <f>VLOOKUP($A14,'Return Data'!$B$7:$R$2292,13,0)</f>
        <v>-6.6440999999999999</v>
      </c>
      <c r="K14" s="61">
        <f t="shared" si="3"/>
        <v>25</v>
      </c>
      <c r="L14" s="60">
        <f>VLOOKUP($A14,'Return Data'!$B$7:$R$2292,17,0)</f>
        <v>26.604099999999999</v>
      </c>
      <c r="M14" s="61">
        <f t="shared" si="4"/>
        <v>14</v>
      </c>
      <c r="N14" s="60">
        <f>VLOOKUP($A14,'Return Data'!$B$7:$R$2292,14,0)</f>
        <v>15.8809</v>
      </c>
      <c r="O14" s="61">
        <f t="shared" si="5"/>
        <v>19</v>
      </c>
      <c r="P14" s="60">
        <f>VLOOKUP($A14,'Return Data'!$B$7:$R$2292,15,0)</f>
        <v>9.0315999999999992</v>
      </c>
      <c r="Q14" s="61">
        <f t="shared" si="6"/>
        <v>18</v>
      </c>
      <c r="R14" s="60">
        <f>VLOOKUP($A14,'Return Data'!$B$7:$R$2292,16,0)</f>
        <v>15.1046</v>
      </c>
      <c r="S14" s="62">
        <f t="shared" si="7"/>
        <v>12</v>
      </c>
    </row>
    <row r="15" spans="1:20" x14ac:dyDescent="0.3">
      <c r="A15" s="58" t="s">
        <v>1880</v>
      </c>
      <c r="B15" s="59">
        <f>VLOOKUP($A15,'Return Data'!$B$7:$R$2292,3,0)</f>
        <v>44859</v>
      </c>
      <c r="C15" s="60">
        <f>VLOOKUP($A15,'Return Data'!$B$7:$R$2292,4,0)</f>
        <v>264.47900033603202</v>
      </c>
      <c r="D15" s="60">
        <f>VLOOKUP($A15,'Return Data'!$B$7:$R$2292,10,0)</f>
        <v>5.9207000000000001</v>
      </c>
      <c r="E15" s="61">
        <f t="shared" si="0"/>
        <v>19</v>
      </c>
      <c r="F15" s="60">
        <f>VLOOKUP($A15,'Return Data'!$B$7:$R$2292,11,0)</f>
        <v>6.3834999999999997</v>
      </c>
      <c r="G15" s="61">
        <f t="shared" si="1"/>
        <v>11</v>
      </c>
      <c r="H15" s="60">
        <f>VLOOKUP($A15,'Return Data'!$B$7:$R$2292,12,0)</f>
        <v>6.6337999999999999</v>
      </c>
      <c r="I15" s="61">
        <f t="shared" si="2"/>
        <v>5</v>
      </c>
      <c r="J15" s="60">
        <f>VLOOKUP($A15,'Return Data'!$B$7:$R$2292,13,0)</f>
        <v>3.2240000000000002</v>
      </c>
      <c r="K15" s="61">
        <f t="shared" si="3"/>
        <v>7</v>
      </c>
      <c r="L15" s="60">
        <f>VLOOKUP($A15,'Return Data'!$B$7:$R$2292,17,0)</f>
        <v>33.934199999999997</v>
      </c>
      <c r="M15" s="61">
        <f t="shared" si="4"/>
        <v>3</v>
      </c>
      <c r="N15" s="60">
        <f>VLOOKUP($A15,'Return Data'!$B$7:$R$2292,14,0)</f>
        <v>21.0947</v>
      </c>
      <c r="O15" s="61">
        <f t="shared" si="5"/>
        <v>4</v>
      </c>
      <c r="P15" s="60">
        <f>VLOOKUP($A15,'Return Data'!$B$7:$R$2292,15,0)</f>
        <v>12.2783</v>
      </c>
      <c r="Q15" s="61">
        <f t="shared" si="6"/>
        <v>8</v>
      </c>
      <c r="R15" s="60">
        <f>VLOOKUP($A15,'Return Data'!$B$7:$R$2292,16,0)</f>
        <v>12.0878</v>
      </c>
      <c r="S15" s="62">
        <f t="shared" si="7"/>
        <v>23</v>
      </c>
    </row>
    <row r="16" spans="1:20" x14ac:dyDescent="0.3">
      <c r="A16" s="58" t="s">
        <v>870</v>
      </c>
      <c r="B16" s="59">
        <f>VLOOKUP($A16,'Return Data'!$B$7:$R$2292,3,0)</f>
        <v>44859</v>
      </c>
      <c r="C16" s="60">
        <f>VLOOKUP($A16,'Return Data'!$B$7:$R$2292,4,0)</f>
        <v>15.742599999999999</v>
      </c>
      <c r="D16" s="60">
        <f>VLOOKUP($A16,'Return Data'!$B$7:$R$2292,10,0)</f>
        <v>5.5473999999999997</v>
      </c>
      <c r="E16" s="61">
        <f t="shared" si="0"/>
        <v>21</v>
      </c>
      <c r="F16" s="60">
        <f>VLOOKUP($A16,'Return Data'!$B$7:$R$2292,11,0)</f>
        <v>3.1928999999999998</v>
      </c>
      <c r="G16" s="61">
        <f t="shared" si="1"/>
        <v>21</v>
      </c>
      <c r="H16" s="60">
        <f>VLOOKUP($A16,'Return Data'!$B$7:$R$2292,12,0)</f>
        <v>-1.1267</v>
      </c>
      <c r="I16" s="61">
        <f t="shared" si="2"/>
        <v>21</v>
      </c>
      <c r="J16" s="60">
        <f>VLOOKUP($A16,'Return Data'!$B$7:$R$2292,13,0)</f>
        <v>-3.2242999999999999</v>
      </c>
      <c r="K16" s="61">
        <f t="shared" si="3"/>
        <v>22</v>
      </c>
      <c r="L16" s="60">
        <f>VLOOKUP($A16,'Return Data'!$B$7:$R$2292,17,0)</f>
        <v>23.915800000000001</v>
      </c>
      <c r="M16" s="61">
        <f t="shared" si="4"/>
        <v>23</v>
      </c>
      <c r="N16" s="60"/>
      <c r="O16" s="61"/>
      <c r="P16" s="60"/>
      <c r="Q16" s="61"/>
      <c r="R16" s="60">
        <f>VLOOKUP($A16,'Return Data'!$B$7:$R$2292,16,0)</f>
        <v>13.5107</v>
      </c>
      <c r="S16" s="62">
        <f t="shared" si="7"/>
        <v>15</v>
      </c>
    </row>
    <row r="17" spans="1:19" x14ac:dyDescent="0.3">
      <c r="A17" s="58" t="s">
        <v>871</v>
      </c>
      <c r="B17" s="59">
        <f>VLOOKUP($A17,'Return Data'!$B$7:$R$2292,3,0)</f>
        <v>44859</v>
      </c>
      <c r="C17" s="60">
        <f>VLOOKUP($A17,'Return Data'!$B$7:$R$2292,4,0)</f>
        <v>575.25</v>
      </c>
      <c r="D17" s="60">
        <f>VLOOKUP($A17,'Return Data'!$B$7:$R$2292,10,0)</f>
        <v>7.6581999999999999</v>
      </c>
      <c r="E17" s="61">
        <f t="shared" si="0"/>
        <v>7</v>
      </c>
      <c r="F17" s="60">
        <f>VLOOKUP($A17,'Return Data'!$B$7:$R$2292,11,0)</f>
        <v>7.9348999999999998</v>
      </c>
      <c r="G17" s="61">
        <f t="shared" si="1"/>
        <v>4</v>
      </c>
      <c r="H17" s="60">
        <f>VLOOKUP($A17,'Return Data'!$B$7:$R$2292,12,0)</f>
        <v>7.7187000000000001</v>
      </c>
      <c r="I17" s="61">
        <f t="shared" si="2"/>
        <v>4</v>
      </c>
      <c r="J17" s="60">
        <f>VLOOKUP($A17,'Return Data'!$B$7:$R$2292,13,0)</f>
        <v>4.6079999999999997</v>
      </c>
      <c r="K17" s="61">
        <f t="shared" si="3"/>
        <v>5</v>
      </c>
      <c r="L17" s="60">
        <f>VLOOKUP($A17,'Return Data'!$B$7:$R$2292,17,0)</f>
        <v>36.006500000000003</v>
      </c>
      <c r="M17" s="61">
        <f t="shared" si="4"/>
        <v>1</v>
      </c>
      <c r="N17" s="60">
        <f>VLOOKUP($A17,'Return Data'!$B$7:$R$2292,14,0)</f>
        <v>21.714099999999998</v>
      </c>
      <c r="O17" s="61">
        <f t="shared" si="5"/>
        <v>3</v>
      </c>
      <c r="P17" s="60">
        <f>VLOOKUP($A17,'Return Data'!$B$7:$R$2292,15,0)</f>
        <v>12.0619</v>
      </c>
      <c r="Q17" s="61">
        <f t="shared" si="6"/>
        <v>9</v>
      </c>
      <c r="R17" s="60">
        <f>VLOOKUP($A17,'Return Data'!$B$7:$R$2292,16,0)</f>
        <v>18.136800000000001</v>
      </c>
      <c r="S17" s="62">
        <f t="shared" si="7"/>
        <v>7</v>
      </c>
    </row>
    <row r="18" spans="1:19" x14ac:dyDescent="0.3">
      <c r="A18" s="58" t="s">
        <v>874</v>
      </c>
      <c r="B18" s="59">
        <f>VLOOKUP($A18,'Return Data'!$B$7:$R$2292,3,0)</f>
        <v>44859</v>
      </c>
      <c r="C18" s="60">
        <f>VLOOKUP($A18,'Return Data'!$B$7:$R$2292,4,0)</f>
        <v>72.337000000000003</v>
      </c>
      <c r="D18" s="60">
        <f>VLOOKUP($A18,'Return Data'!$B$7:$R$2292,10,0)</f>
        <v>8.3863000000000003</v>
      </c>
      <c r="E18" s="61">
        <f t="shared" si="0"/>
        <v>4</v>
      </c>
      <c r="F18" s="60">
        <f>VLOOKUP($A18,'Return Data'!$B$7:$R$2292,11,0)</f>
        <v>8.1432000000000002</v>
      </c>
      <c r="G18" s="61">
        <f t="shared" si="1"/>
        <v>3</v>
      </c>
      <c r="H18" s="60">
        <f>VLOOKUP($A18,'Return Data'!$B$7:$R$2292,12,0)</f>
        <v>5.2481</v>
      </c>
      <c r="I18" s="61">
        <f t="shared" si="2"/>
        <v>7</v>
      </c>
      <c r="J18" s="60">
        <f>VLOOKUP($A18,'Return Data'!$B$7:$R$2292,13,0)</f>
        <v>2.0411999999999999</v>
      </c>
      <c r="K18" s="61">
        <f t="shared" si="3"/>
        <v>8</v>
      </c>
      <c r="L18" s="60">
        <f>VLOOKUP($A18,'Return Data'!$B$7:$R$2292,17,0)</f>
        <v>26.704599999999999</v>
      </c>
      <c r="M18" s="61">
        <f t="shared" si="4"/>
        <v>11</v>
      </c>
      <c r="N18" s="60">
        <f>VLOOKUP($A18,'Return Data'!$B$7:$R$2292,14,0)</f>
        <v>18.158100000000001</v>
      </c>
      <c r="O18" s="61">
        <f t="shared" si="5"/>
        <v>12</v>
      </c>
      <c r="P18" s="60">
        <f>VLOOKUP($A18,'Return Data'!$B$7:$R$2292,15,0)</f>
        <v>10.257</v>
      </c>
      <c r="Q18" s="61">
        <f t="shared" si="6"/>
        <v>15</v>
      </c>
      <c r="R18" s="60">
        <f>VLOOKUP($A18,'Return Data'!$B$7:$R$2292,16,0)</f>
        <v>12.175800000000001</v>
      </c>
      <c r="S18" s="62">
        <f t="shared" si="7"/>
        <v>21</v>
      </c>
    </row>
    <row r="19" spans="1:19" x14ac:dyDescent="0.3">
      <c r="A19" s="58" t="s">
        <v>875</v>
      </c>
      <c r="B19" s="59">
        <f>VLOOKUP($A19,'Return Data'!$B$7:$R$2292,3,0)</f>
        <v>44859</v>
      </c>
      <c r="C19" s="60">
        <f>VLOOKUP($A19,'Return Data'!$B$7:$R$2292,4,0)</f>
        <v>52.89</v>
      </c>
      <c r="D19" s="60">
        <f>VLOOKUP($A19,'Return Data'!$B$7:$R$2292,10,0)</f>
        <v>7.3691000000000004</v>
      </c>
      <c r="E19" s="61">
        <f t="shared" si="0"/>
        <v>8</v>
      </c>
      <c r="F19" s="60">
        <f>VLOOKUP($A19,'Return Data'!$B$7:$R$2292,11,0)</f>
        <v>5.5899000000000001</v>
      </c>
      <c r="G19" s="61">
        <f t="shared" si="1"/>
        <v>14</v>
      </c>
      <c r="H19" s="60">
        <f>VLOOKUP($A19,'Return Data'!$B$7:$R$2292,12,0)</f>
        <v>1.8878999999999999</v>
      </c>
      <c r="I19" s="61">
        <f t="shared" si="2"/>
        <v>15</v>
      </c>
      <c r="J19" s="60">
        <f>VLOOKUP($A19,'Return Data'!$B$7:$R$2292,13,0)</f>
        <v>-1.0847</v>
      </c>
      <c r="K19" s="61">
        <f t="shared" si="3"/>
        <v>20</v>
      </c>
      <c r="L19" s="60">
        <f>VLOOKUP($A19,'Return Data'!$B$7:$R$2292,17,0)</f>
        <v>21.212700000000002</v>
      </c>
      <c r="M19" s="61">
        <f t="shared" si="4"/>
        <v>25</v>
      </c>
      <c r="N19" s="60">
        <f>VLOOKUP($A19,'Return Data'!$B$7:$R$2292,14,0)</f>
        <v>14.241899999999999</v>
      </c>
      <c r="O19" s="61">
        <f t="shared" si="5"/>
        <v>22</v>
      </c>
      <c r="P19" s="60">
        <f>VLOOKUP($A19,'Return Data'!$B$7:$R$2292,15,0)</f>
        <v>11.191000000000001</v>
      </c>
      <c r="Q19" s="61">
        <f t="shared" si="6"/>
        <v>12</v>
      </c>
      <c r="R19" s="60">
        <f>VLOOKUP($A19,'Return Data'!$B$7:$R$2292,16,0)</f>
        <v>11.5634</v>
      </c>
      <c r="S19" s="62">
        <f t="shared" si="7"/>
        <v>25</v>
      </c>
    </row>
    <row r="20" spans="1:19" x14ac:dyDescent="0.3">
      <c r="A20" s="58" t="s">
        <v>877</v>
      </c>
      <c r="B20" s="59">
        <f>VLOOKUP($A20,'Return Data'!$B$7:$R$2292,3,0)</f>
        <v>44859</v>
      </c>
      <c r="C20" s="60">
        <f>VLOOKUP($A20,'Return Data'!$B$7:$R$2292,4,0)</f>
        <v>205.97399999999999</v>
      </c>
      <c r="D20" s="60">
        <f>VLOOKUP($A20,'Return Data'!$B$7:$R$2292,10,0)</f>
        <v>7.1414</v>
      </c>
      <c r="E20" s="61">
        <f t="shared" si="0"/>
        <v>9</v>
      </c>
      <c r="F20" s="60">
        <f>VLOOKUP($A20,'Return Data'!$B$7:$R$2292,11,0)</f>
        <v>6.6238999999999999</v>
      </c>
      <c r="G20" s="61">
        <f t="shared" si="1"/>
        <v>9</v>
      </c>
      <c r="H20" s="60">
        <f>VLOOKUP($A20,'Return Data'!$B$7:$R$2292,12,0)</f>
        <v>6.1135999999999999</v>
      </c>
      <c r="I20" s="61">
        <f t="shared" si="2"/>
        <v>6</v>
      </c>
      <c r="J20" s="60">
        <f>VLOOKUP($A20,'Return Data'!$B$7:$R$2292,13,0)</f>
        <v>5.3220000000000001</v>
      </c>
      <c r="K20" s="61">
        <f t="shared" si="3"/>
        <v>4</v>
      </c>
      <c r="L20" s="60">
        <f>VLOOKUP($A20,'Return Data'!$B$7:$R$2292,17,0)</f>
        <v>25.8505</v>
      </c>
      <c r="M20" s="61">
        <f t="shared" si="4"/>
        <v>16</v>
      </c>
      <c r="N20" s="60">
        <f>VLOOKUP($A20,'Return Data'!$B$7:$R$2292,14,0)</f>
        <v>19.6616</v>
      </c>
      <c r="O20" s="61">
        <f t="shared" si="5"/>
        <v>9</v>
      </c>
      <c r="P20" s="60">
        <f>VLOOKUP($A20,'Return Data'!$B$7:$R$2292,15,0)</f>
        <v>12.2826</v>
      </c>
      <c r="Q20" s="61">
        <f t="shared" si="6"/>
        <v>7</v>
      </c>
      <c r="R20" s="60">
        <f>VLOOKUP($A20,'Return Data'!$B$7:$R$2292,16,0)</f>
        <v>18.151199999999999</v>
      </c>
      <c r="S20" s="62">
        <f t="shared" si="7"/>
        <v>6</v>
      </c>
    </row>
    <row r="21" spans="1:19" x14ac:dyDescent="0.3">
      <c r="A21" s="58" t="s">
        <v>880</v>
      </c>
      <c r="B21" s="59">
        <f>VLOOKUP($A21,'Return Data'!$B$7:$R$2292,3,0)</f>
        <v>44859</v>
      </c>
      <c r="C21" s="60">
        <f>VLOOKUP($A21,'Return Data'!$B$7:$R$2292,4,0)</f>
        <v>72.573999999999998</v>
      </c>
      <c r="D21" s="60">
        <f>VLOOKUP($A21,'Return Data'!$B$7:$R$2292,10,0)</f>
        <v>9.2586999999999993</v>
      </c>
      <c r="E21" s="61">
        <f t="shared" si="0"/>
        <v>3</v>
      </c>
      <c r="F21" s="60">
        <f>VLOOKUP($A21,'Return Data'!$B$7:$R$2292,11,0)</f>
        <v>6.8521999999999998</v>
      </c>
      <c r="G21" s="61">
        <f t="shared" si="1"/>
        <v>7</v>
      </c>
      <c r="H21" s="60">
        <f>VLOOKUP($A21,'Return Data'!$B$7:$R$2292,12,0)</f>
        <v>5.0152999999999999</v>
      </c>
      <c r="I21" s="61">
        <f t="shared" si="2"/>
        <v>8</v>
      </c>
      <c r="J21" s="60">
        <f>VLOOKUP($A21,'Return Data'!$B$7:$R$2292,13,0)</f>
        <v>4.5449000000000002</v>
      </c>
      <c r="K21" s="61">
        <f t="shared" si="3"/>
        <v>6</v>
      </c>
      <c r="L21" s="60">
        <f>VLOOKUP($A21,'Return Data'!$B$7:$R$2292,17,0)</f>
        <v>21.287700000000001</v>
      </c>
      <c r="M21" s="61">
        <f t="shared" si="4"/>
        <v>24</v>
      </c>
      <c r="N21" s="60">
        <f>VLOOKUP($A21,'Return Data'!$B$7:$R$2292,14,0)</f>
        <v>15.888999999999999</v>
      </c>
      <c r="O21" s="61">
        <f t="shared" si="5"/>
        <v>18</v>
      </c>
      <c r="P21" s="60">
        <f>VLOOKUP($A21,'Return Data'!$B$7:$R$2292,15,0)</f>
        <v>8.2980999999999998</v>
      </c>
      <c r="Q21" s="61">
        <f t="shared" si="6"/>
        <v>19</v>
      </c>
      <c r="R21" s="60">
        <f>VLOOKUP($A21,'Return Data'!$B$7:$R$2292,16,0)</f>
        <v>12.814299999999999</v>
      </c>
      <c r="S21" s="62">
        <f t="shared" si="7"/>
        <v>18</v>
      </c>
    </row>
    <row r="22" spans="1:19" x14ac:dyDescent="0.3">
      <c r="A22" s="58" t="s">
        <v>882</v>
      </c>
      <c r="B22" s="59">
        <f>VLOOKUP($A22,'Return Data'!$B$7:$R$2292,3,0)</f>
        <v>44859</v>
      </c>
      <c r="C22" s="60">
        <f>VLOOKUP($A22,'Return Data'!$B$7:$R$2292,4,0)</f>
        <v>24.694199999999999</v>
      </c>
      <c r="D22" s="60">
        <f>VLOOKUP($A22,'Return Data'!$B$7:$R$2292,10,0)</f>
        <v>4.9989999999999997</v>
      </c>
      <c r="E22" s="61">
        <f t="shared" si="0"/>
        <v>23</v>
      </c>
      <c r="F22" s="60">
        <f>VLOOKUP($A22,'Return Data'!$B$7:$R$2292,11,0)</f>
        <v>3.9965999999999999</v>
      </c>
      <c r="G22" s="61">
        <f t="shared" si="1"/>
        <v>18</v>
      </c>
      <c r="H22" s="60">
        <f>VLOOKUP($A22,'Return Data'!$B$7:$R$2292,12,0)</f>
        <v>1.1887000000000001</v>
      </c>
      <c r="I22" s="61">
        <f t="shared" si="2"/>
        <v>19</v>
      </c>
      <c r="J22" s="60">
        <f>VLOOKUP($A22,'Return Data'!$B$7:$R$2292,13,0)</f>
        <v>0.77210000000000001</v>
      </c>
      <c r="K22" s="61">
        <f t="shared" si="3"/>
        <v>10</v>
      </c>
      <c r="L22" s="60">
        <f>VLOOKUP($A22,'Return Data'!$B$7:$R$2292,17,0)</f>
        <v>24.575600000000001</v>
      </c>
      <c r="M22" s="61">
        <f t="shared" si="4"/>
        <v>21</v>
      </c>
      <c r="N22" s="60">
        <f>VLOOKUP($A22,'Return Data'!$B$7:$R$2292,14,0)</f>
        <v>17.319500000000001</v>
      </c>
      <c r="O22" s="61">
        <f t="shared" si="5"/>
        <v>16</v>
      </c>
      <c r="P22" s="60">
        <f>VLOOKUP($A22,'Return Data'!$B$7:$R$2292,15,0)</f>
        <v>11.561400000000001</v>
      </c>
      <c r="Q22" s="61">
        <f t="shared" si="6"/>
        <v>11</v>
      </c>
      <c r="R22" s="60">
        <f>VLOOKUP($A22,'Return Data'!$B$7:$R$2292,16,0)</f>
        <v>12.511200000000001</v>
      </c>
      <c r="S22" s="62">
        <f t="shared" si="7"/>
        <v>20</v>
      </c>
    </row>
    <row r="23" spans="1:19" x14ac:dyDescent="0.3">
      <c r="A23" s="58" t="s">
        <v>884</v>
      </c>
      <c r="B23" s="59">
        <f>VLOOKUP($A23,'Return Data'!$B$7:$R$2292,3,0)</f>
        <v>44859</v>
      </c>
      <c r="C23" s="60">
        <f>VLOOKUP($A23,'Return Data'!$B$7:$R$2292,4,0)</f>
        <v>17.3001</v>
      </c>
      <c r="D23" s="60">
        <f>VLOOKUP($A23,'Return Data'!$B$7:$R$2292,10,0)</f>
        <v>6.5644999999999998</v>
      </c>
      <c r="E23" s="61">
        <f t="shared" si="0"/>
        <v>15</v>
      </c>
      <c r="F23" s="60">
        <f>VLOOKUP($A23,'Return Data'!$B$7:$R$2292,11,0)</f>
        <v>2.4802</v>
      </c>
      <c r="G23" s="61">
        <f t="shared" si="1"/>
        <v>22</v>
      </c>
      <c r="H23" s="60">
        <f>VLOOKUP($A23,'Return Data'!$B$7:$R$2292,12,0)</f>
        <v>2.4796</v>
      </c>
      <c r="I23" s="61">
        <f t="shared" si="2"/>
        <v>14</v>
      </c>
      <c r="J23" s="60">
        <f>VLOOKUP($A23,'Return Data'!$B$7:$R$2292,13,0)</f>
        <v>-0.48720000000000002</v>
      </c>
      <c r="K23" s="61">
        <f t="shared" si="3"/>
        <v>15</v>
      </c>
      <c r="L23" s="60">
        <f>VLOOKUP($A23,'Return Data'!$B$7:$R$2292,17,0)</f>
        <v>30.7209</v>
      </c>
      <c r="M23" s="61">
        <f t="shared" si="4"/>
        <v>5</v>
      </c>
      <c r="N23" s="60"/>
      <c r="O23" s="61"/>
      <c r="P23" s="60"/>
      <c r="Q23" s="61"/>
      <c r="R23" s="60">
        <f>VLOOKUP($A23,'Return Data'!$B$7:$R$2292,16,0)</f>
        <v>21.438700000000001</v>
      </c>
      <c r="S23" s="62">
        <f t="shared" si="7"/>
        <v>1</v>
      </c>
    </row>
    <row r="24" spans="1:19" x14ac:dyDescent="0.3">
      <c r="A24" s="58" t="s">
        <v>886</v>
      </c>
      <c r="B24" s="59">
        <f>VLOOKUP($A24,'Return Data'!$B$7:$R$2292,3,0)</f>
        <v>44859</v>
      </c>
      <c r="C24" s="60">
        <f>VLOOKUP($A24,'Return Data'!$B$7:$R$2292,4,0)</f>
        <v>95.552999999999997</v>
      </c>
      <c r="D24" s="60">
        <f>VLOOKUP($A24,'Return Data'!$B$7:$R$2292,10,0)</f>
        <v>3.5434000000000001</v>
      </c>
      <c r="E24" s="61">
        <f t="shared" si="0"/>
        <v>25</v>
      </c>
      <c r="F24" s="60">
        <f>VLOOKUP($A24,'Return Data'!$B$7:$R$2292,11,0)</f>
        <v>2.0396999999999998</v>
      </c>
      <c r="G24" s="61">
        <f t="shared" si="1"/>
        <v>23</v>
      </c>
      <c r="H24" s="60">
        <f>VLOOKUP($A24,'Return Data'!$B$7:$R$2292,12,0)</f>
        <v>-1.9466000000000001</v>
      </c>
      <c r="I24" s="61">
        <f t="shared" si="2"/>
        <v>23</v>
      </c>
      <c r="J24" s="60">
        <f>VLOOKUP($A24,'Return Data'!$B$7:$R$2292,13,0)</f>
        <v>-4.1547000000000001</v>
      </c>
      <c r="K24" s="61">
        <f t="shared" si="3"/>
        <v>23</v>
      </c>
      <c r="L24" s="60">
        <f>VLOOKUP($A24,'Return Data'!$B$7:$R$2292,17,0)</f>
        <v>25.343499999999999</v>
      </c>
      <c r="M24" s="61">
        <f t="shared" si="4"/>
        <v>19</v>
      </c>
      <c r="N24" s="60">
        <f>VLOOKUP($A24,'Return Data'!$B$7:$R$2292,14,0)</f>
        <v>20.763200000000001</v>
      </c>
      <c r="O24" s="61">
        <f t="shared" si="5"/>
        <v>5</v>
      </c>
      <c r="P24" s="60">
        <f>VLOOKUP($A24,'Return Data'!$B$7:$R$2292,15,0)</f>
        <v>14.1616</v>
      </c>
      <c r="Q24" s="61">
        <f t="shared" si="6"/>
        <v>1</v>
      </c>
      <c r="R24" s="60">
        <f>VLOOKUP($A24,'Return Data'!$B$7:$R$2292,16,0)</f>
        <v>20.134599999999999</v>
      </c>
      <c r="S24" s="62">
        <f t="shared" si="7"/>
        <v>2</v>
      </c>
    </row>
    <row r="25" spans="1:19" x14ac:dyDescent="0.3">
      <c r="A25" s="58" t="s">
        <v>888</v>
      </c>
      <c r="B25" s="59">
        <f>VLOOKUP($A25,'Return Data'!$B$7:$R$2292,3,0)</f>
        <v>44859</v>
      </c>
      <c r="C25" s="60">
        <f>VLOOKUP($A25,'Return Data'!$B$7:$R$2292,4,0)</f>
        <v>16.6661</v>
      </c>
      <c r="D25" s="60">
        <f>VLOOKUP($A25,'Return Data'!$B$7:$R$2292,10,0)</f>
        <v>8.0018999999999991</v>
      </c>
      <c r="E25" s="61">
        <f t="shared" si="0"/>
        <v>5</v>
      </c>
      <c r="F25" s="60">
        <f>VLOOKUP($A25,'Return Data'!$B$7:$R$2292,11,0)</f>
        <v>6.8880999999999997</v>
      </c>
      <c r="G25" s="61">
        <f t="shared" si="1"/>
        <v>5</v>
      </c>
      <c r="H25" s="60">
        <f>VLOOKUP($A25,'Return Data'!$B$7:$R$2292,12,0)</f>
        <v>-1.4004000000000001</v>
      </c>
      <c r="I25" s="61">
        <f t="shared" si="2"/>
        <v>22</v>
      </c>
      <c r="J25" s="60">
        <f>VLOOKUP($A25,'Return Data'!$B$7:$R$2292,13,0)</f>
        <v>0.2979</v>
      </c>
      <c r="K25" s="61">
        <f t="shared" si="3"/>
        <v>12</v>
      </c>
      <c r="L25" s="60">
        <f>VLOOKUP($A25,'Return Data'!$B$7:$R$2292,17,0)</f>
        <v>28.265499999999999</v>
      </c>
      <c r="M25" s="61">
        <f t="shared" si="4"/>
        <v>7</v>
      </c>
      <c r="N25" s="60"/>
      <c r="O25" s="61"/>
      <c r="P25" s="60"/>
      <c r="Q25" s="61"/>
      <c r="R25" s="60">
        <f>VLOOKUP($A25,'Return Data'!$B$7:$R$2292,16,0)</f>
        <v>18.397300000000001</v>
      </c>
      <c r="S25" s="62">
        <f t="shared" si="7"/>
        <v>5</v>
      </c>
    </row>
    <row r="26" spans="1:19" x14ac:dyDescent="0.3">
      <c r="A26" s="58" t="s">
        <v>1870</v>
      </c>
      <c r="B26" s="59">
        <f>VLOOKUP($A26,'Return Data'!$B$7:$R$2292,3,0)</f>
        <v>44859</v>
      </c>
      <c r="C26" s="60">
        <f>VLOOKUP($A26,'Return Data'!$B$7:$R$2292,4,0)</f>
        <v>24.688600000000001</v>
      </c>
      <c r="D26" s="60">
        <f>VLOOKUP($A26,'Return Data'!$B$7:$R$2292,10,0)</f>
        <v>5.8851000000000004</v>
      </c>
      <c r="E26" s="61">
        <f t="shared" si="0"/>
        <v>20</v>
      </c>
      <c r="F26" s="60">
        <f>VLOOKUP($A26,'Return Data'!$B$7:$R$2292,11,0)</f>
        <v>3.2395</v>
      </c>
      <c r="G26" s="61">
        <f t="shared" si="1"/>
        <v>20</v>
      </c>
      <c r="H26" s="60">
        <f>VLOOKUP($A26,'Return Data'!$B$7:$R$2292,12,0)</f>
        <v>1.1488</v>
      </c>
      <c r="I26" s="61">
        <f t="shared" si="2"/>
        <v>20</v>
      </c>
      <c r="J26" s="60">
        <f>VLOOKUP($A26,'Return Data'!$B$7:$R$2292,13,0)</f>
        <v>0.47</v>
      </c>
      <c r="K26" s="61">
        <f t="shared" si="3"/>
        <v>11</v>
      </c>
      <c r="L26" s="60">
        <f>VLOOKUP($A26,'Return Data'!$B$7:$R$2292,17,0)</f>
        <v>28.202999999999999</v>
      </c>
      <c r="M26" s="61">
        <f t="shared" si="4"/>
        <v>8</v>
      </c>
      <c r="N26" s="60">
        <f>VLOOKUP($A26,'Return Data'!$B$7:$R$2292,14,0)</f>
        <v>17.428699999999999</v>
      </c>
      <c r="O26" s="61">
        <f t="shared" si="5"/>
        <v>14</v>
      </c>
      <c r="P26" s="60">
        <f>VLOOKUP($A26,'Return Data'!$B$7:$R$2292,15,0)</f>
        <v>10.9466</v>
      </c>
      <c r="Q26" s="61">
        <f t="shared" si="6"/>
        <v>13</v>
      </c>
      <c r="R26" s="60">
        <f>VLOOKUP($A26,'Return Data'!$B$7:$R$2292,16,0)</f>
        <v>14.021100000000001</v>
      </c>
      <c r="S26" s="62">
        <f t="shared" si="7"/>
        <v>14</v>
      </c>
    </row>
    <row r="27" spans="1:19" x14ac:dyDescent="0.3">
      <c r="A27" s="58" t="s">
        <v>889</v>
      </c>
      <c r="B27" s="59">
        <f>VLOOKUP($A27,'Return Data'!$B$7:$R$2292,3,0)</f>
        <v>44859</v>
      </c>
      <c r="C27" s="60">
        <f>VLOOKUP($A27,'Return Data'!$B$7:$R$2292,4,0)</f>
        <v>838.46579999999994</v>
      </c>
      <c r="D27" s="60">
        <f>VLOOKUP($A27,'Return Data'!$B$7:$R$2292,10,0)</f>
        <v>6.8785999999999996</v>
      </c>
      <c r="E27" s="61">
        <f t="shared" si="0"/>
        <v>11</v>
      </c>
      <c r="F27" s="60">
        <f>VLOOKUP($A27,'Return Data'!$B$7:$R$2292,11,0)</f>
        <v>5.1856999999999998</v>
      </c>
      <c r="G27" s="61">
        <f t="shared" si="1"/>
        <v>15</v>
      </c>
      <c r="H27" s="60">
        <f>VLOOKUP($A27,'Return Data'!$B$7:$R$2292,12,0)</f>
        <v>3.7563</v>
      </c>
      <c r="I27" s="61">
        <f t="shared" si="2"/>
        <v>9</v>
      </c>
      <c r="J27" s="60">
        <f>VLOOKUP($A27,'Return Data'!$B$7:$R$2292,13,0)</f>
        <v>-0.4914</v>
      </c>
      <c r="K27" s="61">
        <f t="shared" si="3"/>
        <v>16</v>
      </c>
      <c r="L27" s="60">
        <f>VLOOKUP($A27,'Return Data'!$B$7:$R$2292,17,0)</f>
        <v>26.631399999999999</v>
      </c>
      <c r="M27" s="61">
        <f t="shared" si="4"/>
        <v>13</v>
      </c>
      <c r="N27" s="60">
        <f>VLOOKUP($A27,'Return Data'!$B$7:$R$2292,14,0)</f>
        <v>17.4971</v>
      </c>
      <c r="O27" s="61">
        <f t="shared" si="5"/>
        <v>13</v>
      </c>
      <c r="P27" s="60">
        <f>VLOOKUP($A27,'Return Data'!$B$7:$R$2292,15,0)</f>
        <v>7.2241999999999997</v>
      </c>
      <c r="Q27" s="61">
        <f t="shared" si="6"/>
        <v>20</v>
      </c>
      <c r="R27" s="60">
        <f>VLOOKUP($A27,'Return Data'!$B$7:$R$2292,16,0)</f>
        <v>17.7788</v>
      </c>
      <c r="S27" s="62">
        <f t="shared" si="7"/>
        <v>8</v>
      </c>
    </row>
    <row r="28" spans="1:19" x14ac:dyDescent="0.3">
      <c r="A28" s="58" t="s">
        <v>893</v>
      </c>
      <c r="B28" s="59">
        <f>VLOOKUP($A28,'Return Data'!$B$7:$R$2292,3,0)</f>
        <v>44859</v>
      </c>
      <c r="C28" s="60">
        <f>VLOOKUP($A28,'Return Data'!$B$7:$R$2292,4,0)</f>
        <v>71.911000000000001</v>
      </c>
      <c r="D28" s="60">
        <f>VLOOKUP($A28,'Return Data'!$B$7:$R$2292,10,0)</f>
        <v>7.8003</v>
      </c>
      <c r="E28" s="61">
        <f t="shared" si="0"/>
        <v>6</v>
      </c>
      <c r="F28" s="60">
        <f>VLOOKUP($A28,'Return Data'!$B$7:$R$2292,11,0)</f>
        <v>4.9245999999999999</v>
      </c>
      <c r="G28" s="61">
        <f t="shared" si="1"/>
        <v>16</v>
      </c>
      <c r="H28" s="60">
        <f>VLOOKUP($A28,'Return Data'!$B$7:$R$2292,12,0)</f>
        <v>10.710100000000001</v>
      </c>
      <c r="I28" s="61">
        <f t="shared" si="2"/>
        <v>1</v>
      </c>
      <c r="J28" s="60">
        <f>VLOOKUP($A28,'Return Data'!$B$7:$R$2292,13,0)</f>
        <v>10.3308</v>
      </c>
      <c r="K28" s="61">
        <f t="shared" si="3"/>
        <v>1</v>
      </c>
      <c r="L28" s="60">
        <f>VLOOKUP($A28,'Return Data'!$B$7:$R$2292,17,0)</f>
        <v>34.1907</v>
      </c>
      <c r="M28" s="61">
        <f t="shared" si="4"/>
        <v>2</v>
      </c>
      <c r="N28" s="60">
        <f>VLOOKUP($A28,'Return Data'!$B$7:$R$2292,14,0)</f>
        <v>24.2363</v>
      </c>
      <c r="O28" s="61">
        <f t="shared" si="5"/>
        <v>1</v>
      </c>
      <c r="P28" s="60">
        <f>VLOOKUP($A28,'Return Data'!$B$7:$R$2292,15,0)</f>
        <v>13.738899999999999</v>
      </c>
      <c r="Q28" s="61">
        <f t="shared" si="6"/>
        <v>2</v>
      </c>
      <c r="R28" s="60">
        <f>VLOOKUP($A28,'Return Data'!$B$7:$R$2292,16,0)</f>
        <v>13.2262</v>
      </c>
      <c r="S28" s="62">
        <f t="shared" si="7"/>
        <v>16</v>
      </c>
    </row>
    <row r="29" spans="1:19" x14ac:dyDescent="0.3">
      <c r="A29" s="58" t="s">
        <v>1768</v>
      </c>
      <c r="B29" s="59">
        <f>VLOOKUP($A29,'Return Data'!$B$7:$R$2292,3,0)</f>
        <v>44859</v>
      </c>
      <c r="C29" s="60">
        <f>VLOOKUP($A29,'Return Data'!$B$7:$R$2292,4,0)</f>
        <v>586.46115108201104</v>
      </c>
      <c r="D29" s="60">
        <f>VLOOKUP($A29,'Return Data'!$B$7:$R$2292,10,0)</f>
        <v>10.935</v>
      </c>
      <c r="E29" s="61">
        <f t="shared" si="0"/>
        <v>1</v>
      </c>
      <c r="F29" s="60">
        <f>VLOOKUP($A29,'Return Data'!$B$7:$R$2292,11,0)</f>
        <v>8.4415999999999993</v>
      </c>
      <c r="G29" s="61">
        <f t="shared" si="1"/>
        <v>2</v>
      </c>
      <c r="H29" s="60">
        <f>VLOOKUP($A29,'Return Data'!$B$7:$R$2292,12,0)</f>
        <v>8.0465</v>
      </c>
      <c r="I29" s="61">
        <f t="shared" si="2"/>
        <v>3</v>
      </c>
      <c r="J29" s="60">
        <f>VLOOKUP($A29,'Return Data'!$B$7:$R$2292,13,0)</f>
        <v>8.8938000000000006</v>
      </c>
      <c r="K29" s="61">
        <f t="shared" si="3"/>
        <v>2</v>
      </c>
      <c r="L29" s="60">
        <f>VLOOKUP($A29,'Return Data'!$B$7:$R$2292,17,0)</f>
        <v>33.357799999999997</v>
      </c>
      <c r="M29" s="61">
        <f t="shared" si="4"/>
        <v>4</v>
      </c>
      <c r="N29" s="60">
        <f>VLOOKUP($A29,'Return Data'!$B$7:$R$2292,14,0)</f>
        <v>22.075199999999999</v>
      </c>
      <c r="O29" s="61">
        <f t="shared" si="5"/>
        <v>2</v>
      </c>
      <c r="P29" s="60">
        <f>VLOOKUP($A29,'Return Data'!$B$7:$R$2292,15,0)</f>
        <v>13.5557</v>
      </c>
      <c r="Q29" s="61">
        <f t="shared" si="6"/>
        <v>3</v>
      </c>
      <c r="R29" s="60">
        <f>VLOOKUP($A29,'Return Data'!$B$7:$R$2292,16,0)</f>
        <v>14.7067</v>
      </c>
      <c r="S29" s="62">
        <f t="shared" si="7"/>
        <v>13</v>
      </c>
    </row>
    <row r="30" spans="1:19" x14ac:dyDescent="0.3">
      <c r="A30" s="58" t="s">
        <v>895</v>
      </c>
      <c r="B30" s="59">
        <f>VLOOKUP($A30,'Return Data'!$B$7:$R$2292,3,0)</f>
        <v>44859</v>
      </c>
      <c r="C30" s="60">
        <f>VLOOKUP($A30,'Return Data'!$B$7:$R$2292,4,0)</f>
        <v>55.275399999999998</v>
      </c>
      <c r="D30" s="60">
        <f>VLOOKUP($A30,'Return Data'!$B$7:$R$2292,10,0)</f>
        <v>6.6561000000000003</v>
      </c>
      <c r="E30" s="61">
        <f t="shared" si="0"/>
        <v>14</v>
      </c>
      <c r="F30" s="60">
        <f>VLOOKUP($A30,'Return Data'!$B$7:$R$2292,11,0)</f>
        <v>3.8847</v>
      </c>
      <c r="G30" s="61">
        <f t="shared" si="1"/>
        <v>19</v>
      </c>
      <c r="H30" s="60">
        <f>VLOOKUP($A30,'Return Data'!$B$7:$R$2292,12,0)</f>
        <v>1.3865000000000001</v>
      </c>
      <c r="I30" s="61">
        <f t="shared" si="2"/>
        <v>18</v>
      </c>
      <c r="J30" s="60">
        <f>VLOOKUP($A30,'Return Data'!$B$7:$R$2292,13,0)</f>
        <v>-0.46050000000000002</v>
      </c>
      <c r="K30" s="61">
        <f t="shared" si="3"/>
        <v>14</v>
      </c>
      <c r="L30" s="60">
        <f>VLOOKUP($A30,'Return Data'!$B$7:$R$2292,17,0)</f>
        <v>26.673300000000001</v>
      </c>
      <c r="M30" s="61">
        <f t="shared" si="4"/>
        <v>12</v>
      </c>
      <c r="N30" s="60">
        <f>VLOOKUP($A30,'Return Data'!$B$7:$R$2292,14,0)</f>
        <v>15.227</v>
      </c>
      <c r="O30" s="61">
        <f t="shared" si="5"/>
        <v>20</v>
      </c>
      <c r="P30" s="60">
        <f>VLOOKUP($A30,'Return Data'!$B$7:$R$2292,15,0)</f>
        <v>11.906499999999999</v>
      </c>
      <c r="Q30" s="61">
        <f t="shared" si="6"/>
        <v>10</v>
      </c>
      <c r="R30" s="60">
        <f>VLOOKUP($A30,'Return Data'!$B$7:$R$2292,16,0)</f>
        <v>11.5296</v>
      </c>
      <c r="S30" s="62">
        <f t="shared" si="7"/>
        <v>26</v>
      </c>
    </row>
    <row r="31" spans="1:19" x14ac:dyDescent="0.3">
      <c r="A31" s="58" t="s">
        <v>897</v>
      </c>
      <c r="B31" s="59">
        <f>VLOOKUP($A31,'Return Data'!$B$7:$R$2292,3,0)</f>
        <v>44859</v>
      </c>
      <c r="C31" s="60">
        <f>VLOOKUP($A31,'Return Data'!$B$7:$R$2292,4,0)</f>
        <v>351.79989999999998</v>
      </c>
      <c r="D31" s="60">
        <f>VLOOKUP($A31,'Return Data'!$B$7:$R$2292,10,0)</f>
        <v>9.3346</v>
      </c>
      <c r="E31" s="61">
        <f t="shared" si="0"/>
        <v>2</v>
      </c>
      <c r="F31" s="60">
        <f>VLOOKUP($A31,'Return Data'!$B$7:$R$2292,11,0)</f>
        <v>11.192500000000001</v>
      </c>
      <c r="G31" s="61">
        <f t="shared" si="1"/>
        <v>1</v>
      </c>
      <c r="H31" s="60">
        <f>VLOOKUP($A31,'Return Data'!$B$7:$R$2292,12,0)</f>
        <v>8.6062999999999992</v>
      </c>
      <c r="I31" s="61">
        <f t="shared" si="2"/>
        <v>2</v>
      </c>
      <c r="J31" s="60">
        <f>VLOOKUP($A31,'Return Data'!$B$7:$R$2292,13,0)</f>
        <v>6.5195999999999996</v>
      </c>
      <c r="K31" s="61">
        <f t="shared" si="3"/>
        <v>3</v>
      </c>
      <c r="L31" s="60">
        <f>VLOOKUP($A31,'Return Data'!$B$7:$R$2292,17,0)</f>
        <v>26.797000000000001</v>
      </c>
      <c r="M31" s="61">
        <f t="shared" si="4"/>
        <v>10</v>
      </c>
      <c r="N31" s="60">
        <f>VLOOKUP($A31,'Return Data'!$B$7:$R$2292,14,0)</f>
        <v>18.878399999999999</v>
      </c>
      <c r="O31" s="61">
        <f t="shared" si="5"/>
        <v>11</v>
      </c>
      <c r="P31" s="60">
        <f>VLOOKUP($A31,'Return Data'!$B$7:$R$2292,15,0)</f>
        <v>12.9215</v>
      </c>
      <c r="Q31" s="61">
        <f t="shared" si="6"/>
        <v>5</v>
      </c>
      <c r="R31" s="60">
        <f>VLOOKUP($A31,'Return Data'!$B$7:$R$2292,16,0)</f>
        <v>12.744400000000001</v>
      </c>
      <c r="S31" s="62">
        <f t="shared" si="7"/>
        <v>19</v>
      </c>
    </row>
    <row r="32" spans="1:19" x14ac:dyDescent="0.3">
      <c r="A32" s="58" t="s">
        <v>900</v>
      </c>
      <c r="B32" s="59">
        <f>VLOOKUP($A32,'Return Data'!$B$7:$R$2292,3,0)</f>
        <v>44859</v>
      </c>
      <c r="C32" s="60">
        <f>VLOOKUP($A32,'Return Data'!$B$7:$R$2292,4,0)</f>
        <v>16.91</v>
      </c>
      <c r="D32" s="60">
        <f>VLOOKUP($A32,'Return Data'!$B$7:$R$2292,10,0)</f>
        <v>6.89</v>
      </c>
      <c r="E32" s="61">
        <f t="shared" si="0"/>
        <v>10</v>
      </c>
      <c r="F32" s="60">
        <f>VLOOKUP($A32,'Return Data'!$B$7:$R$2292,11,0)</f>
        <v>5.6875</v>
      </c>
      <c r="G32" s="61">
        <f t="shared" si="1"/>
        <v>13</v>
      </c>
      <c r="H32" s="60">
        <f>VLOOKUP($A32,'Return Data'!$B$7:$R$2292,12,0)</f>
        <v>3.3618999999999999</v>
      </c>
      <c r="I32" s="61">
        <f t="shared" si="2"/>
        <v>12</v>
      </c>
      <c r="J32" s="60">
        <f>VLOOKUP($A32,'Return Data'!$B$7:$R$2292,13,0)</f>
        <v>0.23710000000000001</v>
      </c>
      <c r="K32" s="61">
        <f t="shared" si="3"/>
        <v>13</v>
      </c>
      <c r="L32" s="60">
        <f>VLOOKUP($A32,'Return Data'!$B$7:$R$2292,17,0)</f>
        <v>24.822600000000001</v>
      </c>
      <c r="M32" s="61">
        <f t="shared" si="4"/>
        <v>20</v>
      </c>
      <c r="N32" s="60"/>
      <c r="O32" s="61"/>
      <c r="P32" s="60"/>
      <c r="Q32" s="61"/>
      <c r="R32" s="60">
        <f>VLOOKUP($A32,'Return Data'!$B$7:$R$2292,16,0)</f>
        <v>19.951599999999999</v>
      </c>
      <c r="S32" s="62">
        <f t="shared" si="7"/>
        <v>3</v>
      </c>
    </row>
    <row r="33" spans="1:19" x14ac:dyDescent="0.3">
      <c r="A33" s="58" t="s">
        <v>902</v>
      </c>
      <c r="B33" s="59">
        <f>VLOOKUP($A33,'Return Data'!$B$7:$R$2292,3,0)</f>
        <v>44859</v>
      </c>
      <c r="C33" s="60">
        <f>VLOOKUP($A33,'Return Data'!$B$7:$R$2292,4,0)</f>
        <v>202.15199999999999</v>
      </c>
      <c r="D33" s="60">
        <f>VLOOKUP($A33,'Return Data'!$B$7:$R$2292,10,0)</f>
        <v>5.0914999999999999</v>
      </c>
      <c r="E33" s="61">
        <f t="shared" si="0"/>
        <v>22</v>
      </c>
      <c r="F33" s="60">
        <f>VLOOKUP($A33,'Return Data'!$B$7:$R$2292,11,0)</f>
        <v>6.8734999999999999</v>
      </c>
      <c r="G33" s="61">
        <f t="shared" si="1"/>
        <v>6</v>
      </c>
      <c r="H33" s="60">
        <f>VLOOKUP($A33,'Return Data'!$B$7:$R$2292,12,0)</f>
        <v>3.4716999999999998</v>
      </c>
      <c r="I33" s="61">
        <f t="shared" si="2"/>
        <v>11</v>
      </c>
      <c r="J33" s="60">
        <f>VLOOKUP($A33,'Return Data'!$B$7:$R$2292,13,0)</f>
        <v>-0.97840000000000005</v>
      </c>
      <c r="K33" s="61">
        <f>RANK(J33,J$8:J$33,0)</f>
        <v>19</v>
      </c>
      <c r="L33" s="60">
        <f>VLOOKUP($A33,'Return Data'!$B$7:$R$2292,17,0)</f>
        <v>30.206</v>
      </c>
      <c r="M33" s="61">
        <f>RANK(L33,L$8:L$33,0)</f>
        <v>6</v>
      </c>
      <c r="N33" s="60">
        <f>VLOOKUP($A33,'Return Data'!$B$7:$R$2292,14,0)</f>
        <v>20.192299999999999</v>
      </c>
      <c r="O33" s="61">
        <f>RANK(N33,N$8:N$33,0)</f>
        <v>7</v>
      </c>
      <c r="P33" s="60">
        <f>VLOOKUP($A33,'Return Data'!$B$7:$R$2292,15,0)</f>
        <v>9.9661000000000008</v>
      </c>
      <c r="Q33" s="61">
        <f>RANK(P33,P$8:P$33,0)</f>
        <v>16</v>
      </c>
      <c r="R33" s="60">
        <f>VLOOKUP($A33,'Return Data'!$B$7:$R$2292,16,0)</f>
        <v>12.1661</v>
      </c>
      <c r="S33" s="62">
        <f>RANK(R33,R$8:R$33,0)</f>
        <v>22</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6.5711615384615376</v>
      </c>
      <c r="E35" s="69"/>
      <c r="F35" s="70">
        <f>AVERAGE(F8:F33)</f>
        <v>5.0942230769230763</v>
      </c>
      <c r="G35" s="69"/>
      <c r="H35" s="70">
        <f>AVERAGE(H8:H33)</f>
        <v>2.7025961538461538</v>
      </c>
      <c r="I35" s="69"/>
      <c r="J35" s="70">
        <f>AVERAGE(J8:J33)</f>
        <v>0.4679461538461539</v>
      </c>
      <c r="K35" s="69"/>
      <c r="L35" s="70">
        <f>AVERAGE(L8:L33)</f>
        <v>27.082588461538464</v>
      </c>
      <c r="M35" s="69"/>
      <c r="N35" s="70">
        <f>AVERAGE(N8:N33)</f>
        <v>18.577854545454542</v>
      </c>
      <c r="O35" s="69"/>
      <c r="P35" s="70">
        <f>AVERAGE(P8:P33)</f>
        <v>11.15412857142857</v>
      </c>
      <c r="Q35" s="69"/>
      <c r="R35" s="70">
        <f>AVERAGE(R8:R33)</f>
        <v>15.270434615384614</v>
      </c>
      <c r="S35" s="71"/>
    </row>
    <row r="36" spans="1:19" x14ac:dyDescent="0.3">
      <c r="A36" s="68" t="s">
        <v>28</v>
      </c>
      <c r="B36" s="69"/>
      <c r="C36" s="69"/>
      <c r="D36" s="70">
        <f>MIN(D8:D33)</f>
        <v>1.5876999999999999</v>
      </c>
      <c r="E36" s="69"/>
      <c r="F36" s="70">
        <f>MIN(F8:F33)</f>
        <v>-1.5941000000000001</v>
      </c>
      <c r="G36" s="69"/>
      <c r="H36" s="70">
        <f>MIN(H8:H33)</f>
        <v>-7.8861999999999997</v>
      </c>
      <c r="I36" s="69"/>
      <c r="J36" s="70">
        <f>MIN(J8:J33)</f>
        <v>-10.6754</v>
      </c>
      <c r="K36" s="69"/>
      <c r="L36" s="70">
        <f>MIN(L8:L33)</f>
        <v>20.285599999999999</v>
      </c>
      <c r="M36" s="69"/>
      <c r="N36" s="70">
        <f>MIN(N8:N33)</f>
        <v>14.241899999999999</v>
      </c>
      <c r="O36" s="69"/>
      <c r="P36" s="70">
        <f>MIN(P8:P33)</f>
        <v>7.0099</v>
      </c>
      <c r="Q36" s="69"/>
      <c r="R36" s="70">
        <f>MIN(R8:R33)</f>
        <v>11.5296</v>
      </c>
      <c r="S36" s="71"/>
    </row>
    <row r="37" spans="1:19" ht="15" thickBot="1" x14ac:dyDescent="0.35">
      <c r="A37" s="72" t="s">
        <v>29</v>
      </c>
      <c r="B37" s="73"/>
      <c r="C37" s="73"/>
      <c r="D37" s="74">
        <f>MAX(D8:D33)</f>
        <v>10.935</v>
      </c>
      <c r="E37" s="73"/>
      <c r="F37" s="74">
        <f>MAX(F8:F33)</f>
        <v>11.192500000000001</v>
      </c>
      <c r="G37" s="73"/>
      <c r="H37" s="74">
        <f>MAX(H8:H33)</f>
        <v>10.710100000000001</v>
      </c>
      <c r="I37" s="73"/>
      <c r="J37" s="74">
        <f>MAX(J8:J33)</f>
        <v>10.3308</v>
      </c>
      <c r="K37" s="73"/>
      <c r="L37" s="74">
        <f>MAX(L8:L33)</f>
        <v>36.006500000000003</v>
      </c>
      <c r="M37" s="73"/>
      <c r="N37" s="74">
        <f>MAX(N8:N33)</f>
        <v>24.2363</v>
      </c>
      <c r="O37" s="73"/>
      <c r="P37" s="74">
        <f>MAX(P8:P33)</f>
        <v>14.1616</v>
      </c>
      <c r="Q37" s="73"/>
      <c r="R37" s="74">
        <f>MAX(R8:R33)</f>
        <v>21.438700000000001</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44859</v>
      </c>
      <c r="C8" s="60">
        <f>VLOOKUP($A8,'Return Data'!$B$7:$R$2292,4,0)</f>
        <v>53.37</v>
      </c>
      <c r="D8" s="60">
        <f>VLOOKUP($A8,'Return Data'!$B$7:$R$2292,10,0)</f>
        <v>2.6149</v>
      </c>
      <c r="E8" s="61">
        <f t="shared" ref="E8:E39" si="0">RANK(D8,D$8:D$63,0)</f>
        <v>56</v>
      </c>
      <c r="F8" s="60">
        <f>VLOOKUP($A8,'Return Data'!$B$7:$R$2292,11,0)</f>
        <v>1.1561999999999999</v>
      </c>
      <c r="G8" s="61">
        <f t="shared" ref="G8:G39" si="1">RANK(F8,F$8:F$63,0)</f>
        <v>54</v>
      </c>
      <c r="H8" s="60">
        <f>VLOOKUP($A8,'Return Data'!$B$7:$R$2292,12,0)</f>
        <v>-2.3064</v>
      </c>
      <c r="I8" s="61">
        <f t="shared" ref="I8:I39" si="2">RANK(H8,H$8:H$63,0)</f>
        <v>54</v>
      </c>
      <c r="J8" s="60">
        <f>VLOOKUP($A8,'Return Data'!$B$7:$R$2292,13,0)</f>
        <v>-5.2884000000000002</v>
      </c>
      <c r="K8" s="61">
        <f t="shared" ref="K8:K39" si="3">RANK(J8,J$8:J$63,0)</f>
        <v>54</v>
      </c>
      <c r="L8" s="60">
        <f>VLOOKUP($A8,'Return Data'!$B$7:$R$2292,17,0)</f>
        <v>12.1973</v>
      </c>
      <c r="M8" s="61">
        <f t="shared" ref="M8:M39" si="4">RANK(L8,L$8:L$63,0)</f>
        <v>56</v>
      </c>
      <c r="N8" s="60">
        <f>VLOOKUP($A8,'Return Data'!$B$7:$R$2292,14,0)</f>
        <v>9.2937999999999992</v>
      </c>
      <c r="O8" s="61">
        <f t="shared" ref="O8:O26" si="5">RANK(N8,N$8:N$63,0)</f>
        <v>54</v>
      </c>
      <c r="P8" s="60">
        <f>VLOOKUP($A8,'Return Data'!$B$7:$R$2292,15,0)</f>
        <v>6.2972999999999999</v>
      </c>
      <c r="Q8" s="61">
        <f>RANK(P8,P$8:P$63,0)</f>
        <v>40</v>
      </c>
      <c r="R8" s="60">
        <f>VLOOKUP($A8,'Return Data'!$B$7:$R$2292,16,0)</f>
        <v>13.4338</v>
      </c>
      <c r="S8" s="62">
        <f t="shared" ref="S8:S39" si="6">RANK(R8,R$8:R$63,0)</f>
        <v>43</v>
      </c>
    </row>
    <row r="9" spans="1:20" x14ac:dyDescent="0.3">
      <c r="A9" s="58" t="s">
        <v>164</v>
      </c>
      <c r="B9" s="59">
        <f>VLOOKUP($A9,'Return Data'!$B$7:$R$2292,3,0)</f>
        <v>44859</v>
      </c>
      <c r="C9" s="60">
        <f>VLOOKUP($A9,'Return Data'!$B$7:$R$2292,4,0)</f>
        <v>44.3</v>
      </c>
      <c r="D9" s="60">
        <f>VLOOKUP($A9,'Return Data'!$B$7:$R$2292,10,0)</f>
        <v>3.1432000000000002</v>
      </c>
      <c r="E9" s="61">
        <f t="shared" si="0"/>
        <v>55</v>
      </c>
      <c r="F9" s="60">
        <f>VLOOKUP($A9,'Return Data'!$B$7:$R$2292,11,0)</f>
        <v>2.0501999999999998</v>
      </c>
      <c r="G9" s="61">
        <f t="shared" si="1"/>
        <v>53</v>
      </c>
      <c r="H9" s="60">
        <f>VLOOKUP($A9,'Return Data'!$B$7:$R$2292,12,0)</f>
        <v>-1.3143</v>
      </c>
      <c r="I9" s="61">
        <f t="shared" si="2"/>
        <v>52</v>
      </c>
      <c r="J9" s="60">
        <f>VLOOKUP($A9,'Return Data'!$B$7:$R$2292,13,0)</f>
        <v>-4.4229000000000003</v>
      </c>
      <c r="K9" s="61">
        <f t="shared" si="3"/>
        <v>52</v>
      </c>
      <c r="L9" s="60">
        <f>VLOOKUP($A9,'Return Data'!$B$7:$R$2292,17,0)</f>
        <v>13.1305</v>
      </c>
      <c r="M9" s="61">
        <f t="shared" si="4"/>
        <v>55</v>
      </c>
      <c r="N9" s="60">
        <f>VLOOKUP($A9,'Return Data'!$B$7:$R$2292,14,0)</f>
        <v>10.382</v>
      </c>
      <c r="O9" s="61">
        <f t="shared" si="5"/>
        <v>53</v>
      </c>
      <c r="P9" s="60">
        <f>VLOOKUP($A9,'Return Data'!$B$7:$R$2292,15,0)</f>
        <v>7.2931999999999997</v>
      </c>
      <c r="Q9" s="61">
        <f>RANK(P9,P$8:P$63,0)</f>
        <v>39</v>
      </c>
      <c r="R9" s="60">
        <f>VLOOKUP($A9,'Return Data'!$B$7:$R$2292,16,0)</f>
        <v>14.255599999999999</v>
      </c>
      <c r="S9" s="62">
        <f t="shared" si="6"/>
        <v>35</v>
      </c>
    </row>
    <row r="10" spans="1:20" x14ac:dyDescent="0.3">
      <c r="A10" s="58" t="s">
        <v>165</v>
      </c>
      <c r="B10" s="59">
        <f>VLOOKUP($A10,'Return Data'!$B$7:$R$2292,3,0)</f>
        <v>44859</v>
      </c>
      <c r="C10" s="60">
        <f>VLOOKUP($A10,'Return Data'!$B$7:$R$2292,4,0)</f>
        <v>73.212400000000002</v>
      </c>
      <c r="D10" s="60">
        <f>VLOOKUP($A10,'Return Data'!$B$7:$R$2292,10,0)</f>
        <v>4.9379999999999997</v>
      </c>
      <c r="E10" s="61">
        <f t="shared" si="0"/>
        <v>52</v>
      </c>
      <c r="F10" s="60">
        <f>VLOOKUP($A10,'Return Data'!$B$7:$R$2292,11,0)</f>
        <v>-1.2968</v>
      </c>
      <c r="G10" s="61">
        <f t="shared" si="1"/>
        <v>56</v>
      </c>
      <c r="H10" s="60">
        <f>VLOOKUP($A10,'Return Data'!$B$7:$R$2292,12,0)</f>
        <v>-4.5629</v>
      </c>
      <c r="I10" s="61">
        <f t="shared" si="2"/>
        <v>55</v>
      </c>
      <c r="J10" s="60">
        <f>VLOOKUP($A10,'Return Data'!$B$7:$R$2292,13,0)</f>
        <v>-11.216900000000001</v>
      </c>
      <c r="K10" s="61">
        <f t="shared" si="3"/>
        <v>56</v>
      </c>
      <c r="L10" s="60">
        <f>VLOOKUP($A10,'Return Data'!$B$7:$R$2292,17,0)</f>
        <v>18.169</v>
      </c>
      <c r="M10" s="61">
        <f t="shared" si="4"/>
        <v>54</v>
      </c>
      <c r="N10" s="60">
        <f>VLOOKUP($A10,'Return Data'!$B$7:$R$2292,14,0)</f>
        <v>12.219900000000001</v>
      </c>
      <c r="O10" s="61">
        <f t="shared" si="5"/>
        <v>52</v>
      </c>
      <c r="P10" s="60">
        <f>VLOOKUP($A10,'Return Data'!$B$7:$R$2292,15,0)</f>
        <v>11.9339</v>
      </c>
      <c r="Q10" s="61">
        <f>RANK(P10,P$8:P$63,0)</f>
        <v>21</v>
      </c>
      <c r="R10" s="60">
        <f>VLOOKUP($A10,'Return Data'!$B$7:$R$2292,16,0)</f>
        <v>17.589600000000001</v>
      </c>
      <c r="S10" s="62">
        <f t="shared" si="6"/>
        <v>9</v>
      </c>
    </row>
    <row r="11" spans="1:20" x14ac:dyDescent="0.3">
      <c r="A11" s="58" t="s">
        <v>1965</v>
      </c>
      <c r="B11" s="59">
        <f>VLOOKUP($A11,'Return Data'!$B$7:$R$2292,3,0)</f>
        <v>44859</v>
      </c>
      <c r="C11" s="60">
        <f>VLOOKUP($A11,'Return Data'!$B$7:$R$2292,4,0)</f>
        <v>63.484200000000001</v>
      </c>
      <c r="D11" s="60">
        <f>VLOOKUP($A11,'Return Data'!$B$7:$R$2292,10,0)</f>
        <v>5.1646000000000001</v>
      </c>
      <c r="E11" s="61">
        <f t="shared" si="0"/>
        <v>51</v>
      </c>
      <c r="F11" s="60">
        <f>VLOOKUP($A11,'Return Data'!$B$7:$R$2292,11,0)</f>
        <v>3.4843000000000002</v>
      </c>
      <c r="G11" s="61">
        <f t="shared" si="1"/>
        <v>51</v>
      </c>
      <c r="H11" s="60">
        <f>VLOOKUP($A11,'Return Data'!$B$7:$R$2292,12,0)</f>
        <v>-1.4602999999999999</v>
      </c>
      <c r="I11" s="61">
        <f t="shared" si="2"/>
        <v>53</v>
      </c>
      <c r="J11" s="60">
        <f>VLOOKUP($A11,'Return Data'!$B$7:$R$2292,13,0)</f>
        <v>-4.8868999999999998</v>
      </c>
      <c r="K11" s="61">
        <f t="shared" si="3"/>
        <v>53</v>
      </c>
      <c r="L11" s="60">
        <f>VLOOKUP($A11,'Return Data'!$B$7:$R$2292,17,0)</f>
        <v>18.6736</v>
      </c>
      <c r="M11" s="61">
        <f t="shared" si="4"/>
        <v>53</v>
      </c>
      <c r="N11" s="60">
        <f>VLOOKUP($A11,'Return Data'!$B$7:$R$2292,14,0)</f>
        <v>15.043100000000001</v>
      </c>
      <c r="O11" s="61">
        <f t="shared" si="5"/>
        <v>46</v>
      </c>
      <c r="P11" s="60">
        <f>VLOOKUP($A11,'Return Data'!$B$7:$R$2292,15,0)</f>
        <v>10.251300000000001</v>
      </c>
      <c r="Q11" s="61">
        <f>RANK(P11,P$8:P$63,0)</f>
        <v>31</v>
      </c>
      <c r="R11" s="60">
        <f>VLOOKUP($A11,'Return Data'!$B$7:$R$2292,16,0)</f>
        <v>14.342700000000001</v>
      </c>
      <c r="S11" s="62">
        <f t="shared" si="6"/>
        <v>33</v>
      </c>
    </row>
    <row r="12" spans="1:20" x14ac:dyDescent="0.3">
      <c r="A12" s="58" t="s">
        <v>2017</v>
      </c>
      <c r="B12" s="59">
        <f>VLOOKUP($A12,'Return Data'!$B$7:$R$2292,3,0)</f>
        <v>44859</v>
      </c>
      <c r="C12" s="60">
        <f>VLOOKUP($A12,'Return Data'!$B$7:$R$2292,4,0)</f>
        <v>17.52</v>
      </c>
      <c r="D12" s="60">
        <f>VLOOKUP($A12,'Return Data'!$B$7:$R$2292,10,0)</f>
        <v>7.2214999999999998</v>
      </c>
      <c r="E12" s="61">
        <f t="shared" si="0"/>
        <v>34</v>
      </c>
      <c r="F12" s="60">
        <f>VLOOKUP($A12,'Return Data'!$B$7:$R$2292,11,0)</f>
        <v>3.9763000000000002</v>
      </c>
      <c r="G12" s="61">
        <f t="shared" si="1"/>
        <v>49</v>
      </c>
      <c r="H12" s="60">
        <f>VLOOKUP($A12,'Return Data'!$B$7:$R$2292,12,0)</f>
        <v>-0.45450000000000002</v>
      </c>
      <c r="I12" s="61">
        <f t="shared" si="2"/>
        <v>51</v>
      </c>
      <c r="J12" s="60">
        <f>VLOOKUP($A12,'Return Data'!$B$7:$R$2292,13,0)</f>
        <v>-0.39800000000000002</v>
      </c>
      <c r="K12" s="61">
        <f t="shared" si="3"/>
        <v>43</v>
      </c>
      <c r="L12" s="60">
        <f>VLOOKUP($A12,'Return Data'!$B$7:$R$2292,17,0)</f>
        <v>28.113099999999999</v>
      </c>
      <c r="M12" s="61">
        <f t="shared" si="4"/>
        <v>25</v>
      </c>
      <c r="N12" s="60">
        <f>VLOOKUP($A12,'Return Data'!$B$7:$R$2292,14,0)</f>
        <v>25.679500000000001</v>
      </c>
      <c r="O12" s="61">
        <f t="shared" si="5"/>
        <v>13</v>
      </c>
      <c r="P12" s="60"/>
      <c r="Q12" s="61"/>
      <c r="R12" s="60">
        <f>VLOOKUP($A12,'Return Data'!$B$7:$R$2292,16,0)</f>
        <v>12.723100000000001</v>
      </c>
      <c r="S12" s="62">
        <f t="shared" si="6"/>
        <v>50</v>
      </c>
    </row>
    <row r="13" spans="1:20" x14ac:dyDescent="0.3">
      <c r="A13" s="58" t="s">
        <v>2019</v>
      </c>
      <c r="B13" s="59">
        <f>VLOOKUP($A13,'Return Data'!$B$7:$R$2292,3,0)</f>
        <v>44859</v>
      </c>
      <c r="C13" s="60">
        <f>VLOOKUP($A13,'Return Data'!$B$7:$R$2292,4,0)</f>
        <v>21</v>
      </c>
      <c r="D13" s="60">
        <f>VLOOKUP($A13,'Return Data'!$B$7:$R$2292,10,0)</f>
        <v>7.3620000000000001</v>
      </c>
      <c r="E13" s="61">
        <f t="shared" si="0"/>
        <v>29</v>
      </c>
      <c r="F13" s="60">
        <f>VLOOKUP($A13,'Return Data'!$B$7:$R$2292,11,0)</f>
        <v>3.8576000000000001</v>
      </c>
      <c r="G13" s="61">
        <f t="shared" si="1"/>
        <v>50</v>
      </c>
      <c r="H13" s="60">
        <f>VLOOKUP($A13,'Return Data'!$B$7:$R$2292,12,0)</f>
        <v>-0.14269999999999999</v>
      </c>
      <c r="I13" s="61">
        <f t="shared" si="2"/>
        <v>50</v>
      </c>
      <c r="J13" s="60">
        <f>VLOOKUP($A13,'Return Data'!$B$7:$R$2292,13,0)</f>
        <v>-0.56820000000000004</v>
      </c>
      <c r="K13" s="61">
        <f t="shared" si="3"/>
        <v>45</v>
      </c>
      <c r="L13" s="60">
        <f>VLOOKUP($A13,'Return Data'!$B$7:$R$2292,17,0)</f>
        <v>27.406099999999999</v>
      </c>
      <c r="M13" s="61">
        <f t="shared" si="4"/>
        <v>29</v>
      </c>
      <c r="N13" s="60">
        <f>VLOOKUP($A13,'Return Data'!$B$7:$R$2292,14,0)</f>
        <v>23.177199999999999</v>
      </c>
      <c r="O13" s="61">
        <f t="shared" si="5"/>
        <v>16</v>
      </c>
      <c r="P13" s="60"/>
      <c r="Q13" s="61"/>
      <c r="R13" s="60">
        <f>VLOOKUP($A13,'Return Data'!$B$7:$R$2292,16,0)</f>
        <v>20.273599999999998</v>
      </c>
      <c r="S13" s="62">
        <f t="shared" si="6"/>
        <v>5</v>
      </c>
    </row>
    <row r="14" spans="1:20" x14ac:dyDescent="0.3">
      <c r="A14" s="58" t="s">
        <v>2021</v>
      </c>
      <c r="B14" s="59">
        <f>VLOOKUP($A14,'Return Data'!$B$7:$R$2292,3,0)</f>
        <v>44859</v>
      </c>
      <c r="C14" s="60">
        <f>VLOOKUP($A14,'Return Data'!$B$7:$R$2292,4,0)</f>
        <v>113.82</v>
      </c>
      <c r="D14" s="60">
        <f>VLOOKUP($A14,'Return Data'!$B$7:$R$2292,10,0)</f>
        <v>9.9710000000000001</v>
      </c>
      <c r="E14" s="61">
        <f t="shared" si="0"/>
        <v>11</v>
      </c>
      <c r="F14" s="60">
        <f>VLOOKUP($A14,'Return Data'!$B$7:$R$2292,11,0)</f>
        <v>6.0961999999999996</v>
      </c>
      <c r="G14" s="61">
        <f t="shared" si="1"/>
        <v>32</v>
      </c>
      <c r="H14" s="60">
        <f>VLOOKUP($A14,'Return Data'!$B$7:$R$2292,12,0)</f>
        <v>3.6234999999999999</v>
      </c>
      <c r="I14" s="61">
        <f t="shared" si="2"/>
        <v>33</v>
      </c>
      <c r="J14" s="60">
        <f>VLOOKUP($A14,'Return Data'!$B$7:$R$2292,13,0)</f>
        <v>1.2093</v>
      </c>
      <c r="K14" s="61">
        <f t="shared" si="3"/>
        <v>32</v>
      </c>
      <c r="L14" s="60">
        <f>VLOOKUP($A14,'Return Data'!$B$7:$R$2292,17,0)</f>
        <v>28.0703</v>
      </c>
      <c r="M14" s="61">
        <f t="shared" si="4"/>
        <v>26</v>
      </c>
      <c r="N14" s="60">
        <f>VLOOKUP($A14,'Return Data'!$B$7:$R$2292,14,0)</f>
        <v>24.9573</v>
      </c>
      <c r="O14" s="61">
        <f t="shared" si="5"/>
        <v>15</v>
      </c>
      <c r="P14" s="60">
        <f>VLOOKUP($A14,'Return Data'!$B$7:$R$2292,15,0)</f>
        <v>15.4969</v>
      </c>
      <c r="Q14" s="61">
        <f t="shared" ref="Q14:Q21" si="7">RANK(P14,P$8:P$63,0)</f>
        <v>6</v>
      </c>
      <c r="R14" s="60">
        <f>VLOOKUP($A14,'Return Data'!$B$7:$R$2292,16,0)</f>
        <v>17.490600000000001</v>
      </c>
      <c r="S14" s="62">
        <f t="shared" si="6"/>
        <v>11</v>
      </c>
    </row>
    <row r="15" spans="1:20" x14ac:dyDescent="0.3">
      <c r="A15" s="58" t="s">
        <v>171</v>
      </c>
      <c r="B15" s="59">
        <f>VLOOKUP($A15,'Return Data'!$B$7:$R$2292,3,0)</f>
        <v>44859</v>
      </c>
      <c r="C15" s="60">
        <f>VLOOKUP($A15,'Return Data'!$B$7:$R$2292,4,0)</f>
        <v>126.55</v>
      </c>
      <c r="D15" s="60">
        <f>VLOOKUP($A15,'Return Data'!$B$7:$R$2292,10,0)</f>
        <v>6.4249999999999998</v>
      </c>
      <c r="E15" s="61">
        <f t="shared" si="0"/>
        <v>43</v>
      </c>
      <c r="F15" s="60">
        <f>VLOOKUP($A15,'Return Data'!$B$7:$R$2292,11,0)</f>
        <v>7.0190000000000001</v>
      </c>
      <c r="G15" s="61">
        <f t="shared" si="1"/>
        <v>26</v>
      </c>
      <c r="H15" s="60">
        <f>VLOOKUP($A15,'Return Data'!$B$7:$R$2292,12,0)</f>
        <v>2.2461000000000002</v>
      </c>
      <c r="I15" s="61">
        <f t="shared" si="2"/>
        <v>42</v>
      </c>
      <c r="J15" s="60">
        <f>VLOOKUP($A15,'Return Data'!$B$7:$R$2292,13,0)</f>
        <v>-3.1600000000000003E-2</v>
      </c>
      <c r="K15" s="61">
        <f t="shared" si="3"/>
        <v>40</v>
      </c>
      <c r="L15" s="60">
        <f>VLOOKUP($A15,'Return Data'!$B$7:$R$2292,17,0)</f>
        <v>26.126999999999999</v>
      </c>
      <c r="M15" s="61">
        <f t="shared" si="4"/>
        <v>38</v>
      </c>
      <c r="N15" s="60">
        <f>VLOOKUP($A15,'Return Data'!$B$7:$R$2292,14,0)</f>
        <v>22.154399999999999</v>
      </c>
      <c r="O15" s="61">
        <f t="shared" si="5"/>
        <v>17</v>
      </c>
      <c r="P15" s="60">
        <f>VLOOKUP($A15,'Return Data'!$B$7:$R$2292,15,0)</f>
        <v>16.660900000000002</v>
      </c>
      <c r="Q15" s="61">
        <f t="shared" si="7"/>
        <v>3</v>
      </c>
      <c r="R15" s="60">
        <f>VLOOKUP($A15,'Return Data'!$B$7:$R$2292,16,0)</f>
        <v>15.839700000000001</v>
      </c>
      <c r="S15" s="62">
        <f t="shared" si="6"/>
        <v>18</v>
      </c>
    </row>
    <row r="16" spans="1:20" x14ac:dyDescent="0.3">
      <c r="A16" s="58" t="s">
        <v>172</v>
      </c>
      <c r="B16" s="59">
        <f>VLOOKUP($A16,'Return Data'!$B$7:$R$2292,3,0)</f>
        <v>44859</v>
      </c>
      <c r="C16" s="60">
        <f>VLOOKUP($A16,'Return Data'!$B$7:$R$2292,4,0)</f>
        <v>89.305000000000007</v>
      </c>
      <c r="D16" s="60">
        <f>VLOOKUP($A16,'Return Data'!$B$7:$R$2292,10,0)</f>
        <v>5.9686000000000003</v>
      </c>
      <c r="E16" s="61">
        <f t="shared" si="0"/>
        <v>47</v>
      </c>
      <c r="F16" s="60">
        <f>VLOOKUP($A16,'Return Data'!$B$7:$R$2292,11,0)</f>
        <v>4.9116999999999997</v>
      </c>
      <c r="G16" s="61">
        <f t="shared" si="1"/>
        <v>41</v>
      </c>
      <c r="H16" s="60">
        <f>VLOOKUP($A16,'Return Data'!$B$7:$R$2292,12,0)</f>
        <v>2.9975000000000001</v>
      </c>
      <c r="I16" s="61">
        <f t="shared" si="2"/>
        <v>40</v>
      </c>
      <c r="J16" s="60">
        <f>VLOOKUP($A16,'Return Data'!$B$7:$R$2292,13,0)</f>
        <v>4.3700000000000003E-2</v>
      </c>
      <c r="K16" s="61">
        <f t="shared" si="3"/>
        <v>39</v>
      </c>
      <c r="L16" s="60">
        <f>VLOOKUP($A16,'Return Data'!$B$7:$R$2292,17,0)</f>
        <v>28.8871</v>
      </c>
      <c r="M16" s="61">
        <f t="shared" si="4"/>
        <v>20</v>
      </c>
      <c r="N16" s="60">
        <f>VLOOKUP($A16,'Return Data'!$B$7:$R$2292,14,0)</f>
        <v>19.21</v>
      </c>
      <c r="O16" s="61">
        <f t="shared" si="5"/>
        <v>29</v>
      </c>
      <c r="P16" s="60">
        <f>VLOOKUP($A16,'Return Data'!$B$7:$R$2292,15,0)</f>
        <v>13.364800000000001</v>
      </c>
      <c r="Q16" s="61">
        <f t="shared" si="7"/>
        <v>13</v>
      </c>
      <c r="R16" s="60">
        <f>VLOOKUP($A16,'Return Data'!$B$7:$R$2292,16,0)</f>
        <v>17.11</v>
      </c>
      <c r="S16" s="62">
        <f t="shared" si="6"/>
        <v>12</v>
      </c>
    </row>
    <row r="17" spans="1:19" x14ac:dyDescent="0.3">
      <c r="A17" s="58" t="s">
        <v>173</v>
      </c>
      <c r="B17" s="59">
        <f>VLOOKUP($A17,'Return Data'!$B$7:$R$2292,3,0)</f>
        <v>44859</v>
      </c>
      <c r="C17" s="60">
        <f>VLOOKUP($A17,'Return Data'!$B$7:$R$2292,4,0)</f>
        <v>80.83</v>
      </c>
      <c r="D17" s="60">
        <f>VLOOKUP($A17,'Return Data'!$B$7:$R$2292,10,0)</f>
        <v>6.65</v>
      </c>
      <c r="E17" s="61">
        <f t="shared" si="0"/>
        <v>40</v>
      </c>
      <c r="F17" s="60">
        <f>VLOOKUP($A17,'Return Data'!$B$7:$R$2292,11,0)</f>
        <v>5.6878000000000002</v>
      </c>
      <c r="G17" s="61">
        <f t="shared" si="1"/>
        <v>37</v>
      </c>
      <c r="H17" s="60">
        <f>VLOOKUP($A17,'Return Data'!$B$7:$R$2292,12,0)</f>
        <v>2.0710000000000002</v>
      </c>
      <c r="I17" s="61">
        <f t="shared" si="2"/>
        <v>43</v>
      </c>
      <c r="J17" s="60">
        <f>VLOOKUP($A17,'Return Data'!$B$7:$R$2292,13,0)</f>
        <v>1.2526999999999999</v>
      </c>
      <c r="K17" s="61">
        <f t="shared" si="3"/>
        <v>31</v>
      </c>
      <c r="L17" s="60">
        <f>VLOOKUP($A17,'Return Data'!$B$7:$R$2292,17,0)</f>
        <v>24.865100000000002</v>
      </c>
      <c r="M17" s="61">
        <f t="shared" si="4"/>
        <v>42</v>
      </c>
      <c r="N17" s="60">
        <f>VLOOKUP($A17,'Return Data'!$B$7:$R$2292,14,0)</f>
        <v>16.866</v>
      </c>
      <c r="O17" s="61">
        <f t="shared" si="5"/>
        <v>38</v>
      </c>
      <c r="P17" s="60">
        <f>VLOOKUP($A17,'Return Data'!$B$7:$R$2292,15,0)</f>
        <v>11.352600000000001</v>
      </c>
      <c r="Q17" s="61">
        <f t="shared" si="7"/>
        <v>25</v>
      </c>
      <c r="R17" s="60">
        <f>VLOOKUP($A17,'Return Data'!$B$7:$R$2292,16,0)</f>
        <v>14.3628</v>
      </c>
      <c r="S17" s="62">
        <f t="shared" si="6"/>
        <v>31</v>
      </c>
    </row>
    <row r="18" spans="1:19" x14ac:dyDescent="0.3">
      <c r="A18" s="58" t="s">
        <v>175</v>
      </c>
      <c r="B18" s="59">
        <f>VLOOKUP($A18,'Return Data'!$B$7:$R$2292,3,0)</f>
        <v>44859</v>
      </c>
      <c r="C18" s="60">
        <f>VLOOKUP($A18,'Return Data'!$B$7:$R$2292,4,0)</f>
        <v>982.30150000000003</v>
      </c>
      <c r="D18" s="60">
        <f>VLOOKUP($A18,'Return Data'!$B$7:$R$2292,10,0)</f>
        <v>8.4662000000000006</v>
      </c>
      <c r="E18" s="61">
        <f t="shared" si="0"/>
        <v>16</v>
      </c>
      <c r="F18" s="60">
        <f>VLOOKUP($A18,'Return Data'!$B$7:$R$2292,11,0)</f>
        <v>7.7065999999999999</v>
      </c>
      <c r="G18" s="61">
        <f t="shared" si="1"/>
        <v>16</v>
      </c>
      <c r="H18" s="60">
        <f>VLOOKUP($A18,'Return Data'!$B$7:$R$2292,12,0)</f>
        <v>4.2233000000000001</v>
      </c>
      <c r="I18" s="61">
        <f t="shared" si="2"/>
        <v>29</v>
      </c>
      <c r="J18" s="60">
        <f>VLOOKUP($A18,'Return Data'!$B$7:$R$2292,13,0)</f>
        <v>1.0879000000000001</v>
      </c>
      <c r="K18" s="61">
        <f t="shared" si="3"/>
        <v>33</v>
      </c>
      <c r="L18" s="60">
        <f>VLOOKUP($A18,'Return Data'!$B$7:$R$2292,17,0)</f>
        <v>31.0198</v>
      </c>
      <c r="M18" s="61">
        <f t="shared" si="4"/>
        <v>15</v>
      </c>
      <c r="N18" s="60">
        <f>VLOOKUP($A18,'Return Data'!$B$7:$R$2292,14,0)</f>
        <v>18.3931</v>
      </c>
      <c r="O18" s="61">
        <f t="shared" si="5"/>
        <v>33</v>
      </c>
      <c r="P18" s="60">
        <f>VLOOKUP($A18,'Return Data'!$B$7:$R$2292,15,0)</f>
        <v>11.8645</v>
      </c>
      <c r="Q18" s="61">
        <f t="shared" si="7"/>
        <v>22</v>
      </c>
      <c r="R18" s="60">
        <f>VLOOKUP($A18,'Return Data'!$B$7:$R$2292,16,0)</f>
        <v>15.3048</v>
      </c>
      <c r="S18" s="62">
        <f t="shared" si="6"/>
        <v>25</v>
      </c>
    </row>
    <row r="19" spans="1:19" x14ac:dyDescent="0.3">
      <c r="A19" s="58" t="s">
        <v>177</v>
      </c>
      <c r="B19" s="59">
        <f>VLOOKUP($A19,'Return Data'!$B$7:$R$2292,3,0)</f>
        <v>44859</v>
      </c>
      <c r="C19" s="60">
        <f>VLOOKUP($A19,'Return Data'!$B$7:$R$2292,4,0)</f>
        <v>856.18600000000004</v>
      </c>
      <c r="D19" s="60">
        <f>VLOOKUP($A19,'Return Data'!$B$7:$R$2292,10,0)</f>
        <v>9.0054999999999996</v>
      </c>
      <c r="E19" s="61">
        <f t="shared" si="0"/>
        <v>14</v>
      </c>
      <c r="F19" s="60">
        <f>VLOOKUP($A19,'Return Data'!$B$7:$R$2292,11,0)</f>
        <v>10.592599999999999</v>
      </c>
      <c r="G19" s="61">
        <f t="shared" si="1"/>
        <v>2</v>
      </c>
      <c r="H19" s="60">
        <f>VLOOKUP($A19,'Return Data'!$B$7:$R$2292,12,0)</f>
        <v>10.454499999999999</v>
      </c>
      <c r="I19" s="61">
        <f t="shared" si="2"/>
        <v>5</v>
      </c>
      <c r="J19" s="60">
        <f>VLOOKUP($A19,'Return Data'!$B$7:$R$2292,13,0)</f>
        <v>8.6427999999999994</v>
      </c>
      <c r="K19" s="61">
        <f t="shared" si="3"/>
        <v>12</v>
      </c>
      <c r="L19" s="60">
        <f>VLOOKUP($A19,'Return Data'!$B$7:$R$2292,17,0)</f>
        <v>31.573799999999999</v>
      </c>
      <c r="M19" s="61">
        <f t="shared" si="4"/>
        <v>14</v>
      </c>
      <c r="N19" s="60">
        <f>VLOOKUP($A19,'Return Data'!$B$7:$R$2292,14,0)</f>
        <v>18.055399999999999</v>
      </c>
      <c r="O19" s="61">
        <f t="shared" si="5"/>
        <v>34</v>
      </c>
      <c r="P19" s="60">
        <f>VLOOKUP($A19,'Return Data'!$B$7:$R$2292,15,0)</f>
        <v>9.3335000000000008</v>
      </c>
      <c r="Q19" s="61">
        <f t="shared" si="7"/>
        <v>34</v>
      </c>
      <c r="R19" s="60">
        <f>VLOOKUP($A19,'Return Data'!$B$7:$R$2292,16,0)</f>
        <v>13.634399999999999</v>
      </c>
      <c r="S19" s="62">
        <f t="shared" si="6"/>
        <v>40</v>
      </c>
    </row>
    <row r="20" spans="1:19" x14ac:dyDescent="0.3">
      <c r="A20" s="58" t="s">
        <v>178</v>
      </c>
      <c r="B20" s="59">
        <f>VLOOKUP($A20,'Return Data'!$B$7:$R$2292,3,0)</f>
        <v>44859</v>
      </c>
      <c r="C20" s="60">
        <f>VLOOKUP($A20,'Return Data'!$B$7:$R$2292,4,0)</f>
        <v>61.734299999999998</v>
      </c>
      <c r="D20" s="60">
        <f>VLOOKUP($A20,'Return Data'!$B$7:$R$2292,10,0)</f>
        <v>6.1538000000000004</v>
      </c>
      <c r="E20" s="61">
        <f t="shared" si="0"/>
        <v>45</v>
      </c>
      <c r="F20" s="60">
        <f>VLOOKUP($A20,'Return Data'!$B$7:$R$2292,11,0)</f>
        <v>4.5890000000000004</v>
      </c>
      <c r="G20" s="61">
        <f t="shared" si="1"/>
        <v>44</v>
      </c>
      <c r="H20" s="60">
        <f>VLOOKUP($A20,'Return Data'!$B$7:$R$2292,12,0)</f>
        <v>0.50290000000000001</v>
      </c>
      <c r="I20" s="61">
        <f t="shared" si="2"/>
        <v>46</v>
      </c>
      <c r="J20" s="60">
        <f>VLOOKUP($A20,'Return Data'!$B$7:$R$2292,13,0)</f>
        <v>-1.6213</v>
      </c>
      <c r="K20" s="61">
        <f t="shared" si="3"/>
        <v>47</v>
      </c>
      <c r="L20" s="60">
        <f>VLOOKUP($A20,'Return Data'!$B$7:$R$2292,17,0)</f>
        <v>25.434200000000001</v>
      </c>
      <c r="M20" s="61">
        <f t="shared" si="4"/>
        <v>41</v>
      </c>
      <c r="N20" s="60">
        <f>VLOOKUP($A20,'Return Data'!$B$7:$R$2292,14,0)</f>
        <v>16.998999999999999</v>
      </c>
      <c r="O20" s="61">
        <f t="shared" si="5"/>
        <v>37</v>
      </c>
      <c r="P20" s="60">
        <f>VLOOKUP($A20,'Return Data'!$B$7:$R$2292,15,0)</f>
        <v>10.0862</v>
      </c>
      <c r="Q20" s="61">
        <f t="shared" si="7"/>
        <v>32</v>
      </c>
      <c r="R20" s="60">
        <f>VLOOKUP($A20,'Return Data'!$B$7:$R$2292,16,0)</f>
        <v>14.062900000000001</v>
      </c>
      <c r="S20" s="62">
        <f t="shared" si="6"/>
        <v>37</v>
      </c>
    </row>
    <row r="21" spans="1:19" x14ac:dyDescent="0.3">
      <c r="A21" s="58" t="s">
        <v>179</v>
      </c>
      <c r="B21" s="59">
        <f>VLOOKUP($A21,'Return Data'!$B$7:$R$2292,3,0)</f>
        <v>44859</v>
      </c>
      <c r="C21" s="60">
        <f>VLOOKUP($A21,'Return Data'!$B$7:$R$2292,4,0)</f>
        <v>661.09</v>
      </c>
      <c r="D21" s="60">
        <f>VLOOKUP($A21,'Return Data'!$B$7:$R$2292,10,0)</f>
        <v>6.6738999999999997</v>
      </c>
      <c r="E21" s="61">
        <f t="shared" si="0"/>
        <v>39</v>
      </c>
      <c r="F21" s="60">
        <f>VLOOKUP($A21,'Return Data'!$B$7:$R$2292,11,0)</f>
        <v>5.9184000000000001</v>
      </c>
      <c r="G21" s="61">
        <f t="shared" si="1"/>
        <v>34</v>
      </c>
      <c r="H21" s="60">
        <f>VLOOKUP($A21,'Return Data'!$B$7:$R$2292,12,0)</f>
        <v>3.5396000000000001</v>
      </c>
      <c r="I21" s="61">
        <f t="shared" si="2"/>
        <v>35</v>
      </c>
      <c r="J21" s="60">
        <f>VLOOKUP($A21,'Return Data'!$B$7:$R$2292,13,0)</f>
        <v>-0.55359999999999998</v>
      </c>
      <c r="K21" s="61">
        <f t="shared" si="3"/>
        <v>44</v>
      </c>
      <c r="L21" s="60">
        <f>VLOOKUP($A21,'Return Data'!$B$7:$R$2292,17,0)</f>
        <v>28.319900000000001</v>
      </c>
      <c r="M21" s="61">
        <f t="shared" si="4"/>
        <v>24</v>
      </c>
      <c r="N21" s="60">
        <f>VLOOKUP($A21,'Return Data'!$B$7:$R$2292,14,0)</f>
        <v>18.6768</v>
      </c>
      <c r="O21" s="61">
        <f t="shared" si="5"/>
        <v>30</v>
      </c>
      <c r="P21" s="60">
        <f>VLOOKUP($A21,'Return Data'!$B$7:$R$2292,15,0)</f>
        <v>13.248699999999999</v>
      </c>
      <c r="Q21" s="61">
        <f t="shared" si="7"/>
        <v>14</v>
      </c>
      <c r="R21" s="60">
        <f>VLOOKUP($A21,'Return Data'!$B$7:$R$2292,16,0)</f>
        <v>15.6144</v>
      </c>
      <c r="S21" s="62">
        <f t="shared" si="6"/>
        <v>22</v>
      </c>
    </row>
    <row r="22" spans="1:19" x14ac:dyDescent="0.3">
      <c r="A22" s="58" t="s">
        <v>180</v>
      </c>
      <c r="B22" s="59">
        <f>VLOOKUP($A22,'Return Data'!$B$7:$R$2292,3,0)</f>
        <v>44859</v>
      </c>
      <c r="C22" s="60">
        <f>VLOOKUP($A22,'Return Data'!$B$7:$R$2292,4,0)</f>
        <v>18.16</v>
      </c>
      <c r="D22" s="60">
        <f>VLOOKUP($A22,'Return Data'!$B$7:$R$2292,10,0)</f>
        <v>7.3285999999999998</v>
      </c>
      <c r="E22" s="61">
        <f t="shared" si="0"/>
        <v>30</v>
      </c>
      <c r="F22" s="60">
        <f>VLOOKUP($A22,'Return Data'!$B$7:$R$2292,11,0)</f>
        <v>11.6165</v>
      </c>
      <c r="G22" s="61">
        <f t="shared" si="1"/>
        <v>1</v>
      </c>
      <c r="H22" s="60">
        <f>VLOOKUP($A22,'Return Data'!$B$7:$R$2292,12,0)</f>
        <v>11.7538</v>
      </c>
      <c r="I22" s="61">
        <f t="shared" si="2"/>
        <v>2</v>
      </c>
      <c r="J22" s="60">
        <f>VLOOKUP($A22,'Return Data'!$B$7:$R$2292,13,0)</f>
        <v>7.9025999999999996</v>
      </c>
      <c r="K22" s="61">
        <f t="shared" si="3"/>
        <v>14</v>
      </c>
      <c r="L22" s="60">
        <f>VLOOKUP($A22,'Return Data'!$B$7:$R$2292,17,0)</f>
        <v>30.978300000000001</v>
      </c>
      <c r="M22" s="61">
        <f t="shared" si="4"/>
        <v>16</v>
      </c>
      <c r="N22" s="60">
        <f>VLOOKUP($A22,'Return Data'!$B$7:$R$2292,14,0)</f>
        <v>17.116099999999999</v>
      </c>
      <c r="O22" s="61">
        <f t="shared" si="5"/>
        <v>35</v>
      </c>
      <c r="P22" s="60"/>
      <c r="Q22" s="61"/>
      <c r="R22" s="60">
        <f>VLOOKUP($A22,'Return Data'!$B$7:$R$2292,16,0)</f>
        <v>13.8667</v>
      </c>
      <c r="S22" s="62">
        <f t="shared" si="6"/>
        <v>39</v>
      </c>
    </row>
    <row r="23" spans="1:19" x14ac:dyDescent="0.3">
      <c r="A23" s="58" t="s">
        <v>181</v>
      </c>
      <c r="B23" s="59">
        <f>VLOOKUP($A23,'Return Data'!$B$7:$R$2292,3,0)</f>
        <v>44859</v>
      </c>
      <c r="C23" s="60">
        <f>VLOOKUP($A23,'Return Data'!$B$7:$R$2292,4,0)</f>
        <v>43.72</v>
      </c>
      <c r="D23" s="60">
        <f>VLOOKUP($A23,'Return Data'!$B$7:$R$2292,10,0)</f>
        <v>7.5787000000000004</v>
      </c>
      <c r="E23" s="61">
        <f t="shared" si="0"/>
        <v>26</v>
      </c>
      <c r="F23" s="60">
        <f>VLOOKUP($A23,'Return Data'!$B$7:$R$2292,11,0)</f>
        <v>6.4005999999999998</v>
      </c>
      <c r="G23" s="61">
        <f t="shared" si="1"/>
        <v>28</v>
      </c>
      <c r="H23" s="60">
        <f>VLOOKUP($A23,'Return Data'!$B$7:$R$2292,12,0)</f>
        <v>3.6509999999999998</v>
      </c>
      <c r="I23" s="61">
        <f t="shared" si="2"/>
        <v>32</v>
      </c>
      <c r="J23" s="60">
        <f>VLOOKUP($A23,'Return Data'!$B$7:$R$2292,13,0)</f>
        <v>1.5327</v>
      </c>
      <c r="K23" s="61">
        <f t="shared" si="3"/>
        <v>29</v>
      </c>
      <c r="L23" s="60">
        <f>VLOOKUP($A23,'Return Data'!$B$7:$R$2292,17,0)</f>
        <v>24.2849</v>
      </c>
      <c r="M23" s="61">
        <f t="shared" si="4"/>
        <v>43</v>
      </c>
      <c r="N23" s="60">
        <f>VLOOKUP($A23,'Return Data'!$B$7:$R$2292,14,0)</f>
        <v>13.6281</v>
      </c>
      <c r="O23" s="61">
        <f t="shared" si="5"/>
        <v>51</v>
      </c>
      <c r="P23" s="60">
        <f>VLOOKUP($A23,'Return Data'!$B$7:$R$2292,15,0)</f>
        <v>10.701599999999999</v>
      </c>
      <c r="Q23" s="61">
        <f>RANK(P23,P$8:P$63,0)</f>
        <v>29</v>
      </c>
      <c r="R23" s="60">
        <f>VLOOKUP($A23,'Return Data'!$B$7:$R$2292,16,0)</f>
        <v>17.539200000000001</v>
      </c>
      <c r="S23" s="62">
        <f t="shared" si="6"/>
        <v>10</v>
      </c>
    </row>
    <row r="24" spans="1:19" x14ac:dyDescent="0.3">
      <c r="A24" s="58" t="s">
        <v>182</v>
      </c>
      <c r="B24" s="59">
        <f>VLOOKUP($A24,'Return Data'!$B$7:$R$2292,3,0)</f>
        <v>44859</v>
      </c>
      <c r="C24" s="60">
        <f>VLOOKUP($A24,'Return Data'!$B$7:$R$2292,4,0)</f>
        <v>111.88500000000001</v>
      </c>
      <c r="D24" s="60">
        <f>VLOOKUP($A24,'Return Data'!$B$7:$R$2292,10,0)</f>
        <v>7.2312000000000003</v>
      </c>
      <c r="E24" s="61">
        <f t="shared" si="0"/>
        <v>33</v>
      </c>
      <c r="F24" s="60">
        <f>VLOOKUP($A24,'Return Data'!$B$7:$R$2292,11,0)</f>
        <v>4.1954000000000002</v>
      </c>
      <c r="G24" s="61">
        <f t="shared" si="1"/>
        <v>47</v>
      </c>
      <c r="H24" s="60">
        <f>VLOOKUP($A24,'Return Data'!$B$7:$R$2292,12,0)</f>
        <v>4.8398000000000003</v>
      </c>
      <c r="I24" s="61">
        <f t="shared" si="2"/>
        <v>27</v>
      </c>
      <c r="J24" s="60">
        <f>VLOOKUP($A24,'Return Data'!$B$7:$R$2292,13,0)</f>
        <v>3.8761000000000001</v>
      </c>
      <c r="K24" s="61">
        <f t="shared" si="3"/>
        <v>20</v>
      </c>
      <c r="L24" s="60">
        <f>VLOOKUP($A24,'Return Data'!$B$7:$R$2292,17,0)</f>
        <v>36.315100000000001</v>
      </c>
      <c r="M24" s="61">
        <f t="shared" si="4"/>
        <v>13</v>
      </c>
      <c r="N24" s="60">
        <f>VLOOKUP($A24,'Return Data'!$B$7:$R$2292,14,0)</f>
        <v>25.160499999999999</v>
      </c>
      <c r="O24" s="61">
        <f t="shared" si="5"/>
        <v>14</v>
      </c>
      <c r="P24" s="60">
        <f>VLOOKUP($A24,'Return Data'!$B$7:$R$2292,15,0)</f>
        <v>14.292199999999999</v>
      </c>
      <c r="Q24" s="61">
        <f>RANK(P24,P$8:P$63,0)</f>
        <v>9</v>
      </c>
      <c r="R24" s="60">
        <f>VLOOKUP($A24,'Return Data'!$B$7:$R$2292,16,0)</f>
        <v>17.845700000000001</v>
      </c>
      <c r="S24" s="62">
        <f t="shared" si="6"/>
        <v>8</v>
      </c>
    </row>
    <row r="25" spans="1:19" x14ac:dyDescent="0.3">
      <c r="A25" s="58" t="s">
        <v>183</v>
      </c>
      <c r="B25" s="59">
        <f>VLOOKUP($A25,'Return Data'!$B$7:$R$2292,3,0)</f>
        <v>44859</v>
      </c>
      <c r="C25" s="60">
        <f>VLOOKUP($A25,'Return Data'!$B$7:$R$2292,4,0)</f>
        <v>14.66</v>
      </c>
      <c r="D25" s="60">
        <f>VLOOKUP($A25,'Return Data'!$B$7:$R$2292,10,0)</f>
        <v>5.6957000000000004</v>
      </c>
      <c r="E25" s="61">
        <f t="shared" si="0"/>
        <v>48</v>
      </c>
      <c r="F25" s="60">
        <f>VLOOKUP($A25,'Return Data'!$B$7:$R$2292,11,0)</f>
        <v>6.3089000000000004</v>
      </c>
      <c r="G25" s="61">
        <f t="shared" si="1"/>
        <v>30</v>
      </c>
      <c r="H25" s="60">
        <f>VLOOKUP($A25,'Return Data'!$B$7:$R$2292,12,0)</f>
        <v>3.3121999999999998</v>
      </c>
      <c r="I25" s="61">
        <f t="shared" si="2"/>
        <v>37</v>
      </c>
      <c r="J25" s="60">
        <f>VLOOKUP($A25,'Return Data'!$B$7:$R$2292,13,0)</f>
        <v>-6.8199999999999997E-2</v>
      </c>
      <c r="K25" s="61">
        <f t="shared" si="3"/>
        <v>41</v>
      </c>
      <c r="L25" s="60">
        <f>VLOOKUP($A25,'Return Data'!$B$7:$R$2292,17,0)</f>
        <v>21.318100000000001</v>
      </c>
      <c r="M25" s="61">
        <f t="shared" si="4"/>
        <v>48</v>
      </c>
      <c r="N25" s="60">
        <f>VLOOKUP($A25,'Return Data'!$B$7:$R$2292,14,0)</f>
        <v>13.7384</v>
      </c>
      <c r="O25" s="61">
        <f t="shared" si="5"/>
        <v>50</v>
      </c>
      <c r="P25" s="60"/>
      <c r="Q25" s="61"/>
      <c r="R25" s="60">
        <f>VLOOKUP($A25,'Return Data'!$B$7:$R$2292,16,0)</f>
        <v>8.2467000000000006</v>
      </c>
      <c r="S25" s="62">
        <f t="shared" si="6"/>
        <v>56</v>
      </c>
    </row>
    <row r="26" spans="1:19" x14ac:dyDescent="0.3">
      <c r="A26" s="58" t="s">
        <v>184</v>
      </c>
      <c r="B26" s="59">
        <f>VLOOKUP($A26,'Return Data'!$B$7:$R$2292,3,0)</f>
        <v>44859</v>
      </c>
      <c r="C26" s="60">
        <f>VLOOKUP($A26,'Return Data'!$B$7:$R$2292,4,0)</f>
        <v>89.27</v>
      </c>
      <c r="D26" s="60">
        <f>VLOOKUP($A26,'Return Data'!$B$7:$R$2292,10,0)</f>
        <v>5.3830999999999998</v>
      </c>
      <c r="E26" s="61">
        <f t="shared" si="0"/>
        <v>50</v>
      </c>
      <c r="F26" s="60">
        <f>VLOOKUP($A26,'Return Data'!$B$7:$R$2292,11,0)</f>
        <v>0.98419999999999996</v>
      </c>
      <c r="G26" s="61">
        <f t="shared" si="1"/>
        <v>55</v>
      </c>
      <c r="H26" s="60">
        <f>VLOOKUP($A26,'Return Data'!$B$7:$R$2292,12,0)</f>
        <v>-4.7990000000000004</v>
      </c>
      <c r="I26" s="61">
        <f t="shared" si="2"/>
        <v>56</v>
      </c>
      <c r="J26" s="60">
        <f>VLOOKUP($A26,'Return Data'!$B$7:$R$2292,13,0)</f>
        <v>-7.3673999999999999</v>
      </c>
      <c r="K26" s="61">
        <f t="shared" si="3"/>
        <v>55</v>
      </c>
      <c r="L26" s="60">
        <f>VLOOKUP($A26,'Return Data'!$B$7:$R$2292,17,0)</f>
        <v>20.7029</v>
      </c>
      <c r="M26" s="61">
        <f t="shared" si="4"/>
        <v>49</v>
      </c>
      <c r="N26" s="60">
        <f>VLOOKUP($A26,'Return Data'!$B$7:$R$2292,14,0)</f>
        <v>15.7432</v>
      </c>
      <c r="O26" s="61">
        <f t="shared" si="5"/>
        <v>42</v>
      </c>
      <c r="P26" s="60">
        <f>VLOOKUP($A26,'Return Data'!$B$7:$R$2292,15,0)</f>
        <v>12.5648</v>
      </c>
      <c r="Q26" s="61">
        <f>RANK(P26,P$8:P$63,0)</f>
        <v>17</v>
      </c>
      <c r="R26" s="60">
        <f>VLOOKUP($A26,'Return Data'!$B$7:$R$2292,16,0)</f>
        <v>16.611899999999999</v>
      </c>
      <c r="S26" s="62">
        <f t="shared" si="6"/>
        <v>14</v>
      </c>
    </row>
    <row r="27" spans="1:19" x14ac:dyDescent="0.3">
      <c r="A27" s="58" t="s">
        <v>185</v>
      </c>
      <c r="B27" s="59">
        <f>VLOOKUP($A27,'Return Data'!$B$7:$R$2292,3,0)</f>
        <v>44859</v>
      </c>
      <c r="C27" s="60">
        <f>VLOOKUP($A27,'Return Data'!$B$7:$R$2292,4,0)</f>
        <v>15.032</v>
      </c>
      <c r="D27" s="60">
        <f>VLOOKUP($A27,'Return Data'!$B$7:$R$2292,10,0)</f>
        <v>8.1805000000000003</v>
      </c>
      <c r="E27" s="61">
        <f t="shared" si="0"/>
        <v>18</v>
      </c>
      <c r="F27" s="60">
        <f>VLOOKUP($A27,'Return Data'!$B$7:$R$2292,11,0)</f>
        <v>9.2997999999999994</v>
      </c>
      <c r="G27" s="61">
        <f t="shared" si="1"/>
        <v>4</v>
      </c>
      <c r="H27" s="60">
        <f>VLOOKUP($A27,'Return Data'!$B$7:$R$2292,12,0)</f>
        <v>5.0293000000000001</v>
      </c>
      <c r="I27" s="61">
        <f t="shared" si="2"/>
        <v>26</v>
      </c>
      <c r="J27" s="60">
        <f>VLOOKUP($A27,'Return Data'!$B$7:$R$2292,13,0)</f>
        <v>-3.7242999999999999</v>
      </c>
      <c r="K27" s="61">
        <f t="shared" si="3"/>
        <v>51</v>
      </c>
      <c r="L27" s="60">
        <f>VLOOKUP($A27,'Return Data'!$B$7:$R$2292,17,0)</f>
        <v>19.616099999999999</v>
      </c>
      <c r="M27" s="61">
        <f t="shared" si="4"/>
        <v>51</v>
      </c>
      <c r="N27" s="60"/>
      <c r="O27" s="61"/>
      <c r="P27" s="60"/>
      <c r="Q27" s="61"/>
      <c r="R27" s="60">
        <f>VLOOKUP($A27,'Return Data'!$B$7:$R$2292,16,0)</f>
        <v>14.4399</v>
      </c>
      <c r="S27" s="62">
        <f t="shared" si="6"/>
        <v>29</v>
      </c>
    </row>
    <row r="28" spans="1:19" x14ac:dyDescent="0.3">
      <c r="A28" s="58" t="s">
        <v>186</v>
      </c>
      <c r="B28" s="59">
        <f>VLOOKUP($A28,'Return Data'!$B$7:$R$2292,3,0)</f>
        <v>44859</v>
      </c>
      <c r="C28" s="60">
        <f>VLOOKUP($A28,'Return Data'!$B$7:$R$2292,4,0)</f>
        <v>31.508800000000001</v>
      </c>
      <c r="D28" s="60">
        <f>VLOOKUP($A28,'Return Data'!$B$7:$R$2292,10,0)</f>
        <v>5.6391999999999998</v>
      </c>
      <c r="E28" s="61">
        <f t="shared" si="0"/>
        <v>49</v>
      </c>
      <c r="F28" s="60">
        <f>VLOOKUP($A28,'Return Data'!$B$7:$R$2292,11,0)</f>
        <v>5.9493</v>
      </c>
      <c r="G28" s="61">
        <f t="shared" si="1"/>
        <v>33</v>
      </c>
      <c r="H28" s="60">
        <f>VLOOKUP($A28,'Return Data'!$B$7:$R$2292,12,0)</f>
        <v>0.82040000000000002</v>
      </c>
      <c r="I28" s="61">
        <f t="shared" si="2"/>
        <v>44</v>
      </c>
      <c r="J28" s="60">
        <f>VLOOKUP($A28,'Return Data'!$B$7:$R$2292,13,0)</f>
        <v>-1.8056000000000001</v>
      </c>
      <c r="K28" s="61">
        <f t="shared" si="3"/>
        <v>48</v>
      </c>
      <c r="L28" s="60">
        <f>VLOOKUP($A28,'Return Data'!$B$7:$R$2292,17,0)</f>
        <v>26.389099999999999</v>
      </c>
      <c r="M28" s="61">
        <f t="shared" si="4"/>
        <v>37</v>
      </c>
      <c r="N28" s="60">
        <f>VLOOKUP($A28,'Return Data'!$B$7:$R$2292,14,0)</f>
        <v>17.073399999999999</v>
      </c>
      <c r="O28" s="61">
        <f t="shared" ref="O28:O36" si="8">RANK(N28,N$8:N$63,0)</f>
        <v>36</v>
      </c>
      <c r="P28" s="60">
        <f>VLOOKUP($A28,'Return Data'!$B$7:$R$2292,15,0)</f>
        <v>13.095000000000001</v>
      </c>
      <c r="Q28" s="61">
        <f t="shared" ref="Q28:Q36" si="9">RANK(P28,P$8:P$63,0)</f>
        <v>15</v>
      </c>
      <c r="R28" s="60">
        <f>VLOOKUP($A28,'Return Data'!$B$7:$R$2292,16,0)</f>
        <v>16.311199999999999</v>
      </c>
      <c r="S28" s="62">
        <f t="shared" si="6"/>
        <v>16</v>
      </c>
    </row>
    <row r="29" spans="1:19" x14ac:dyDescent="0.3">
      <c r="A29" s="58" t="s">
        <v>187</v>
      </c>
      <c r="B29" s="59">
        <f>VLOOKUP($A29,'Return Data'!$B$7:$R$2292,3,0)</f>
        <v>44859</v>
      </c>
      <c r="C29" s="60">
        <f>VLOOKUP($A29,'Return Data'!$B$7:$R$2292,4,0)</f>
        <v>84.924999999999997</v>
      </c>
      <c r="D29" s="60">
        <f>VLOOKUP($A29,'Return Data'!$B$7:$R$2292,10,0)</f>
        <v>7.8002000000000002</v>
      </c>
      <c r="E29" s="61">
        <f t="shared" si="0"/>
        <v>20</v>
      </c>
      <c r="F29" s="60">
        <f>VLOOKUP($A29,'Return Data'!$B$7:$R$2292,11,0)</f>
        <v>7.2732000000000001</v>
      </c>
      <c r="G29" s="61">
        <f t="shared" si="1"/>
        <v>20</v>
      </c>
      <c r="H29" s="60">
        <f>VLOOKUP($A29,'Return Data'!$B$7:$R$2292,12,0)</f>
        <v>6.0514999999999999</v>
      </c>
      <c r="I29" s="61">
        <f t="shared" si="2"/>
        <v>19</v>
      </c>
      <c r="J29" s="60">
        <f>VLOOKUP($A29,'Return Data'!$B$7:$R$2292,13,0)</f>
        <v>6.8978999999999999</v>
      </c>
      <c r="K29" s="61">
        <f t="shared" si="3"/>
        <v>15</v>
      </c>
      <c r="L29" s="60">
        <f>VLOOKUP($A29,'Return Data'!$B$7:$R$2292,17,0)</f>
        <v>28.3231</v>
      </c>
      <c r="M29" s="61">
        <f t="shared" si="4"/>
        <v>23</v>
      </c>
      <c r="N29" s="60">
        <f>VLOOKUP($A29,'Return Data'!$B$7:$R$2292,14,0)</f>
        <v>20.5898</v>
      </c>
      <c r="O29" s="61">
        <f t="shared" si="8"/>
        <v>22</v>
      </c>
      <c r="P29" s="60">
        <f>VLOOKUP($A29,'Return Data'!$B$7:$R$2292,15,0)</f>
        <v>13.953799999999999</v>
      </c>
      <c r="Q29" s="61">
        <f t="shared" si="9"/>
        <v>11</v>
      </c>
      <c r="R29" s="60">
        <f>VLOOKUP($A29,'Return Data'!$B$7:$R$2292,16,0)</f>
        <v>15.678000000000001</v>
      </c>
      <c r="S29" s="62">
        <f t="shared" si="6"/>
        <v>21</v>
      </c>
    </row>
    <row r="30" spans="1:19" x14ac:dyDescent="0.3">
      <c r="A30" s="58" t="s">
        <v>188</v>
      </c>
      <c r="B30" s="59">
        <f>VLOOKUP($A30,'Return Data'!$B$7:$R$2292,3,0)</f>
        <v>44859</v>
      </c>
      <c r="C30" s="60">
        <f>VLOOKUP($A30,'Return Data'!$B$7:$R$2292,4,0)</f>
        <v>85.367999999999995</v>
      </c>
      <c r="D30" s="60">
        <f>VLOOKUP($A30,'Return Data'!$B$7:$R$2292,10,0)</f>
        <v>7.8601000000000001</v>
      </c>
      <c r="E30" s="61">
        <f t="shared" si="0"/>
        <v>19</v>
      </c>
      <c r="F30" s="60">
        <f>VLOOKUP($A30,'Return Data'!$B$7:$R$2292,11,0)</f>
        <v>4.7176999999999998</v>
      </c>
      <c r="G30" s="61">
        <f t="shared" si="1"/>
        <v>43</v>
      </c>
      <c r="H30" s="60">
        <f>VLOOKUP($A30,'Return Data'!$B$7:$R$2292,12,0)</f>
        <v>2.6143999999999998</v>
      </c>
      <c r="I30" s="61">
        <f t="shared" si="2"/>
        <v>41</v>
      </c>
      <c r="J30" s="60">
        <f>VLOOKUP($A30,'Return Data'!$B$7:$R$2292,13,0)</f>
        <v>1.8055000000000001</v>
      </c>
      <c r="K30" s="61">
        <f t="shared" si="3"/>
        <v>27</v>
      </c>
      <c r="L30" s="60">
        <f>VLOOKUP($A30,'Return Data'!$B$7:$R$2292,17,0)</f>
        <v>22.1</v>
      </c>
      <c r="M30" s="61">
        <f t="shared" si="4"/>
        <v>47</v>
      </c>
      <c r="N30" s="60">
        <f>VLOOKUP($A30,'Return Data'!$B$7:$R$2292,14,0)</f>
        <v>15.391999999999999</v>
      </c>
      <c r="O30" s="61">
        <f t="shared" si="8"/>
        <v>44</v>
      </c>
      <c r="P30" s="60">
        <f>VLOOKUP($A30,'Return Data'!$B$7:$R$2292,15,0)</f>
        <v>8.7973999999999997</v>
      </c>
      <c r="Q30" s="61">
        <f t="shared" si="9"/>
        <v>37</v>
      </c>
      <c r="R30" s="60">
        <f>VLOOKUP($A30,'Return Data'!$B$7:$R$2292,16,0)</f>
        <v>13.9634</v>
      </c>
      <c r="S30" s="62">
        <f t="shared" si="6"/>
        <v>38</v>
      </c>
    </row>
    <row r="31" spans="1:19" x14ac:dyDescent="0.3">
      <c r="A31" s="58" t="s">
        <v>189</v>
      </c>
      <c r="B31" s="59">
        <f>VLOOKUP($A31,'Return Data'!$B$7:$R$2292,3,0)</f>
        <v>44859</v>
      </c>
      <c r="C31" s="60">
        <f>VLOOKUP($A31,'Return Data'!$B$7:$R$2292,4,0)</f>
        <v>112.04430000000001</v>
      </c>
      <c r="D31" s="60">
        <f>VLOOKUP($A31,'Return Data'!$B$7:$R$2292,10,0)</f>
        <v>7.2979000000000003</v>
      </c>
      <c r="E31" s="61">
        <f t="shared" si="0"/>
        <v>31</v>
      </c>
      <c r="F31" s="60">
        <f>VLOOKUP($A31,'Return Data'!$B$7:$R$2292,11,0)</f>
        <v>5.8916000000000004</v>
      </c>
      <c r="G31" s="61">
        <f t="shared" si="1"/>
        <v>35</v>
      </c>
      <c r="H31" s="60">
        <f>VLOOKUP($A31,'Return Data'!$B$7:$R$2292,12,0)</f>
        <v>3.1347999999999998</v>
      </c>
      <c r="I31" s="61">
        <f t="shared" si="2"/>
        <v>39</v>
      </c>
      <c r="J31" s="60">
        <f>VLOOKUP($A31,'Return Data'!$B$7:$R$2292,13,0)</f>
        <v>0.21959999999999999</v>
      </c>
      <c r="K31" s="61">
        <f t="shared" si="3"/>
        <v>37</v>
      </c>
      <c r="L31" s="60">
        <f>VLOOKUP($A31,'Return Data'!$B$7:$R$2292,17,0)</f>
        <v>23.4634</v>
      </c>
      <c r="M31" s="61">
        <f t="shared" si="4"/>
        <v>44</v>
      </c>
      <c r="N31" s="60">
        <f>VLOOKUP($A31,'Return Data'!$B$7:$R$2292,14,0)</f>
        <v>14.896000000000001</v>
      </c>
      <c r="O31" s="61">
        <f t="shared" si="8"/>
        <v>48</v>
      </c>
      <c r="P31" s="60">
        <f>VLOOKUP($A31,'Return Data'!$B$7:$R$2292,15,0)</f>
        <v>12.0078</v>
      </c>
      <c r="Q31" s="61">
        <f t="shared" si="9"/>
        <v>19</v>
      </c>
      <c r="R31" s="60">
        <f>VLOOKUP($A31,'Return Data'!$B$7:$R$2292,16,0)</f>
        <v>14.3621</v>
      </c>
      <c r="S31" s="62">
        <f t="shared" si="6"/>
        <v>32</v>
      </c>
    </row>
    <row r="32" spans="1:19" x14ac:dyDescent="0.3">
      <c r="A32" s="58" t="s">
        <v>431</v>
      </c>
      <c r="B32" s="59">
        <f>VLOOKUP($A32,'Return Data'!$B$7:$R$2292,3,0)</f>
        <v>44859</v>
      </c>
      <c r="C32" s="60">
        <f>VLOOKUP($A32,'Return Data'!$B$7:$R$2292,4,0)</f>
        <v>21.352499999999999</v>
      </c>
      <c r="D32" s="60">
        <f>VLOOKUP($A32,'Return Data'!$B$7:$R$2292,10,0)</f>
        <v>6.0713999999999997</v>
      </c>
      <c r="E32" s="61">
        <f t="shared" si="0"/>
        <v>46</v>
      </c>
      <c r="F32" s="60">
        <f>VLOOKUP($A32,'Return Data'!$B$7:$R$2292,11,0)</f>
        <v>4.9309000000000003</v>
      </c>
      <c r="G32" s="61">
        <f t="shared" si="1"/>
        <v>40</v>
      </c>
      <c r="H32" s="60">
        <f>VLOOKUP($A32,'Return Data'!$B$7:$R$2292,12,0)</f>
        <v>3.5308000000000002</v>
      </c>
      <c r="I32" s="61">
        <f t="shared" si="2"/>
        <v>36</v>
      </c>
      <c r="J32" s="60">
        <f>VLOOKUP($A32,'Return Data'!$B$7:$R$2292,13,0)</f>
        <v>1.548</v>
      </c>
      <c r="K32" s="61">
        <f t="shared" si="3"/>
        <v>28</v>
      </c>
      <c r="L32" s="60">
        <f>VLOOKUP($A32,'Return Data'!$B$7:$R$2292,17,0)</f>
        <v>30.831299999999999</v>
      </c>
      <c r="M32" s="61">
        <f t="shared" si="4"/>
        <v>18</v>
      </c>
      <c r="N32" s="60">
        <f>VLOOKUP($A32,'Return Data'!$B$7:$R$2292,14,0)</f>
        <v>19.706299999999999</v>
      </c>
      <c r="O32" s="61">
        <f t="shared" si="8"/>
        <v>27</v>
      </c>
      <c r="P32" s="60">
        <f>VLOOKUP($A32,'Return Data'!$B$7:$R$2292,15,0)</f>
        <v>11.670299999999999</v>
      </c>
      <c r="Q32" s="61">
        <f t="shared" si="9"/>
        <v>24</v>
      </c>
      <c r="R32" s="60">
        <f>VLOOKUP($A32,'Return Data'!$B$7:$R$2292,16,0)</f>
        <v>13.424899999999999</v>
      </c>
      <c r="S32" s="62">
        <f t="shared" si="6"/>
        <v>44</v>
      </c>
    </row>
    <row r="33" spans="1:19" x14ac:dyDescent="0.3">
      <c r="A33" s="58" t="s">
        <v>191</v>
      </c>
      <c r="B33" s="59">
        <f>VLOOKUP($A33,'Return Data'!$B$7:$R$2292,3,0)</f>
        <v>44859</v>
      </c>
      <c r="C33" s="60">
        <f>VLOOKUP($A33,'Return Data'!$B$7:$R$2292,4,0)</f>
        <v>33.963000000000001</v>
      </c>
      <c r="D33" s="60">
        <f>VLOOKUP($A33,'Return Data'!$B$7:$R$2292,10,0)</f>
        <v>4.7529000000000003</v>
      </c>
      <c r="E33" s="61">
        <f t="shared" si="0"/>
        <v>54</v>
      </c>
      <c r="F33" s="60">
        <f>VLOOKUP($A33,'Return Data'!$B$7:$R$2292,11,0)</f>
        <v>2.8839000000000001</v>
      </c>
      <c r="G33" s="61">
        <f t="shared" si="1"/>
        <v>52</v>
      </c>
      <c r="H33" s="60">
        <f>VLOOKUP($A33,'Return Data'!$B$7:$R$2292,12,0)</f>
        <v>0.36049999999999999</v>
      </c>
      <c r="I33" s="61">
        <f t="shared" si="2"/>
        <v>47</v>
      </c>
      <c r="J33" s="60">
        <f>VLOOKUP($A33,'Return Data'!$B$7:$R$2292,13,0)</f>
        <v>-2.1324000000000001</v>
      </c>
      <c r="K33" s="61">
        <f t="shared" si="3"/>
        <v>49</v>
      </c>
      <c r="L33" s="60">
        <f>VLOOKUP($A33,'Return Data'!$B$7:$R$2292,17,0)</f>
        <v>25.934200000000001</v>
      </c>
      <c r="M33" s="61">
        <f t="shared" si="4"/>
        <v>39</v>
      </c>
      <c r="N33" s="60">
        <f>VLOOKUP($A33,'Return Data'!$B$7:$R$2292,14,0)</f>
        <v>21.477399999999999</v>
      </c>
      <c r="O33" s="61">
        <f t="shared" si="8"/>
        <v>18</v>
      </c>
      <c r="P33" s="60">
        <f>VLOOKUP($A33,'Return Data'!$B$7:$R$2292,15,0)</f>
        <v>15.638500000000001</v>
      </c>
      <c r="Q33" s="61">
        <f t="shared" si="9"/>
        <v>5</v>
      </c>
      <c r="R33" s="60">
        <f>VLOOKUP($A33,'Return Data'!$B$7:$R$2292,16,0)</f>
        <v>19.6037</v>
      </c>
      <c r="S33" s="62">
        <f t="shared" si="6"/>
        <v>6</v>
      </c>
    </row>
    <row r="34" spans="1:19" x14ac:dyDescent="0.3">
      <c r="A34" s="58" t="s">
        <v>192</v>
      </c>
      <c r="B34" s="59">
        <f>VLOOKUP($A34,'Return Data'!$B$7:$R$2292,3,0)</f>
        <v>44859</v>
      </c>
      <c r="C34" s="60">
        <f>VLOOKUP($A34,'Return Data'!$B$7:$R$2292,4,0)</f>
        <v>29.743300000000001</v>
      </c>
      <c r="D34" s="60">
        <f>VLOOKUP($A34,'Return Data'!$B$7:$R$2292,10,0)</f>
        <v>7.6875</v>
      </c>
      <c r="E34" s="61">
        <f t="shared" si="0"/>
        <v>24</v>
      </c>
      <c r="F34" s="60">
        <f>VLOOKUP($A34,'Return Data'!$B$7:$R$2292,11,0)</f>
        <v>7.6497000000000002</v>
      </c>
      <c r="G34" s="61">
        <f t="shared" si="1"/>
        <v>17</v>
      </c>
      <c r="H34" s="60">
        <f>VLOOKUP($A34,'Return Data'!$B$7:$R$2292,12,0)</f>
        <v>0.32990000000000003</v>
      </c>
      <c r="I34" s="61">
        <f t="shared" si="2"/>
        <v>48</v>
      </c>
      <c r="J34" s="60">
        <f>VLOOKUP($A34,'Return Data'!$B$7:$R$2292,13,0)</f>
        <v>0.15290000000000001</v>
      </c>
      <c r="K34" s="61">
        <f t="shared" si="3"/>
        <v>38</v>
      </c>
      <c r="L34" s="60">
        <f>VLOOKUP($A34,'Return Data'!$B$7:$R$2292,17,0)</f>
        <v>26.8673</v>
      </c>
      <c r="M34" s="61">
        <f t="shared" si="4"/>
        <v>36</v>
      </c>
      <c r="N34" s="60">
        <f>VLOOKUP($A34,'Return Data'!$B$7:$R$2292,14,0)</f>
        <v>15.168200000000001</v>
      </c>
      <c r="O34" s="61">
        <f t="shared" si="8"/>
        <v>45</v>
      </c>
      <c r="P34" s="60">
        <f>VLOOKUP($A34,'Return Data'!$B$7:$R$2292,15,0)</f>
        <v>11.333399999999999</v>
      </c>
      <c r="Q34" s="61">
        <f t="shared" si="9"/>
        <v>26</v>
      </c>
      <c r="R34" s="60">
        <f>VLOOKUP($A34,'Return Data'!$B$7:$R$2292,16,0)</f>
        <v>15.071899999999999</v>
      </c>
      <c r="S34" s="62">
        <f t="shared" si="6"/>
        <v>26</v>
      </c>
    </row>
    <row r="35" spans="1:19" x14ac:dyDescent="0.3">
      <c r="A35" s="76" t="s">
        <v>1951</v>
      </c>
      <c r="B35" s="59">
        <f>VLOOKUP($A35,'Return Data'!$B$7:$R$2292,3,0)</f>
        <v>44859</v>
      </c>
      <c r="C35" s="60">
        <f>VLOOKUP($A35,'Return Data'!$B$7:$R$2292,4,0)</f>
        <v>22.9605</v>
      </c>
      <c r="D35" s="60">
        <f>VLOOKUP($A35,'Return Data'!$B$7:$R$2292,10,0)</f>
        <v>7.1139000000000001</v>
      </c>
      <c r="E35" s="61">
        <f t="shared" si="0"/>
        <v>36</v>
      </c>
      <c r="F35" s="60">
        <f>VLOOKUP($A35,'Return Data'!$B$7:$R$2292,11,0)</f>
        <v>4.2748999999999997</v>
      </c>
      <c r="G35" s="61">
        <f t="shared" si="1"/>
        <v>46</v>
      </c>
      <c r="H35" s="60">
        <f>VLOOKUP($A35,'Return Data'!$B$7:$R$2292,12,0)</f>
        <v>0.52359999999999995</v>
      </c>
      <c r="I35" s="61">
        <f t="shared" si="2"/>
        <v>45</v>
      </c>
      <c r="J35" s="60">
        <f>VLOOKUP($A35,'Return Data'!$B$7:$R$2292,13,0)</f>
        <v>-2.1463000000000001</v>
      </c>
      <c r="K35" s="61">
        <f t="shared" si="3"/>
        <v>50</v>
      </c>
      <c r="L35" s="60">
        <f>VLOOKUP($A35,'Return Data'!$B$7:$R$2292,17,0)</f>
        <v>22.665500000000002</v>
      </c>
      <c r="M35" s="61">
        <f t="shared" si="4"/>
        <v>46</v>
      </c>
      <c r="N35" s="60">
        <f>VLOOKUP($A35,'Return Data'!$B$7:$R$2292,14,0)</f>
        <v>14.423</v>
      </c>
      <c r="O35" s="61">
        <f t="shared" si="8"/>
        <v>49</v>
      </c>
      <c r="P35" s="60">
        <f>VLOOKUP($A35,'Return Data'!$B$7:$R$2292,15,0)</f>
        <v>9.8780000000000001</v>
      </c>
      <c r="Q35" s="61">
        <f t="shared" si="9"/>
        <v>33</v>
      </c>
      <c r="R35" s="60">
        <f>VLOOKUP($A35,'Return Data'!$B$7:$R$2292,16,0)</f>
        <v>12.9519</v>
      </c>
      <c r="S35" s="62">
        <f t="shared" si="6"/>
        <v>47</v>
      </c>
    </row>
    <row r="36" spans="1:19" x14ac:dyDescent="0.3">
      <c r="A36" s="58" t="s">
        <v>193</v>
      </c>
      <c r="B36" s="59">
        <f>VLOOKUP($A36,'Return Data'!$B$7:$R$2292,3,0)</f>
        <v>44859</v>
      </c>
      <c r="C36" s="60">
        <f>VLOOKUP($A36,'Return Data'!$B$7:$R$2292,4,0)</f>
        <v>85.598699999999994</v>
      </c>
      <c r="D36" s="60">
        <f>VLOOKUP($A36,'Return Data'!$B$7:$R$2292,10,0)</f>
        <v>6.2112999999999996</v>
      </c>
      <c r="E36" s="61">
        <f t="shared" si="0"/>
        <v>44</v>
      </c>
      <c r="F36" s="60">
        <f>VLOOKUP($A36,'Return Data'!$B$7:$R$2292,11,0)</f>
        <v>5.883</v>
      </c>
      <c r="G36" s="61">
        <f t="shared" si="1"/>
        <v>36</v>
      </c>
      <c r="H36" s="60">
        <f>VLOOKUP($A36,'Return Data'!$B$7:$R$2292,12,0)</f>
        <v>4.2058999999999997</v>
      </c>
      <c r="I36" s="61">
        <f t="shared" si="2"/>
        <v>30</v>
      </c>
      <c r="J36" s="60">
        <f>VLOOKUP($A36,'Return Data'!$B$7:$R$2292,13,0)</f>
        <v>1.0365</v>
      </c>
      <c r="K36" s="61">
        <f t="shared" si="3"/>
        <v>34</v>
      </c>
      <c r="L36" s="60">
        <f>VLOOKUP($A36,'Return Data'!$B$7:$R$2292,17,0)</f>
        <v>30.801300000000001</v>
      </c>
      <c r="M36" s="61">
        <f t="shared" si="4"/>
        <v>19</v>
      </c>
      <c r="N36" s="60">
        <f>VLOOKUP($A36,'Return Data'!$B$7:$R$2292,14,0)</f>
        <v>16.114100000000001</v>
      </c>
      <c r="O36" s="61">
        <f t="shared" si="8"/>
        <v>40</v>
      </c>
      <c r="P36" s="60">
        <f>VLOOKUP($A36,'Return Data'!$B$7:$R$2292,15,0)</f>
        <v>4.9021999999999997</v>
      </c>
      <c r="Q36" s="61">
        <f t="shared" si="9"/>
        <v>41</v>
      </c>
      <c r="R36" s="60">
        <f>VLOOKUP($A36,'Return Data'!$B$7:$R$2292,16,0)</f>
        <v>13.448600000000001</v>
      </c>
      <c r="S36" s="62">
        <f t="shared" si="6"/>
        <v>42</v>
      </c>
    </row>
    <row r="37" spans="1:19" x14ac:dyDescent="0.3">
      <c r="A37" s="58" t="s">
        <v>194</v>
      </c>
      <c r="B37" s="59">
        <f>VLOOKUP($A37,'Return Data'!$B$7:$R$2292,3,0)</f>
        <v>44859</v>
      </c>
      <c r="C37" s="60">
        <f>VLOOKUP($A37,'Return Data'!$B$7:$R$2292,4,0)</f>
        <v>20.845300000000002</v>
      </c>
      <c r="D37" s="60">
        <f>VLOOKUP($A37,'Return Data'!$B$7:$R$2292,10,0)</f>
        <v>10.393599999999999</v>
      </c>
      <c r="E37" s="61">
        <f t="shared" si="0"/>
        <v>5</v>
      </c>
      <c r="F37" s="60">
        <f>VLOOKUP($A37,'Return Data'!$B$7:$R$2292,11,0)</f>
        <v>9.0885999999999996</v>
      </c>
      <c r="G37" s="61">
        <f t="shared" si="1"/>
        <v>6</v>
      </c>
      <c r="H37" s="60">
        <f>VLOOKUP($A37,'Return Data'!$B$7:$R$2292,12,0)</f>
        <v>7.7287999999999997</v>
      </c>
      <c r="I37" s="61">
        <f t="shared" si="2"/>
        <v>11</v>
      </c>
      <c r="J37" s="60">
        <f>VLOOKUP($A37,'Return Data'!$B$7:$R$2292,13,0)</f>
        <v>8.8436000000000003</v>
      </c>
      <c r="K37" s="61">
        <f t="shared" si="3"/>
        <v>11</v>
      </c>
      <c r="L37" s="60">
        <f>VLOOKUP($A37,'Return Data'!$B$7:$R$2292,17,0)</f>
        <v>28.064699999999998</v>
      </c>
      <c r="M37" s="61">
        <f t="shared" si="4"/>
        <v>27</v>
      </c>
      <c r="N37" s="60"/>
      <c r="O37" s="61"/>
      <c r="P37" s="60"/>
      <c r="Q37" s="61"/>
      <c r="R37" s="60">
        <f>VLOOKUP($A37,'Return Data'!$B$7:$R$2292,16,0)</f>
        <v>25.293700000000001</v>
      </c>
      <c r="S37" s="62">
        <f t="shared" si="6"/>
        <v>1</v>
      </c>
    </row>
    <row r="38" spans="1:19" x14ac:dyDescent="0.3">
      <c r="A38" s="58" t="s">
        <v>1926</v>
      </c>
      <c r="B38" s="59">
        <f>VLOOKUP($A38,'Return Data'!$B$7:$R$2292,3,0)</f>
        <v>44859</v>
      </c>
      <c r="C38" s="60">
        <f>VLOOKUP($A38,'Return Data'!$B$7:$R$2292,4,0)</f>
        <v>26.79</v>
      </c>
      <c r="D38" s="60">
        <f>VLOOKUP($A38,'Return Data'!$B$7:$R$2292,10,0)</f>
        <v>6.9034000000000004</v>
      </c>
      <c r="E38" s="61">
        <f t="shared" si="0"/>
        <v>37</v>
      </c>
      <c r="F38" s="60">
        <f>VLOOKUP($A38,'Return Data'!$B$7:$R$2292,11,0)</f>
        <v>4.5667</v>
      </c>
      <c r="G38" s="61">
        <f t="shared" si="1"/>
        <v>45</v>
      </c>
      <c r="H38" s="60">
        <f>VLOOKUP($A38,'Return Data'!$B$7:$R$2292,12,0)</f>
        <v>3.1972</v>
      </c>
      <c r="I38" s="61">
        <f t="shared" si="2"/>
        <v>38</v>
      </c>
      <c r="J38" s="60">
        <f>VLOOKUP($A38,'Return Data'!$B$7:$R$2292,13,0)</f>
        <v>4.6893000000000002</v>
      </c>
      <c r="K38" s="61">
        <f t="shared" si="3"/>
        <v>17</v>
      </c>
      <c r="L38" s="60">
        <f>VLOOKUP($A38,'Return Data'!$B$7:$R$2292,17,0)</f>
        <v>30.907499999999999</v>
      </c>
      <c r="M38" s="61">
        <f t="shared" si="4"/>
        <v>17</v>
      </c>
      <c r="N38" s="60">
        <f>VLOOKUP($A38,'Return Data'!$B$7:$R$2292,14,0)</f>
        <v>20.825500000000002</v>
      </c>
      <c r="O38" s="61">
        <f t="shared" ref="O38:O63" si="10">RANK(N38,N$8:N$63,0)</f>
        <v>19</v>
      </c>
      <c r="P38" s="60">
        <f>VLOOKUP($A38,'Return Data'!$B$7:$R$2292,15,0)</f>
        <v>14.080299999999999</v>
      </c>
      <c r="Q38" s="61">
        <f t="shared" ref="Q38:Q44" si="11">RANK(P38,P$8:P$63,0)</f>
        <v>10</v>
      </c>
      <c r="R38" s="60">
        <f>VLOOKUP($A38,'Return Data'!$B$7:$R$2292,16,0)</f>
        <v>15.4078</v>
      </c>
      <c r="S38" s="62">
        <f t="shared" si="6"/>
        <v>23</v>
      </c>
    </row>
    <row r="39" spans="1:19" x14ac:dyDescent="0.3">
      <c r="A39" s="58" t="s">
        <v>198</v>
      </c>
      <c r="B39" s="59">
        <f>VLOOKUP($A39,'Return Data'!$B$7:$R$2292,3,0)</f>
        <v>44859</v>
      </c>
      <c r="C39" s="60">
        <f>VLOOKUP($A39,'Return Data'!$B$7:$R$2292,4,0)</f>
        <v>265.81630000000001</v>
      </c>
      <c r="D39" s="60">
        <f>VLOOKUP($A39,'Return Data'!$B$7:$R$2292,10,0)</f>
        <v>11.753399999999999</v>
      </c>
      <c r="E39" s="61">
        <f t="shared" si="0"/>
        <v>1</v>
      </c>
      <c r="F39" s="60">
        <f>VLOOKUP($A39,'Return Data'!$B$7:$R$2292,11,0)</f>
        <v>8.5</v>
      </c>
      <c r="G39" s="61">
        <f t="shared" si="1"/>
        <v>10</v>
      </c>
      <c r="H39" s="60">
        <f>VLOOKUP($A39,'Return Data'!$B$7:$R$2292,12,0)</f>
        <v>12.489599999999999</v>
      </c>
      <c r="I39" s="61">
        <f t="shared" si="2"/>
        <v>1</v>
      </c>
      <c r="J39" s="60">
        <f>VLOOKUP($A39,'Return Data'!$B$7:$R$2292,13,0)</f>
        <v>14.335900000000001</v>
      </c>
      <c r="K39" s="61">
        <f t="shared" si="3"/>
        <v>5</v>
      </c>
      <c r="L39" s="60">
        <f>VLOOKUP($A39,'Return Data'!$B$7:$R$2292,17,0)</f>
        <v>48.023600000000002</v>
      </c>
      <c r="M39" s="61">
        <f t="shared" si="4"/>
        <v>7</v>
      </c>
      <c r="N39" s="60">
        <f>VLOOKUP($A39,'Return Data'!$B$7:$R$2292,14,0)</f>
        <v>40.0852</v>
      </c>
      <c r="O39" s="61">
        <f t="shared" si="10"/>
        <v>1</v>
      </c>
      <c r="P39" s="60">
        <f>VLOOKUP($A39,'Return Data'!$B$7:$R$2292,15,0)</f>
        <v>23.816500000000001</v>
      </c>
      <c r="Q39" s="61">
        <f t="shared" si="11"/>
        <v>1</v>
      </c>
      <c r="R39" s="60">
        <f>VLOOKUP($A39,'Return Data'!$B$7:$R$2292,16,0)</f>
        <v>21.578499999999998</v>
      </c>
      <c r="S39" s="62">
        <f t="shared" si="6"/>
        <v>4</v>
      </c>
    </row>
    <row r="40" spans="1:19" x14ac:dyDescent="0.3">
      <c r="A40" s="58" t="s">
        <v>199</v>
      </c>
      <c r="B40" s="59">
        <f>VLOOKUP($A40,'Return Data'!$B$7:$R$2292,3,0)</f>
        <v>44859</v>
      </c>
      <c r="C40" s="60">
        <f>VLOOKUP($A40,'Return Data'!$B$7:$R$2292,4,0)</f>
        <v>79.16</v>
      </c>
      <c r="D40" s="60">
        <f>VLOOKUP($A40,'Return Data'!$B$7:$R$2292,10,0)</f>
        <v>4.8894000000000002</v>
      </c>
      <c r="E40" s="61">
        <f t="shared" ref="E40:E63" si="12">RANK(D40,D$8:D$63,0)</f>
        <v>53</v>
      </c>
      <c r="F40" s="60">
        <f>VLOOKUP($A40,'Return Data'!$B$7:$R$2292,11,0)</f>
        <v>6.6989999999999998</v>
      </c>
      <c r="G40" s="61">
        <f t="shared" ref="G40:G63" si="13">RANK(F40,F$8:F$63,0)</f>
        <v>27</v>
      </c>
      <c r="H40" s="60">
        <f>VLOOKUP($A40,'Return Data'!$B$7:$R$2292,12,0)</f>
        <v>4.806</v>
      </c>
      <c r="I40" s="61">
        <f t="shared" ref="I40:I63" si="14">RANK(H40,H$8:H$63,0)</f>
        <v>28</v>
      </c>
      <c r="J40" s="60">
        <f>VLOOKUP($A40,'Return Data'!$B$7:$R$2292,13,0)</f>
        <v>-7.5700000000000003E-2</v>
      </c>
      <c r="K40" s="61">
        <f t="shared" ref="K40:K63" si="15">RANK(J40,J$8:J$63,0)</f>
        <v>42</v>
      </c>
      <c r="L40" s="60">
        <f>VLOOKUP($A40,'Return Data'!$B$7:$R$2292,17,0)</f>
        <v>22.735700000000001</v>
      </c>
      <c r="M40" s="61">
        <f t="shared" ref="M40:M63" si="16">RANK(L40,L$8:L$63,0)</f>
        <v>45</v>
      </c>
      <c r="N40" s="60">
        <f>VLOOKUP($A40,'Return Data'!$B$7:$R$2292,14,0)</f>
        <v>15.7676</v>
      </c>
      <c r="O40" s="61">
        <f t="shared" si="10"/>
        <v>41</v>
      </c>
      <c r="P40" s="60">
        <f>VLOOKUP($A40,'Return Data'!$B$7:$R$2292,15,0)</f>
        <v>8.6254000000000008</v>
      </c>
      <c r="Q40" s="61">
        <f t="shared" si="11"/>
        <v>38</v>
      </c>
      <c r="R40" s="60">
        <f>VLOOKUP($A40,'Return Data'!$B$7:$R$2292,16,0)</f>
        <v>16.115500000000001</v>
      </c>
      <c r="S40" s="62">
        <f t="shared" ref="S40:S63" si="17">RANK(R40,R$8:R$63,0)</f>
        <v>17</v>
      </c>
    </row>
    <row r="41" spans="1:19" x14ac:dyDescent="0.3">
      <c r="A41" s="58" t="s">
        <v>370</v>
      </c>
      <c r="B41" s="59">
        <f>VLOOKUP($A41,'Return Data'!$B$7:$R$2292,3,0)</f>
        <v>44859</v>
      </c>
      <c r="C41" s="60">
        <f>VLOOKUP($A41,'Return Data'!$B$7:$R$2292,4,0)</f>
        <v>246.92930000000001</v>
      </c>
      <c r="D41" s="60">
        <f>VLOOKUP($A41,'Return Data'!$B$7:$R$2292,10,0)</f>
        <v>7.4145000000000003</v>
      </c>
      <c r="E41" s="61">
        <f t="shared" si="12"/>
        <v>28</v>
      </c>
      <c r="F41" s="60">
        <f>VLOOKUP($A41,'Return Data'!$B$7:$R$2292,11,0)</f>
        <v>7.9790999999999999</v>
      </c>
      <c r="G41" s="61">
        <f t="shared" si="13"/>
        <v>13</v>
      </c>
      <c r="H41" s="60">
        <f>VLOOKUP($A41,'Return Data'!$B$7:$R$2292,12,0)</f>
        <v>5.8018000000000001</v>
      </c>
      <c r="I41" s="61">
        <f t="shared" si="14"/>
        <v>20</v>
      </c>
      <c r="J41" s="60">
        <f>VLOOKUP($A41,'Return Data'!$B$7:$R$2292,13,0)</f>
        <v>2.5556999999999999</v>
      </c>
      <c r="K41" s="61">
        <f t="shared" si="15"/>
        <v>25</v>
      </c>
      <c r="L41" s="60">
        <f>VLOOKUP($A41,'Return Data'!$B$7:$R$2292,17,0)</f>
        <v>27.116800000000001</v>
      </c>
      <c r="M41" s="61">
        <f t="shared" si="16"/>
        <v>33</v>
      </c>
      <c r="N41" s="60">
        <f>VLOOKUP($A41,'Return Data'!$B$7:$R$2292,14,0)</f>
        <v>19.501799999999999</v>
      </c>
      <c r="O41" s="61">
        <f t="shared" si="10"/>
        <v>28</v>
      </c>
      <c r="P41" s="60">
        <f>VLOOKUP($A41,'Return Data'!$B$7:$R$2292,15,0)</f>
        <v>10.8287</v>
      </c>
      <c r="Q41" s="61">
        <f t="shared" si="11"/>
        <v>27</v>
      </c>
      <c r="R41" s="60">
        <f>VLOOKUP($A41,'Return Data'!$B$7:$R$2292,16,0)</f>
        <v>14.110300000000001</v>
      </c>
      <c r="S41" s="62">
        <f t="shared" si="17"/>
        <v>36</v>
      </c>
    </row>
    <row r="42" spans="1:19" x14ac:dyDescent="0.3">
      <c r="A42" s="58" t="s">
        <v>201</v>
      </c>
      <c r="B42" s="59">
        <f>VLOOKUP($A42,'Return Data'!$B$7:$R$2292,3,0)</f>
        <v>44859</v>
      </c>
      <c r="C42" s="60">
        <f>VLOOKUP($A42,'Return Data'!$B$7:$R$2292,4,0)</f>
        <v>28.157</v>
      </c>
      <c r="D42" s="60">
        <f>VLOOKUP($A42,'Return Data'!$B$7:$R$2292,10,0)</f>
        <v>10.167299999999999</v>
      </c>
      <c r="E42" s="61">
        <f t="shared" si="12"/>
        <v>7</v>
      </c>
      <c r="F42" s="60">
        <f>VLOOKUP($A42,'Return Data'!$B$7:$R$2292,11,0)</f>
        <v>8.7260000000000009</v>
      </c>
      <c r="G42" s="61">
        <f t="shared" si="13"/>
        <v>8</v>
      </c>
      <c r="H42" s="60">
        <f>VLOOKUP($A42,'Return Data'!$B$7:$R$2292,12,0)</f>
        <v>7.0514999999999999</v>
      </c>
      <c r="I42" s="61">
        <f t="shared" si="14"/>
        <v>14</v>
      </c>
      <c r="J42" s="60">
        <f>VLOOKUP($A42,'Return Data'!$B$7:$R$2292,13,0)</f>
        <v>14.7401</v>
      </c>
      <c r="K42" s="61">
        <f t="shared" si="15"/>
        <v>3</v>
      </c>
      <c r="L42" s="60">
        <f>VLOOKUP($A42,'Return Data'!$B$7:$R$2292,17,0)</f>
        <v>37.412399999999998</v>
      </c>
      <c r="M42" s="61">
        <f t="shared" si="16"/>
        <v>11</v>
      </c>
      <c r="N42" s="60">
        <f>VLOOKUP($A42,'Return Data'!$B$7:$R$2292,14,0)</f>
        <v>27.292200000000001</v>
      </c>
      <c r="O42" s="61">
        <f t="shared" si="10"/>
        <v>12</v>
      </c>
      <c r="P42" s="60">
        <f>VLOOKUP($A42,'Return Data'!$B$7:$R$2292,15,0)</f>
        <v>14.298999999999999</v>
      </c>
      <c r="Q42" s="61">
        <f t="shared" si="11"/>
        <v>8</v>
      </c>
      <c r="R42" s="60">
        <f>VLOOKUP($A42,'Return Data'!$B$7:$R$2292,16,0)</f>
        <v>14.431900000000001</v>
      </c>
      <c r="S42" s="62">
        <f t="shared" si="17"/>
        <v>30</v>
      </c>
    </row>
    <row r="43" spans="1:19" x14ac:dyDescent="0.3">
      <c r="A43" s="58" t="s">
        <v>202</v>
      </c>
      <c r="B43" s="59">
        <f>VLOOKUP($A43,'Return Data'!$B$7:$R$2292,3,0)</f>
        <v>44859</v>
      </c>
      <c r="C43" s="60">
        <f>VLOOKUP($A43,'Return Data'!$B$7:$R$2292,4,0)</f>
        <v>29.515899999999998</v>
      </c>
      <c r="D43" s="60">
        <f>VLOOKUP($A43,'Return Data'!$B$7:$R$2292,10,0)</f>
        <v>9.8613999999999997</v>
      </c>
      <c r="E43" s="61">
        <f t="shared" si="12"/>
        <v>13</v>
      </c>
      <c r="F43" s="60">
        <f>VLOOKUP($A43,'Return Data'!$B$7:$R$2292,11,0)</f>
        <v>8.0902999999999992</v>
      </c>
      <c r="G43" s="61">
        <f t="shared" si="13"/>
        <v>12</v>
      </c>
      <c r="H43" s="60">
        <f>VLOOKUP($A43,'Return Data'!$B$7:$R$2292,12,0)</f>
        <v>6.4127000000000001</v>
      </c>
      <c r="I43" s="61">
        <f t="shared" si="14"/>
        <v>17</v>
      </c>
      <c r="J43" s="60">
        <f>VLOOKUP($A43,'Return Data'!$B$7:$R$2292,13,0)</f>
        <v>13.2918</v>
      </c>
      <c r="K43" s="61">
        <f t="shared" si="15"/>
        <v>6</v>
      </c>
      <c r="L43" s="60">
        <f>VLOOKUP($A43,'Return Data'!$B$7:$R$2292,17,0)</f>
        <v>36.315800000000003</v>
      </c>
      <c r="M43" s="61">
        <f t="shared" si="16"/>
        <v>12</v>
      </c>
      <c r="N43" s="60">
        <f>VLOOKUP($A43,'Return Data'!$B$7:$R$2292,14,0)</f>
        <v>27.881900000000002</v>
      </c>
      <c r="O43" s="61">
        <f t="shared" si="10"/>
        <v>11</v>
      </c>
      <c r="P43" s="60">
        <f>VLOOKUP($A43,'Return Data'!$B$7:$R$2292,15,0)</f>
        <v>14.8561</v>
      </c>
      <c r="Q43" s="61">
        <f t="shared" si="11"/>
        <v>7</v>
      </c>
      <c r="R43" s="60">
        <f>VLOOKUP($A43,'Return Data'!$B$7:$R$2292,16,0)</f>
        <v>15.3278</v>
      </c>
      <c r="S43" s="62">
        <f t="shared" si="17"/>
        <v>24</v>
      </c>
    </row>
    <row r="44" spans="1:19" x14ac:dyDescent="0.3">
      <c r="A44" s="58" t="s">
        <v>203</v>
      </c>
      <c r="B44" s="59">
        <f>VLOOKUP($A44,'Return Data'!$B$7:$R$2292,3,0)</f>
        <v>44859</v>
      </c>
      <c r="C44" s="60">
        <f>VLOOKUP($A44,'Return Data'!$B$7:$R$2292,4,0)</f>
        <v>29.737400000000001</v>
      </c>
      <c r="D44" s="60">
        <f>VLOOKUP($A44,'Return Data'!$B$7:$R$2292,10,0)</f>
        <v>10.374000000000001</v>
      </c>
      <c r="E44" s="61">
        <f t="shared" si="12"/>
        <v>6</v>
      </c>
      <c r="F44" s="60">
        <f>VLOOKUP($A44,'Return Data'!$B$7:$R$2292,11,0)</f>
        <v>9.2359000000000009</v>
      </c>
      <c r="G44" s="61">
        <f t="shared" si="13"/>
        <v>5</v>
      </c>
      <c r="H44" s="60">
        <f>VLOOKUP($A44,'Return Data'!$B$7:$R$2292,12,0)</f>
        <v>7.7535999999999996</v>
      </c>
      <c r="I44" s="61">
        <f t="shared" si="14"/>
        <v>10</v>
      </c>
      <c r="J44" s="60">
        <f>VLOOKUP($A44,'Return Data'!$B$7:$R$2292,13,0)</f>
        <v>15.939399999999999</v>
      </c>
      <c r="K44" s="61">
        <f t="shared" si="15"/>
        <v>1</v>
      </c>
      <c r="L44" s="60">
        <f>VLOOKUP($A44,'Return Data'!$B$7:$R$2292,17,0)</f>
        <v>38.229100000000003</v>
      </c>
      <c r="M44" s="61">
        <f t="shared" si="16"/>
        <v>9</v>
      </c>
      <c r="N44" s="60">
        <f>VLOOKUP($A44,'Return Data'!$B$7:$R$2292,14,0)</f>
        <v>28.5412</v>
      </c>
      <c r="O44" s="61">
        <f t="shared" si="10"/>
        <v>10</v>
      </c>
      <c r="P44" s="60">
        <f>VLOOKUP($A44,'Return Data'!$B$7:$R$2292,15,0)</f>
        <v>16.136099999999999</v>
      </c>
      <c r="Q44" s="61">
        <f t="shared" si="11"/>
        <v>4</v>
      </c>
      <c r="R44" s="60">
        <f>VLOOKUP($A44,'Return Data'!$B$7:$R$2292,16,0)</f>
        <v>18.0352</v>
      </c>
      <c r="S44" s="62">
        <f t="shared" si="17"/>
        <v>7</v>
      </c>
    </row>
    <row r="45" spans="1:19" x14ac:dyDescent="0.3">
      <c r="A45" s="58" t="s">
        <v>204</v>
      </c>
      <c r="B45" s="59">
        <f>VLOOKUP($A45,'Return Data'!$B$7:$R$2292,3,0)</f>
        <v>44859</v>
      </c>
      <c r="C45" s="60">
        <f>VLOOKUP($A45,'Return Data'!$B$7:$R$2292,4,0)</f>
        <v>32.889200000000002</v>
      </c>
      <c r="D45" s="60">
        <f>VLOOKUP($A45,'Return Data'!$B$7:$R$2292,10,0)</f>
        <v>7.2854000000000001</v>
      </c>
      <c r="E45" s="61">
        <f t="shared" si="12"/>
        <v>32</v>
      </c>
      <c r="F45" s="60">
        <f>VLOOKUP($A45,'Return Data'!$B$7:$R$2292,11,0)</f>
        <v>4.1443000000000003</v>
      </c>
      <c r="G45" s="61">
        <f t="shared" si="13"/>
        <v>48</v>
      </c>
      <c r="H45" s="60">
        <f>VLOOKUP($A45,'Return Data'!$B$7:$R$2292,12,0)</f>
        <v>6.5182000000000002</v>
      </c>
      <c r="I45" s="61">
        <f t="shared" si="14"/>
        <v>16</v>
      </c>
      <c r="J45" s="60">
        <f>VLOOKUP($A45,'Return Data'!$B$7:$R$2292,13,0)</f>
        <v>4.3151000000000002</v>
      </c>
      <c r="K45" s="61">
        <f t="shared" si="15"/>
        <v>18</v>
      </c>
      <c r="L45" s="60">
        <f>VLOOKUP($A45,'Return Data'!$B$7:$R$2292,17,0)</f>
        <v>45.074599999999997</v>
      </c>
      <c r="M45" s="61">
        <f t="shared" si="16"/>
        <v>8</v>
      </c>
      <c r="N45" s="60">
        <f>VLOOKUP($A45,'Return Data'!$B$7:$R$2292,14,0)</f>
        <v>33.3596</v>
      </c>
      <c r="O45" s="61">
        <f t="shared" si="10"/>
        <v>3</v>
      </c>
      <c r="P45" s="60"/>
      <c r="Q45" s="61"/>
      <c r="R45" s="60">
        <f>VLOOKUP($A45,'Return Data'!$B$7:$R$2292,16,0)</f>
        <v>23.818300000000001</v>
      </c>
      <c r="S45" s="62">
        <f t="shared" si="17"/>
        <v>3</v>
      </c>
    </row>
    <row r="46" spans="1:19" x14ac:dyDescent="0.3">
      <c r="A46" s="58" t="s">
        <v>205</v>
      </c>
      <c r="B46" s="59">
        <f>VLOOKUP($A46,'Return Data'!$B$7:$R$2292,3,0)</f>
        <v>44859</v>
      </c>
      <c r="C46" s="60">
        <f>VLOOKUP($A46,'Return Data'!$B$7:$R$2292,4,0)</f>
        <v>17.540700000000001</v>
      </c>
      <c r="D46" s="60">
        <f>VLOOKUP($A46,'Return Data'!$B$7:$R$2292,10,0)</f>
        <v>7.7544000000000004</v>
      </c>
      <c r="E46" s="61">
        <f t="shared" si="12"/>
        <v>22</v>
      </c>
      <c r="F46" s="60">
        <f>VLOOKUP($A46,'Return Data'!$B$7:$R$2292,11,0)</f>
        <v>5.3849999999999998</v>
      </c>
      <c r="G46" s="61">
        <f t="shared" si="13"/>
        <v>39</v>
      </c>
      <c r="H46" s="60">
        <f>VLOOKUP($A46,'Return Data'!$B$7:$R$2292,12,0)</f>
        <v>4.1825999999999999</v>
      </c>
      <c r="I46" s="61">
        <f t="shared" si="14"/>
        <v>31</v>
      </c>
      <c r="J46" s="60">
        <f>VLOOKUP($A46,'Return Data'!$B$7:$R$2292,13,0)</f>
        <v>2.7334000000000001</v>
      </c>
      <c r="K46" s="61">
        <f t="shared" si="15"/>
        <v>24</v>
      </c>
      <c r="L46" s="60">
        <f>VLOOKUP($A46,'Return Data'!$B$7:$R$2292,17,0)</f>
        <v>27.127400000000002</v>
      </c>
      <c r="M46" s="61">
        <f t="shared" si="16"/>
        <v>32</v>
      </c>
      <c r="N46" s="60">
        <f>VLOOKUP($A46,'Return Data'!$B$7:$R$2292,14,0)</f>
        <v>18.533899999999999</v>
      </c>
      <c r="O46" s="61">
        <f t="shared" si="10"/>
        <v>31</v>
      </c>
      <c r="P46" s="60"/>
      <c r="Q46" s="61"/>
      <c r="R46" s="60">
        <f>VLOOKUP($A46,'Return Data'!$B$7:$R$2292,16,0)</f>
        <v>13.043100000000001</v>
      </c>
      <c r="S46" s="62">
        <f t="shared" si="17"/>
        <v>45</v>
      </c>
    </row>
    <row r="47" spans="1:19" x14ac:dyDescent="0.3">
      <c r="A47" s="58" t="s">
        <v>206</v>
      </c>
      <c r="B47" s="59">
        <f>VLOOKUP($A47,'Return Data'!$B$7:$R$2292,3,0)</f>
        <v>44859</v>
      </c>
      <c r="C47" s="60">
        <f>VLOOKUP($A47,'Return Data'!$B$7:$R$2292,4,0)</f>
        <v>19.1615</v>
      </c>
      <c r="D47" s="60">
        <f>VLOOKUP($A47,'Return Data'!$B$7:$R$2292,10,0)</f>
        <v>10.4244</v>
      </c>
      <c r="E47" s="61">
        <f t="shared" si="12"/>
        <v>4</v>
      </c>
      <c r="F47" s="60">
        <f>VLOOKUP($A47,'Return Data'!$B$7:$R$2292,11,0)</f>
        <v>8.1178000000000008</v>
      </c>
      <c r="G47" s="61">
        <f t="shared" si="13"/>
        <v>11</v>
      </c>
      <c r="H47" s="60">
        <f>VLOOKUP($A47,'Return Data'!$B$7:$R$2292,12,0)</f>
        <v>5.7576999999999998</v>
      </c>
      <c r="I47" s="61">
        <f t="shared" si="14"/>
        <v>21</v>
      </c>
      <c r="J47" s="60">
        <f>VLOOKUP($A47,'Return Data'!$B$7:$R$2292,13,0)</f>
        <v>4.7854999999999999</v>
      </c>
      <c r="K47" s="61">
        <f t="shared" si="15"/>
        <v>16</v>
      </c>
      <c r="L47" s="60">
        <f>VLOOKUP($A47,'Return Data'!$B$7:$R$2292,17,0)</f>
        <v>28.39</v>
      </c>
      <c r="M47" s="61">
        <f t="shared" si="16"/>
        <v>22</v>
      </c>
      <c r="N47" s="60">
        <f>VLOOKUP($A47,'Return Data'!$B$7:$R$2292,14,0)</f>
        <v>20.793900000000001</v>
      </c>
      <c r="O47" s="61">
        <f t="shared" si="10"/>
        <v>20</v>
      </c>
      <c r="P47" s="60"/>
      <c r="Q47" s="61"/>
      <c r="R47" s="60">
        <f>VLOOKUP($A47,'Return Data'!$B$7:$R$2292,16,0)</f>
        <v>16.422999999999998</v>
      </c>
      <c r="S47" s="62">
        <f t="shared" si="17"/>
        <v>15</v>
      </c>
    </row>
    <row r="48" spans="1:19" x14ac:dyDescent="0.3">
      <c r="A48" s="58" t="s">
        <v>207</v>
      </c>
      <c r="B48" s="59">
        <f>VLOOKUP($A48,'Return Data'!$B$7:$R$2292,3,0)</f>
        <v>44859</v>
      </c>
      <c r="C48" s="60">
        <f>VLOOKUP($A48,'Return Data'!$B$7:$R$2292,4,0)</f>
        <v>65.7089</v>
      </c>
      <c r="D48" s="60">
        <f>VLOOKUP($A48,'Return Data'!$B$7:$R$2292,10,0)</f>
        <v>8.5124999999999993</v>
      </c>
      <c r="E48" s="61">
        <f t="shared" si="12"/>
        <v>15</v>
      </c>
      <c r="F48" s="60">
        <f>VLOOKUP($A48,'Return Data'!$B$7:$R$2292,11,0)</f>
        <v>8.66</v>
      </c>
      <c r="G48" s="61">
        <f t="shared" si="13"/>
        <v>9</v>
      </c>
      <c r="H48" s="60">
        <f>VLOOKUP($A48,'Return Data'!$B$7:$R$2292,12,0)</f>
        <v>11.286899999999999</v>
      </c>
      <c r="I48" s="61">
        <f t="shared" si="14"/>
        <v>3</v>
      </c>
      <c r="J48" s="60">
        <f>VLOOKUP($A48,'Return Data'!$B$7:$R$2292,13,0)</f>
        <v>8.0653000000000006</v>
      </c>
      <c r="K48" s="61">
        <f t="shared" si="15"/>
        <v>13</v>
      </c>
      <c r="L48" s="60">
        <f>VLOOKUP($A48,'Return Data'!$B$7:$R$2292,17,0)</f>
        <v>37.6616</v>
      </c>
      <c r="M48" s="61">
        <f t="shared" si="16"/>
        <v>10</v>
      </c>
      <c r="N48" s="60">
        <f>VLOOKUP($A48,'Return Data'!$B$7:$R$2292,14,0)</f>
        <v>33.618499999999997</v>
      </c>
      <c r="O48" s="61">
        <f t="shared" si="10"/>
        <v>2</v>
      </c>
      <c r="P48" s="60">
        <f>VLOOKUP($A48,'Return Data'!$B$7:$R$2292,15,0)</f>
        <v>23.504000000000001</v>
      </c>
      <c r="Q48" s="61">
        <f>RANK(P48,P$8:P$63,0)</f>
        <v>2</v>
      </c>
      <c r="R48" s="60">
        <f>VLOOKUP($A48,'Return Data'!$B$7:$R$2292,16,0)</f>
        <v>24.5245</v>
      </c>
      <c r="S48" s="62">
        <f t="shared" si="17"/>
        <v>2</v>
      </c>
    </row>
    <row r="49" spans="1:19" x14ac:dyDescent="0.3">
      <c r="A49" s="58" t="s">
        <v>208</v>
      </c>
      <c r="B49" s="59">
        <f>VLOOKUP($A49,'Return Data'!$B$7:$R$2292,3,0)</f>
        <v>44859</v>
      </c>
      <c r="C49" s="60">
        <f>VLOOKUP($A49,'Return Data'!$B$7:$R$2292,4,0)</f>
        <v>16.875800000000002</v>
      </c>
      <c r="D49" s="60">
        <f>VLOOKUP($A49,'Return Data'!$B$7:$R$2292,10,0)</f>
        <v>6.5411999999999999</v>
      </c>
      <c r="E49" s="61">
        <f t="shared" si="12"/>
        <v>42</v>
      </c>
      <c r="F49" s="60">
        <f>VLOOKUP($A49,'Return Data'!$B$7:$R$2292,11,0)</f>
        <v>7.1322999999999999</v>
      </c>
      <c r="G49" s="61">
        <f t="shared" si="13"/>
        <v>24</v>
      </c>
      <c r="H49" s="60">
        <f>VLOOKUP($A49,'Return Data'!$B$7:$R$2292,12,0)</f>
        <v>3.6069</v>
      </c>
      <c r="I49" s="61">
        <f t="shared" si="14"/>
        <v>34</v>
      </c>
      <c r="J49" s="60">
        <f>VLOOKUP($A49,'Return Data'!$B$7:$R$2292,13,0)</f>
        <v>0.28349999999999997</v>
      </c>
      <c r="K49" s="61">
        <f t="shared" si="15"/>
        <v>36</v>
      </c>
      <c r="L49" s="60">
        <f>VLOOKUP($A49,'Return Data'!$B$7:$R$2292,17,0)</f>
        <v>19.475999999999999</v>
      </c>
      <c r="M49" s="61">
        <f t="shared" si="16"/>
        <v>52</v>
      </c>
      <c r="N49" s="60">
        <f>VLOOKUP($A49,'Return Data'!$B$7:$R$2292,14,0)</f>
        <v>15.402200000000001</v>
      </c>
      <c r="O49" s="61">
        <f t="shared" si="10"/>
        <v>43</v>
      </c>
      <c r="P49" s="60"/>
      <c r="Q49" s="61"/>
      <c r="R49" s="60">
        <f>VLOOKUP($A49,'Return Data'!$B$7:$R$2292,16,0)</f>
        <v>14.972200000000001</v>
      </c>
      <c r="S49" s="62">
        <f t="shared" si="17"/>
        <v>28</v>
      </c>
    </row>
    <row r="50" spans="1:19" x14ac:dyDescent="0.3">
      <c r="A50" s="58" t="s">
        <v>209</v>
      </c>
      <c r="B50" s="59">
        <f>VLOOKUP($A50,'Return Data'!$B$7:$R$2292,3,0)</f>
        <v>44859</v>
      </c>
      <c r="C50" s="60">
        <f>VLOOKUP($A50,'Return Data'!$B$7:$R$2292,4,0)</f>
        <v>161.64930000000001</v>
      </c>
      <c r="D50" s="60">
        <f>VLOOKUP($A50,'Return Data'!$B$7:$R$2292,10,0)</f>
        <v>7.7827999999999999</v>
      </c>
      <c r="E50" s="61">
        <f t="shared" si="12"/>
        <v>21</v>
      </c>
      <c r="F50" s="60">
        <f>VLOOKUP($A50,'Return Data'!$B$7:$R$2292,11,0)</f>
        <v>7.7897999999999996</v>
      </c>
      <c r="G50" s="61">
        <f t="shared" si="13"/>
        <v>15</v>
      </c>
      <c r="H50" s="60">
        <f>VLOOKUP($A50,'Return Data'!$B$7:$R$2292,12,0)</f>
        <v>6.1132</v>
      </c>
      <c r="I50" s="61">
        <f t="shared" si="14"/>
        <v>18</v>
      </c>
      <c r="J50" s="60">
        <f>VLOOKUP($A50,'Return Data'!$B$7:$R$2292,13,0)</f>
        <v>3.7277999999999998</v>
      </c>
      <c r="K50" s="61">
        <f t="shared" si="15"/>
        <v>21</v>
      </c>
      <c r="L50" s="60">
        <f>VLOOKUP($A50,'Return Data'!$B$7:$R$2292,17,0)</f>
        <v>27.3307</v>
      </c>
      <c r="M50" s="61">
        <f t="shared" si="16"/>
        <v>30</v>
      </c>
      <c r="N50" s="60">
        <f>VLOOKUP($A50,'Return Data'!$B$7:$R$2292,14,0)</f>
        <v>16.302900000000001</v>
      </c>
      <c r="O50" s="61">
        <f t="shared" si="10"/>
        <v>39</v>
      </c>
      <c r="P50" s="60">
        <f>VLOOKUP($A50,'Return Data'!$B$7:$R$2292,15,0)</f>
        <v>9.2086000000000006</v>
      </c>
      <c r="Q50" s="61">
        <f>RANK(P50,P$8:P$63,0)</f>
        <v>36</v>
      </c>
      <c r="R50" s="60">
        <f>VLOOKUP($A50,'Return Data'!$B$7:$R$2292,16,0)</f>
        <v>13.000999999999999</v>
      </c>
      <c r="S50" s="62">
        <f t="shared" si="17"/>
        <v>46</v>
      </c>
    </row>
    <row r="51" spans="1:19" x14ac:dyDescent="0.3">
      <c r="A51" s="58" t="s">
        <v>210</v>
      </c>
      <c r="B51" s="59">
        <f>VLOOKUP($A51,'Return Data'!$B$7:$R$2292,3,0)</f>
        <v>44859</v>
      </c>
      <c r="C51" s="60">
        <f>VLOOKUP($A51,'Return Data'!$B$7:$R$2292,4,0)</f>
        <v>20.562100000000001</v>
      </c>
      <c r="D51" s="60">
        <f>VLOOKUP($A51,'Return Data'!$B$7:$R$2292,10,0)</f>
        <v>10.7758</v>
      </c>
      <c r="E51" s="61">
        <f t="shared" si="12"/>
        <v>2</v>
      </c>
      <c r="F51" s="60">
        <f>VLOOKUP($A51,'Return Data'!$B$7:$R$2292,11,0)</f>
        <v>7.2384000000000004</v>
      </c>
      <c r="G51" s="61">
        <f t="shared" si="13"/>
        <v>21</v>
      </c>
      <c r="H51" s="60">
        <f>VLOOKUP($A51,'Return Data'!$B$7:$R$2292,12,0)</f>
        <v>8.3241999999999994</v>
      </c>
      <c r="I51" s="61">
        <f t="shared" si="14"/>
        <v>9</v>
      </c>
      <c r="J51" s="60">
        <f>VLOOKUP($A51,'Return Data'!$B$7:$R$2292,13,0)</f>
        <v>12.296799999999999</v>
      </c>
      <c r="K51" s="61">
        <f t="shared" si="15"/>
        <v>8</v>
      </c>
      <c r="L51" s="60">
        <f>VLOOKUP($A51,'Return Data'!$B$7:$R$2292,17,0)</f>
        <v>49.856900000000003</v>
      </c>
      <c r="M51" s="61">
        <f t="shared" si="16"/>
        <v>6</v>
      </c>
      <c r="N51" s="60">
        <f>VLOOKUP($A51,'Return Data'!$B$7:$R$2292,14,0)</f>
        <v>30.545400000000001</v>
      </c>
      <c r="O51" s="61">
        <f t="shared" si="10"/>
        <v>7</v>
      </c>
      <c r="P51" s="60">
        <f>VLOOKUP($A51,'Return Data'!$B$7:$R$2292,15,0)</f>
        <v>9.2260000000000009</v>
      </c>
      <c r="Q51" s="61">
        <f>RANK(P51,P$8:P$63,0)</f>
        <v>35</v>
      </c>
      <c r="R51" s="60">
        <f>VLOOKUP($A51,'Return Data'!$B$7:$R$2292,16,0)</f>
        <v>12.909800000000001</v>
      </c>
      <c r="S51" s="62">
        <f t="shared" si="17"/>
        <v>48</v>
      </c>
    </row>
    <row r="52" spans="1:19" x14ac:dyDescent="0.3">
      <c r="A52" s="58" t="s">
        <v>211</v>
      </c>
      <c r="B52" s="59">
        <f>VLOOKUP($A52,'Return Data'!$B$7:$R$2292,3,0)</f>
        <v>44859</v>
      </c>
      <c r="C52" s="60">
        <f>VLOOKUP($A52,'Return Data'!$B$7:$R$2292,4,0)</f>
        <v>17.686399999999999</v>
      </c>
      <c r="D52" s="60">
        <f>VLOOKUP($A52,'Return Data'!$B$7:$R$2292,10,0)</f>
        <v>10.6403</v>
      </c>
      <c r="E52" s="61">
        <f t="shared" si="12"/>
        <v>3</v>
      </c>
      <c r="F52" s="60">
        <f>VLOOKUP($A52,'Return Data'!$B$7:$R$2292,11,0)</f>
        <v>7.2149999999999999</v>
      </c>
      <c r="G52" s="61">
        <f t="shared" si="13"/>
        <v>22</v>
      </c>
      <c r="H52" s="60">
        <f>VLOOKUP($A52,'Return Data'!$B$7:$R$2292,12,0)</f>
        <v>8.3267000000000007</v>
      </c>
      <c r="I52" s="61">
        <f t="shared" si="14"/>
        <v>8</v>
      </c>
      <c r="J52" s="60">
        <f>VLOOKUP($A52,'Return Data'!$B$7:$R$2292,13,0)</f>
        <v>12.8261</v>
      </c>
      <c r="K52" s="61">
        <f t="shared" si="15"/>
        <v>7</v>
      </c>
      <c r="L52" s="60">
        <f>VLOOKUP($A52,'Return Data'!$B$7:$R$2292,17,0)</f>
        <v>50.957799999999999</v>
      </c>
      <c r="M52" s="61">
        <f t="shared" si="16"/>
        <v>4</v>
      </c>
      <c r="N52" s="60">
        <f>VLOOKUP($A52,'Return Data'!$B$7:$R$2292,14,0)</f>
        <v>30.9694</v>
      </c>
      <c r="O52" s="61">
        <f t="shared" si="10"/>
        <v>6</v>
      </c>
      <c r="P52" s="60"/>
      <c r="Q52" s="61"/>
      <c r="R52" s="60">
        <f>VLOOKUP($A52,'Return Data'!$B$7:$R$2292,16,0)</f>
        <v>10.7354</v>
      </c>
      <c r="S52" s="62">
        <f t="shared" si="17"/>
        <v>54</v>
      </c>
    </row>
    <row r="53" spans="1:19" x14ac:dyDescent="0.3">
      <c r="A53" s="58" t="s">
        <v>212</v>
      </c>
      <c r="B53" s="59">
        <f>VLOOKUP($A53,'Return Data'!$B$7:$R$2292,3,0)</f>
        <v>44859</v>
      </c>
      <c r="C53" s="60">
        <f>VLOOKUP($A53,'Return Data'!$B$7:$R$2292,4,0)</f>
        <v>17.281600000000001</v>
      </c>
      <c r="D53" s="60">
        <f>VLOOKUP($A53,'Return Data'!$B$7:$R$2292,10,0)</f>
        <v>9.9344999999999999</v>
      </c>
      <c r="E53" s="61">
        <f t="shared" si="12"/>
        <v>12</v>
      </c>
      <c r="F53" s="60">
        <f>VLOOKUP($A53,'Return Data'!$B$7:$R$2292,11,0)</f>
        <v>6.0989000000000004</v>
      </c>
      <c r="G53" s="61">
        <f t="shared" si="13"/>
        <v>31</v>
      </c>
      <c r="H53" s="60">
        <f>VLOOKUP($A53,'Return Data'!$B$7:$R$2292,12,0)</f>
        <v>7.3078000000000003</v>
      </c>
      <c r="I53" s="61">
        <f t="shared" si="14"/>
        <v>12</v>
      </c>
      <c r="J53" s="60">
        <f>VLOOKUP($A53,'Return Data'!$B$7:$R$2292,13,0)</f>
        <v>9.9603999999999999</v>
      </c>
      <c r="K53" s="61">
        <f t="shared" si="15"/>
        <v>10</v>
      </c>
      <c r="L53" s="60">
        <f>VLOOKUP($A53,'Return Data'!$B$7:$R$2292,17,0)</f>
        <v>51.321800000000003</v>
      </c>
      <c r="M53" s="61">
        <f t="shared" si="16"/>
        <v>2</v>
      </c>
      <c r="N53" s="60">
        <f>VLOOKUP($A53,'Return Data'!$B$7:$R$2292,14,0)</f>
        <v>31.290099999999999</v>
      </c>
      <c r="O53" s="61">
        <f t="shared" si="10"/>
        <v>5</v>
      </c>
      <c r="P53" s="60"/>
      <c r="Q53" s="61"/>
      <c r="R53" s="60">
        <f>VLOOKUP($A53,'Return Data'!$B$7:$R$2292,16,0)</f>
        <v>10.8527</v>
      </c>
      <c r="S53" s="62">
        <f t="shared" si="17"/>
        <v>53</v>
      </c>
    </row>
    <row r="54" spans="1:19" x14ac:dyDescent="0.3">
      <c r="A54" s="58" t="s">
        <v>213</v>
      </c>
      <c r="B54" s="59">
        <f>VLOOKUP($A54,'Return Data'!$B$7:$R$2292,3,0)</f>
        <v>44859</v>
      </c>
      <c r="C54" s="60">
        <f>VLOOKUP($A54,'Return Data'!$B$7:$R$2292,4,0)</f>
        <v>16.638500000000001</v>
      </c>
      <c r="D54" s="60">
        <f>VLOOKUP($A54,'Return Data'!$B$7:$R$2292,10,0)</f>
        <v>10.077199999999999</v>
      </c>
      <c r="E54" s="61">
        <f t="shared" si="12"/>
        <v>9</v>
      </c>
      <c r="F54" s="60">
        <f>VLOOKUP($A54,'Return Data'!$B$7:$R$2292,11,0)</f>
        <v>7.0406000000000004</v>
      </c>
      <c r="G54" s="61">
        <f t="shared" si="13"/>
        <v>25</v>
      </c>
      <c r="H54" s="60">
        <f>VLOOKUP($A54,'Return Data'!$B$7:$R$2292,12,0)</f>
        <v>8.6290999999999993</v>
      </c>
      <c r="I54" s="61">
        <f t="shared" si="14"/>
        <v>7</v>
      </c>
      <c r="J54" s="60">
        <f>VLOOKUP($A54,'Return Data'!$B$7:$R$2292,13,0)</f>
        <v>10.5298</v>
      </c>
      <c r="K54" s="61">
        <f t="shared" si="15"/>
        <v>9</v>
      </c>
      <c r="L54" s="60">
        <f>VLOOKUP($A54,'Return Data'!$B$7:$R$2292,17,0)</f>
        <v>53.400599999999997</v>
      </c>
      <c r="M54" s="61">
        <f t="shared" si="16"/>
        <v>1</v>
      </c>
      <c r="N54" s="60">
        <f>VLOOKUP($A54,'Return Data'!$B$7:$R$2292,14,0)</f>
        <v>31.450800000000001</v>
      </c>
      <c r="O54" s="61">
        <f t="shared" si="10"/>
        <v>4</v>
      </c>
      <c r="P54" s="60"/>
      <c r="Q54" s="61"/>
      <c r="R54" s="60">
        <f>VLOOKUP($A54,'Return Data'!$B$7:$R$2292,16,0)</f>
        <v>10.5489</v>
      </c>
      <c r="S54" s="62">
        <f t="shared" si="17"/>
        <v>55</v>
      </c>
    </row>
    <row r="55" spans="1:19" x14ac:dyDescent="0.3">
      <c r="A55" s="58" t="s">
        <v>214</v>
      </c>
      <c r="B55" s="59">
        <f>VLOOKUP($A55,'Return Data'!$B$7:$R$2292,3,0)</f>
        <v>44859</v>
      </c>
      <c r="C55" s="60">
        <f>VLOOKUP($A55,'Return Data'!$B$7:$R$2292,4,0)</f>
        <v>23.238099999999999</v>
      </c>
      <c r="D55" s="60">
        <f>VLOOKUP($A55,'Return Data'!$B$7:$R$2292,10,0)</f>
        <v>7.1837999999999997</v>
      </c>
      <c r="E55" s="61">
        <f t="shared" si="12"/>
        <v>35</v>
      </c>
      <c r="F55" s="60">
        <f>VLOOKUP($A55,'Return Data'!$B$7:$R$2292,11,0)</f>
        <v>7.5788000000000002</v>
      </c>
      <c r="G55" s="61">
        <f t="shared" si="13"/>
        <v>18</v>
      </c>
      <c r="H55" s="60">
        <f>VLOOKUP($A55,'Return Data'!$B$7:$R$2292,12,0)</f>
        <v>7.2812999999999999</v>
      </c>
      <c r="I55" s="61">
        <f t="shared" si="14"/>
        <v>13</v>
      </c>
      <c r="J55" s="60">
        <f>VLOOKUP($A55,'Return Data'!$B$7:$R$2292,13,0)</f>
        <v>3.9056999999999999</v>
      </c>
      <c r="K55" s="61">
        <f t="shared" si="15"/>
        <v>19</v>
      </c>
      <c r="L55" s="60">
        <f>VLOOKUP($A55,'Return Data'!$B$7:$R$2292,17,0)</f>
        <v>27.771000000000001</v>
      </c>
      <c r="M55" s="61">
        <f t="shared" si="16"/>
        <v>28</v>
      </c>
      <c r="N55" s="60">
        <f>VLOOKUP($A55,'Return Data'!$B$7:$R$2292,14,0)</f>
        <v>19.752300000000002</v>
      </c>
      <c r="O55" s="61">
        <f t="shared" si="10"/>
        <v>26</v>
      </c>
      <c r="P55" s="60">
        <f>VLOOKUP($A55,'Return Data'!$B$7:$R$2292,15,0)</f>
        <v>11.7685</v>
      </c>
      <c r="Q55" s="61">
        <f>RANK(P55,P$8:P$63,0)</f>
        <v>23</v>
      </c>
      <c r="R55" s="60">
        <f>VLOOKUP($A55,'Return Data'!$B$7:$R$2292,16,0)</f>
        <v>11.7516</v>
      </c>
      <c r="S55" s="62">
        <f t="shared" si="17"/>
        <v>52</v>
      </c>
    </row>
    <row r="56" spans="1:19" x14ac:dyDescent="0.3">
      <c r="A56" s="58" t="s">
        <v>215</v>
      </c>
      <c r="B56" s="59">
        <f>VLOOKUP($A56,'Return Data'!$B$7:$R$2292,3,0)</f>
        <v>44859</v>
      </c>
      <c r="C56" s="60">
        <f>VLOOKUP($A56,'Return Data'!$B$7:$R$2292,4,0)</f>
        <v>25.2392</v>
      </c>
      <c r="D56" s="60">
        <f>VLOOKUP($A56,'Return Data'!$B$7:$R$2292,10,0)</f>
        <v>6.8787000000000003</v>
      </c>
      <c r="E56" s="61">
        <f t="shared" si="12"/>
        <v>38</v>
      </c>
      <c r="F56" s="60">
        <f>VLOOKUP($A56,'Return Data'!$B$7:$R$2292,11,0)</f>
        <v>7.3360000000000003</v>
      </c>
      <c r="G56" s="61">
        <f t="shared" si="13"/>
        <v>19</v>
      </c>
      <c r="H56" s="60">
        <f>VLOOKUP($A56,'Return Data'!$B$7:$R$2292,12,0)</f>
        <v>6.6421000000000001</v>
      </c>
      <c r="I56" s="61">
        <f t="shared" si="14"/>
        <v>15</v>
      </c>
      <c r="J56" s="60">
        <f>VLOOKUP($A56,'Return Data'!$B$7:$R$2292,13,0)</f>
        <v>3.391</v>
      </c>
      <c r="K56" s="61">
        <f t="shared" si="15"/>
        <v>23</v>
      </c>
      <c r="L56" s="60">
        <f>VLOOKUP($A56,'Return Data'!$B$7:$R$2292,17,0)</f>
        <v>26.9589</v>
      </c>
      <c r="M56" s="61">
        <f t="shared" si="16"/>
        <v>35</v>
      </c>
      <c r="N56" s="60">
        <f>VLOOKUP($A56,'Return Data'!$B$7:$R$2292,14,0)</f>
        <v>19.777000000000001</v>
      </c>
      <c r="O56" s="61">
        <f t="shared" si="10"/>
        <v>25</v>
      </c>
      <c r="P56" s="60">
        <f>VLOOKUP($A56,'Return Data'!$B$7:$R$2292,15,0)</f>
        <v>11.9901</v>
      </c>
      <c r="Q56" s="61">
        <f>RANK(P56,P$8:P$63,0)</f>
        <v>20</v>
      </c>
      <c r="R56" s="60">
        <f>VLOOKUP($A56,'Return Data'!$B$7:$R$2292,16,0)</f>
        <v>15.058999999999999</v>
      </c>
      <c r="S56" s="62">
        <f t="shared" si="17"/>
        <v>27</v>
      </c>
    </row>
    <row r="57" spans="1:19" x14ac:dyDescent="0.3">
      <c r="A57" s="58" t="s">
        <v>216</v>
      </c>
      <c r="B57" s="59">
        <f>VLOOKUP($A57,'Return Data'!$B$7:$R$2292,3,0)</f>
        <v>44859</v>
      </c>
      <c r="C57" s="60">
        <f>VLOOKUP($A57,'Return Data'!$B$7:$R$2292,4,0)</f>
        <v>17.338100000000001</v>
      </c>
      <c r="D57" s="60">
        <f>VLOOKUP($A57,'Return Data'!$B$7:$R$2292,10,0)</f>
        <v>10.138400000000001</v>
      </c>
      <c r="E57" s="61">
        <f t="shared" si="12"/>
        <v>8</v>
      </c>
      <c r="F57" s="60">
        <f>VLOOKUP($A57,'Return Data'!$B$7:$R$2292,11,0)</f>
        <v>9.41</v>
      </c>
      <c r="G57" s="61">
        <f t="shared" si="13"/>
        <v>3</v>
      </c>
      <c r="H57" s="60">
        <f>VLOOKUP($A57,'Return Data'!$B$7:$R$2292,12,0)</f>
        <v>10.570399999999999</v>
      </c>
      <c r="I57" s="61">
        <f t="shared" si="14"/>
        <v>4</v>
      </c>
      <c r="J57" s="60">
        <f>VLOOKUP($A57,'Return Data'!$B$7:$R$2292,13,0)</f>
        <v>15.320600000000001</v>
      </c>
      <c r="K57" s="61">
        <f t="shared" si="15"/>
        <v>2</v>
      </c>
      <c r="L57" s="60">
        <f>VLOOKUP($A57,'Return Data'!$B$7:$R$2292,17,0)</f>
        <v>51.0411</v>
      </c>
      <c r="M57" s="61">
        <f t="shared" si="16"/>
        <v>3</v>
      </c>
      <c r="N57" s="60">
        <f>VLOOKUP($A57,'Return Data'!$B$7:$R$2292,14,0)</f>
        <v>30.483599999999999</v>
      </c>
      <c r="O57" s="61">
        <f t="shared" si="10"/>
        <v>8</v>
      </c>
      <c r="P57" s="60"/>
      <c r="Q57" s="61"/>
      <c r="R57" s="60">
        <f>VLOOKUP($A57,'Return Data'!$B$7:$R$2292,16,0)</f>
        <v>12.765000000000001</v>
      </c>
      <c r="S57" s="62">
        <f t="shared" si="17"/>
        <v>49</v>
      </c>
    </row>
    <row r="58" spans="1:19" x14ac:dyDescent="0.3">
      <c r="A58" s="58" t="s">
        <v>217</v>
      </c>
      <c r="B58" s="59">
        <f>VLOOKUP($A58,'Return Data'!$B$7:$R$2292,3,0)</f>
        <v>44859</v>
      </c>
      <c r="C58" s="60">
        <f>VLOOKUP($A58,'Return Data'!$B$7:$R$2292,4,0)</f>
        <v>19.754899999999999</v>
      </c>
      <c r="D58" s="60">
        <f>VLOOKUP($A58,'Return Data'!$B$7:$R$2292,10,0)</f>
        <v>9.9755000000000003</v>
      </c>
      <c r="E58" s="61">
        <f t="shared" si="12"/>
        <v>10</v>
      </c>
      <c r="F58" s="60">
        <f>VLOOKUP($A58,'Return Data'!$B$7:$R$2292,11,0)</f>
        <v>9.0587</v>
      </c>
      <c r="G58" s="61">
        <f t="shared" si="13"/>
        <v>7</v>
      </c>
      <c r="H58" s="60">
        <f>VLOOKUP($A58,'Return Data'!$B$7:$R$2292,12,0)</f>
        <v>9.6775000000000002</v>
      </c>
      <c r="I58" s="61">
        <f t="shared" si="14"/>
        <v>6</v>
      </c>
      <c r="J58" s="60">
        <f>VLOOKUP($A58,'Return Data'!$B$7:$R$2292,13,0)</f>
        <v>14.678699999999999</v>
      </c>
      <c r="K58" s="61">
        <f t="shared" si="15"/>
        <v>4</v>
      </c>
      <c r="L58" s="60">
        <f>VLOOKUP($A58,'Return Data'!$B$7:$R$2292,17,0)</f>
        <v>50.136499999999998</v>
      </c>
      <c r="M58" s="61">
        <f t="shared" si="16"/>
        <v>5</v>
      </c>
      <c r="N58" s="60">
        <f>VLOOKUP($A58,'Return Data'!$B$7:$R$2292,14,0)</f>
        <v>30.3809</v>
      </c>
      <c r="O58" s="61">
        <f t="shared" si="10"/>
        <v>9</v>
      </c>
      <c r="P58" s="60"/>
      <c r="Q58" s="61"/>
      <c r="R58" s="60">
        <f>VLOOKUP($A58,'Return Data'!$B$7:$R$2292,16,0)</f>
        <v>17.043700000000001</v>
      </c>
      <c r="S58" s="62">
        <f t="shared" si="17"/>
        <v>13</v>
      </c>
    </row>
    <row r="59" spans="1:19" x14ac:dyDescent="0.3">
      <c r="A59" s="58" t="s">
        <v>1906</v>
      </c>
      <c r="B59" s="59">
        <f>VLOOKUP($A59,'Return Data'!$B$7:$R$2292,3,0)</f>
        <v>44859</v>
      </c>
      <c r="C59" s="60">
        <f>VLOOKUP($A59,'Return Data'!$B$7:$R$2292,4,0)</f>
        <v>360.65109999999999</v>
      </c>
      <c r="D59" s="60">
        <f>VLOOKUP($A59,'Return Data'!$B$7:$R$2292,10,0)</f>
        <v>7.61</v>
      </c>
      <c r="E59" s="61">
        <f t="shared" si="12"/>
        <v>25</v>
      </c>
      <c r="F59" s="60">
        <f>VLOOKUP($A59,'Return Data'!$B$7:$R$2292,11,0)</f>
        <v>7.1547999999999998</v>
      </c>
      <c r="G59" s="61">
        <f t="shared" si="13"/>
        <v>23</v>
      </c>
      <c r="H59" s="60">
        <f>VLOOKUP($A59,'Return Data'!$B$7:$R$2292,12,0)</f>
        <v>5.0330000000000004</v>
      </c>
      <c r="I59" s="61">
        <f t="shared" si="14"/>
        <v>25</v>
      </c>
      <c r="J59" s="60">
        <f>VLOOKUP($A59,'Return Data'!$B$7:$R$2292,13,0)</f>
        <v>2.4024000000000001</v>
      </c>
      <c r="K59" s="61">
        <f t="shared" si="15"/>
        <v>26</v>
      </c>
      <c r="L59" s="60">
        <f>VLOOKUP($A59,'Return Data'!$B$7:$R$2292,17,0)</f>
        <v>28.648399999999999</v>
      </c>
      <c r="M59" s="61">
        <f t="shared" si="16"/>
        <v>21</v>
      </c>
      <c r="N59" s="60">
        <f>VLOOKUP($A59,'Return Data'!$B$7:$R$2292,14,0)</f>
        <v>20.415900000000001</v>
      </c>
      <c r="O59" s="61">
        <f t="shared" si="10"/>
        <v>23</v>
      </c>
      <c r="P59" s="60">
        <f>VLOOKUP($A59,'Return Data'!$B$7:$R$2292,15,0)</f>
        <v>10.7689</v>
      </c>
      <c r="Q59" s="61">
        <f>RANK(P59,P$8:P$63,0)</f>
        <v>28</v>
      </c>
      <c r="R59" s="60">
        <f>VLOOKUP($A59,'Return Data'!$B$7:$R$2292,16,0)</f>
        <v>15.761799999999999</v>
      </c>
      <c r="S59" s="62">
        <f t="shared" si="17"/>
        <v>20</v>
      </c>
    </row>
    <row r="60" spans="1:19" x14ac:dyDescent="0.3">
      <c r="A60" s="58" t="s">
        <v>218</v>
      </c>
      <c r="B60" s="59">
        <f>VLOOKUP($A60,'Return Data'!$B$7:$R$2292,3,0)</f>
        <v>44859</v>
      </c>
      <c r="C60" s="60">
        <f>VLOOKUP($A60,'Return Data'!$B$7:$R$2292,4,0)</f>
        <v>32.553899999999999</v>
      </c>
      <c r="D60" s="60">
        <f>VLOOKUP($A60,'Return Data'!$B$7:$R$2292,10,0)</f>
        <v>8.3252000000000006</v>
      </c>
      <c r="E60" s="61">
        <f t="shared" si="12"/>
        <v>17</v>
      </c>
      <c r="F60" s="60">
        <f>VLOOKUP($A60,'Return Data'!$B$7:$R$2292,11,0)</f>
        <v>7.8353999999999999</v>
      </c>
      <c r="G60" s="61">
        <f t="shared" si="13"/>
        <v>14</v>
      </c>
      <c r="H60" s="60">
        <f>VLOOKUP($A60,'Return Data'!$B$7:$R$2292,12,0)</f>
        <v>5.7161</v>
      </c>
      <c r="I60" s="61">
        <f t="shared" si="14"/>
        <v>22</v>
      </c>
      <c r="J60" s="60">
        <f>VLOOKUP($A60,'Return Data'!$B$7:$R$2292,13,0)</f>
        <v>3.6537000000000002</v>
      </c>
      <c r="K60" s="61">
        <f t="shared" si="15"/>
        <v>22</v>
      </c>
      <c r="L60" s="60">
        <f>VLOOKUP($A60,'Return Data'!$B$7:$R$2292,17,0)</f>
        <v>27.185600000000001</v>
      </c>
      <c r="M60" s="61">
        <f t="shared" si="16"/>
        <v>31</v>
      </c>
      <c r="N60" s="60">
        <f>VLOOKUP($A60,'Return Data'!$B$7:$R$2292,14,0)</f>
        <v>18.407599999999999</v>
      </c>
      <c r="O60" s="61">
        <f t="shared" si="10"/>
        <v>32</v>
      </c>
      <c r="P60" s="60">
        <f>VLOOKUP($A60,'Return Data'!$B$7:$R$2292,15,0)</f>
        <v>12.758900000000001</v>
      </c>
      <c r="Q60" s="61">
        <f>RANK(P60,P$8:P$63,0)</f>
        <v>16</v>
      </c>
      <c r="R60" s="60">
        <f>VLOOKUP($A60,'Return Data'!$B$7:$R$2292,16,0)</f>
        <v>15.8163</v>
      </c>
      <c r="S60" s="62">
        <f t="shared" si="17"/>
        <v>19</v>
      </c>
    </row>
    <row r="61" spans="1:19" x14ac:dyDescent="0.3">
      <c r="A61" s="58" t="s">
        <v>219</v>
      </c>
      <c r="B61" s="59">
        <f>VLOOKUP($A61,'Return Data'!$B$7:$R$2292,3,0)</f>
        <v>44859</v>
      </c>
      <c r="C61" s="60">
        <f>VLOOKUP($A61,'Return Data'!$B$7:$R$2292,4,0)</f>
        <v>124.54</v>
      </c>
      <c r="D61" s="60">
        <f>VLOOKUP($A61,'Return Data'!$B$7:$R$2292,10,0)</f>
        <v>7.5195999999999996</v>
      </c>
      <c r="E61" s="61">
        <f t="shared" si="12"/>
        <v>27</v>
      </c>
      <c r="F61" s="60">
        <f>VLOOKUP($A61,'Return Data'!$B$7:$R$2292,11,0)</f>
        <v>4.7874999999999996</v>
      </c>
      <c r="G61" s="61">
        <f t="shared" si="13"/>
        <v>42</v>
      </c>
      <c r="H61" s="60">
        <f>VLOOKUP($A61,'Return Data'!$B$7:$R$2292,12,0)</f>
        <v>5.2568999999999999</v>
      </c>
      <c r="I61" s="61">
        <f t="shared" si="14"/>
        <v>23</v>
      </c>
      <c r="J61" s="60">
        <f>VLOOKUP($A61,'Return Data'!$B$7:$R$2292,13,0)</f>
        <v>0.72789999999999999</v>
      </c>
      <c r="K61" s="61">
        <f t="shared" si="15"/>
        <v>35</v>
      </c>
      <c r="L61" s="60">
        <f>VLOOKUP($A61,'Return Data'!$B$7:$R$2292,17,0)</f>
        <v>19.986000000000001</v>
      </c>
      <c r="M61" s="61">
        <f t="shared" si="16"/>
        <v>50</v>
      </c>
      <c r="N61" s="60">
        <f>VLOOKUP($A61,'Return Data'!$B$7:$R$2292,14,0)</f>
        <v>15.030799999999999</v>
      </c>
      <c r="O61" s="61">
        <f t="shared" si="10"/>
        <v>47</v>
      </c>
      <c r="P61" s="60">
        <f>VLOOKUP($A61,'Return Data'!$B$7:$R$2292,15,0)</f>
        <v>10.7013</v>
      </c>
      <c r="Q61" s="61">
        <f>RANK(P61,P$8:P$63,0)</f>
        <v>30</v>
      </c>
      <c r="R61" s="60">
        <f>VLOOKUP($A61,'Return Data'!$B$7:$R$2292,16,0)</f>
        <v>12.6435</v>
      </c>
      <c r="S61" s="62">
        <f t="shared" si="17"/>
        <v>51</v>
      </c>
    </row>
    <row r="62" spans="1:19" x14ac:dyDescent="0.3">
      <c r="A62" s="58" t="s">
        <v>220</v>
      </c>
      <c r="B62" s="59">
        <f>VLOOKUP($A62,'Return Data'!$B$7:$R$2292,3,0)</f>
        <v>44859</v>
      </c>
      <c r="C62" s="60">
        <f>VLOOKUP($A62,'Return Data'!$B$7:$R$2292,4,0)</f>
        <v>45.48</v>
      </c>
      <c r="D62" s="60">
        <f>VLOOKUP($A62,'Return Data'!$B$7:$R$2292,10,0)</f>
        <v>7.7214999999999998</v>
      </c>
      <c r="E62" s="61">
        <f t="shared" si="12"/>
        <v>23</v>
      </c>
      <c r="F62" s="60">
        <f>VLOOKUP($A62,'Return Data'!$B$7:$R$2292,11,0)</f>
        <v>6.3611000000000004</v>
      </c>
      <c r="G62" s="61">
        <f t="shared" si="13"/>
        <v>29</v>
      </c>
      <c r="H62" s="60">
        <f>VLOOKUP($A62,'Return Data'!$B$7:$R$2292,12,0)</f>
        <v>5.1318000000000001</v>
      </c>
      <c r="I62" s="61">
        <f t="shared" si="14"/>
        <v>24</v>
      </c>
      <c r="J62" s="60">
        <f>VLOOKUP($A62,'Return Data'!$B$7:$R$2292,13,0)</f>
        <v>1.3594999999999999</v>
      </c>
      <c r="K62" s="61">
        <f t="shared" si="15"/>
        <v>30</v>
      </c>
      <c r="L62" s="60">
        <f>VLOOKUP($A62,'Return Data'!$B$7:$R$2292,17,0)</f>
        <v>27.069199999999999</v>
      </c>
      <c r="M62" s="61">
        <f t="shared" si="16"/>
        <v>34</v>
      </c>
      <c r="N62" s="60">
        <f>VLOOKUP($A62,'Return Data'!$B$7:$R$2292,14,0)</f>
        <v>20.639199999999999</v>
      </c>
      <c r="O62" s="61">
        <f t="shared" si="10"/>
        <v>21</v>
      </c>
      <c r="P62" s="60">
        <f>VLOOKUP($A62,'Return Data'!$B$7:$R$2292,15,0)</f>
        <v>13.715</v>
      </c>
      <c r="Q62" s="61">
        <f>RANK(P62,P$8:P$63,0)</f>
        <v>12</v>
      </c>
      <c r="R62" s="60">
        <f>VLOOKUP($A62,'Return Data'!$B$7:$R$2292,16,0)</f>
        <v>13.4878</v>
      </c>
      <c r="S62" s="62">
        <f t="shared" si="17"/>
        <v>41</v>
      </c>
    </row>
    <row r="63" spans="1:19" x14ac:dyDescent="0.3">
      <c r="A63" s="58" t="s">
        <v>226</v>
      </c>
      <c r="B63" s="59">
        <f>VLOOKUP($A63,'Return Data'!$B$7:$R$2292,3,0)</f>
        <v>44859</v>
      </c>
      <c r="C63" s="60">
        <f>VLOOKUP($A63,'Return Data'!$B$7:$R$2292,4,0)</f>
        <v>157.16829999999999</v>
      </c>
      <c r="D63" s="60">
        <f>VLOOKUP($A63,'Return Data'!$B$7:$R$2292,10,0)</f>
        <v>6.62</v>
      </c>
      <c r="E63" s="61">
        <f t="shared" si="12"/>
        <v>41</v>
      </c>
      <c r="F63" s="60">
        <f>VLOOKUP($A63,'Return Data'!$B$7:$R$2292,11,0)</f>
        <v>5.4969999999999999</v>
      </c>
      <c r="G63" s="61">
        <f t="shared" si="13"/>
        <v>38</v>
      </c>
      <c r="H63" s="60">
        <f>VLOOKUP($A63,'Return Data'!$B$7:$R$2292,12,0)</f>
        <v>-6.5699999999999995E-2</v>
      </c>
      <c r="I63" s="61">
        <f t="shared" si="14"/>
        <v>49</v>
      </c>
      <c r="J63" s="60">
        <f>VLOOKUP($A63,'Return Data'!$B$7:$R$2292,13,0)</f>
        <v>-1.4646999999999999</v>
      </c>
      <c r="K63" s="61">
        <f t="shared" si="15"/>
        <v>46</v>
      </c>
      <c r="L63" s="60">
        <f>VLOOKUP($A63,'Return Data'!$B$7:$R$2292,17,0)</f>
        <v>25.644400000000001</v>
      </c>
      <c r="M63" s="61">
        <f t="shared" si="16"/>
        <v>40</v>
      </c>
      <c r="N63" s="60">
        <f>VLOOKUP($A63,'Return Data'!$B$7:$R$2292,14,0)</f>
        <v>19.924800000000001</v>
      </c>
      <c r="O63" s="61">
        <f t="shared" si="10"/>
        <v>24</v>
      </c>
      <c r="P63" s="60">
        <f>VLOOKUP($A63,'Return Data'!$B$7:$R$2292,15,0)</f>
        <v>12.3127</v>
      </c>
      <c r="Q63" s="61">
        <f>RANK(P63,P$8:P$63,0)</f>
        <v>18</v>
      </c>
      <c r="R63" s="60">
        <f>VLOOKUP($A63,'Return Data'!$B$7:$R$2292,16,0)</f>
        <v>14.256399999999999</v>
      </c>
      <c r="S63" s="62">
        <f t="shared" si="17"/>
        <v>34</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7.5901535714285719</v>
      </c>
      <c r="E65" s="69"/>
      <c r="F65" s="70">
        <f>AVERAGE(F8:F63)</f>
        <v>6.2631375000000009</v>
      </c>
      <c r="G65" s="69"/>
      <c r="H65" s="70">
        <f>AVERAGE(H8:H63)</f>
        <v>4.3806089285714283</v>
      </c>
      <c r="I65" s="69"/>
      <c r="J65" s="70">
        <f>AVERAGE(J8:J63)</f>
        <v>3.1927642857142859</v>
      </c>
      <c r="K65" s="69"/>
      <c r="L65" s="70">
        <f>AVERAGE(L8:L63)</f>
        <v>29.93609821428571</v>
      </c>
      <c r="M65" s="69"/>
      <c r="N65" s="70">
        <f>AVERAGE(N8:N63)</f>
        <v>20.894596296296299</v>
      </c>
      <c r="O65" s="69"/>
      <c r="P65" s="70">
        <f>AVERAGE(P8:P63)</f>
        <v>12.307680487804879</v>
      </c>
      <c r="Q65" s="69"/>
      <c r="R65" s="70">
        <f>AVERAGE(R8:R63)</f>
        <v>15.341401785714291</v>
      </c>
      <c r="S65" s="71"/>
    </row>
    <row r="66" spans="1:19" x14ac:dyDescent="0.3">
      <c r="A66" s="68" t="s">
        <v>28</v>
      </c>
      <c r="B66" s="69"/>
      <c r="C66" s="69"/>
      <c r="D66" s="70">
        <f>MIN(D8:D63)</f>
        <v>2.6149</v>
      </c>
      <c r="E66" s="69"/>
      <c r="F66" s="70">
        <f>MIN(F8:F63)</f>
        <v>-1.2968</v>
      </c>
      <c r="G66" s="69"/>
      <c r="H66" s="70">
        <f>MIN(H8:H63)</f>
        <v>-4.7990000000000004</v>
      </c>
      <c r="I66" s="69"/>
      <c r="J66" s="70">
        <f>MIN(J8:J63)</f>
        <v>-11.216900000000001</v>
      </c>
      <c r="K66" s="69"/>
      <c r="L66" s="70">
        <f>MIN(L8:L63)</f>
        <v>12.1973</v>
      </c>
      <c r="M66" s="69"/>
      <c r="N66" s="70">
        <f>MIN(N8:N63)</f>
        <v>9.2937999999999992</v>
      </c>
      <c r="O66" s="69"/>
      <c r="P66" s="70">
        <f>MIN(P8:P63)</f>
        <v>4.9021999999999997</v>
      </c>
      <c r="Q66" s="69"/>
      <c r="R66" s="70">
        <f>MIN(R8:R63)</f>
        <v>8.2467000000000006</v>
      </c>
      <c r="S66" s="71"/>
    </row>
    <row r="67" spans="1:19" ht="15" thickBot="1" x14ac:dyDescent="0.35">
      <c r="A67" s="72" t="s">
        <v>29</v>
      </c>
      <c r="B67" s="73"/>
      <c r="C67" s="73"/>
      <c r="D67" s="74">
        <f>MAX(D8:D63)</f>
        <v>11.753399999999999</v>
      </c>
      <c r="E67" s="73"/>
      <c r="F67" s="74">
        <f>MAX(F8:F63)</f>
        <v>11.6165</v>
      </c>
      <c r="G67" s="73"/>
      <c r="H67" s="74">
        <f>MAX(H8:H63)</f>
        <v>12.489599999999999</v>
      </c>
      <c r="I67" s="73"/>
      <c r="J67" s="74">
        <f>MAX(J8:J63)</f>
        <v>15.939399999999999</v>
      </c>
      <c r="K67" s="73"/>
      <c r="L67" s="74">
        <f>MAX(L8:L63)</f>
        <v>53.400599999999997</v>
      </c>
      <c r="M67" s="73"/>
      <c r="N67" s="74">
        <f>MAX(N8:N63)</f>
        <v>40.0852</v>
      </c>
      <c r="O67" s="73"/>
      <c r="P67" s="74">
        <f>MAX(P8:P63)</f>
        <v>23.816500000000001</v>
      </c>
      <c r="Q67" s="73"/>
      <c r="R67" s="74">
        <f>MAX(R8:R63)</f>
        <v>25.293700000000001</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44859</v>
      </c>
      <c r="C8" s="60">
        <f>VLOOKUP($A8,'Return Data'!$B$7:$R$2292,4,0)</f>
        <v>49.04</v>
      </c>
      <c r="D8" s="60">
        <f>VLOOKUP($A8,'Return Data'!$B$7:$R$2292,10,0)</f>
        <v>2.4655</v>
      </c>
      <c r="E8" s="61">
        <f t="shared" ref="E8:E39" si="0">RANK(D8,D$8:D$65,0)</f>
        <v>57</v>
      </c>
      <c r="F8" s="60">
        <f>VLOOKUP($A8,'Return Data'!$B$7:$R$2292,11,0)</f>
        <v>0.88460000000000005</v>
      </c>
      <c r="G8" s="61">
        <f t="shared" ref="G8:G39" si="1">RANK(F8,F$8:F$65,0)</f>
        <v>55</v>
      </c>
      <c r="H8" s="60">
        <f>VLOOKUP($A8,'Return Data'!$B$7:$R$2292,12,0)</f>
        <v>-2.6791</v>
      </c>
      <c r="I8" s="61">
        <f t="shared" ref="I8:I39" si="2">RANK(H8,H$8:H$65,0)</f>
        <v>56</v>
      </c>
      <c r="J8" s="60">
        <f>VLOOKUP($A8,'Return Data'!$B$7:$R$2292,13,0)</f>
        <v>-5.7648000000000001</v>
      </c>
      <c r="K8" s="61">
        <f t="shared" ref="K8:K39" si="3">RANK(J8,J$8:J$65,0)</f>
        <v>55</v>
      </c>
      <c r="L8" s="60">
        <f>VLOOKUP($A8,'Return Data'!$B$7:$R$2292,17,0)</f>
        <v>11.545500000000001</v>
      </c>
      <c r="M8" s="61">
        <f t="shared" ref="M8:M39" si="4">RANK(L8,L$8:L$65,0)</f>
        <v>57</v>
      </c>
      <c r="N8" s="60">
        <f>VLOOKUP($A8,'Return Data'!$B$7:$R$2292,14,0)</f>
        <v>8.6371000000000002</v>
      </c>
      <c r="O8" s="61">
        <f t="shared" ref="O8:O26" si="5">RANK(N8,N$8:N$65,0)</f>
        <v>55</v>
      </c>
      <c r="P8" s="60">
        <f>VLOOKUP($A8,'Return Data'!$B$7:$R$2292,15,0)</f>
        <v>5.5206</v>
      </c>
      <c r="Q8" s="61">
        <f>RANK(P8,P$8:P$65,0)</f>
        <v>41</v>
      </c>
      <c r="R8" s="60">
        <f>VLOOKUP($A8,'Return Data'!$B$7:$R$2292,16,0)</f>
        <v>10.399800000000001</v>
      </c>
      <c r="S8" s="62">
        <f t="shared" ref="S8:S39" si="6">RANK(R8,R$8:R$65,0)</f>
        <v>50</v>
      </c>
    </row>
    <row r="9" spans="1:20" x14ac:dyDescent="0.3">
      <c r="A9" s="58" t="s">
        <v>267</v>
      </c>
      <c r="B9" s="59">
        <f>VLOOKUP($A9,'Return Data'!$B$7:$R$2292,3,0)</f>
        <v>44859</v>
      </c>
      <c r="C9" s="60">
        <f>VLOOKUP($A9,'Return Data'!$B$7:$R$2292,4,0)</f>
        <v>40.520000000000003</v>
      </c>
      <c r="D9" s="60">
        <f>VLOOKUP($A9,'Return Data'!$B$7:$R$2292,10,0)</f>
        <v>2.9472</v>
      </c>
      <c r="E9" s="61">
        <f t="shared" si="0"/>
        <v>56</v>
      </c>
      <c r="F9" s="60">
        <f>VLOOKUP($A9,'Return Data'!$B$7:$R$2292,11,0)</f>
        <v>1.6303000000000001</v>
      </c>
      <c r="G9" s="61">
        <f t="shared" si="1"/>
        <v>54</v>
      </c>
      <c r="H9" s="60">
        <f>VLOOKUP($A9,'Return Data'!$B$7:$R$2292,12,0)</f>
        <v>-1.9124000000000001</v>
      </c>
      <c r="I9" s="61">
        <f t="shared" si="2"/>
        <v>54</v>
      </c>
      <c r="J9" s="60">
        <f>VLOOKUP($A9,'Return Data'!$B$7:$R$2292,13,0)</f>
        <v>-5.2164000000000001</v>
      </c>
      <c r="K9" s="61">
        <f t="shared" si="3"/>
        <v>53</v>
      </c>
      <c r="L9" s="60">
        <f>VLOOKUP($A9,'Return Data'!$B$7:$R$2292,17,0)</f>
        <v>12.1599</v>
      </c>
      <c r="M9" s="61">
        <f t="shared" si="4"/>
        <v>56</v>
      </c>
      <c r="N9" s="60">
        <f>VLOOKUP($A9,'Return Data'!$B$7:$R$2292,14,0)</f>
        <v>9.3992000000000004</v>
      </c>
      <c r="O9" s="61">
        <f t="shared" si="5"/>
        <v>54</v>
      </c>
      <c r="P9" s="60">
        <f>VLOOKUP($A9,'Return Data'!$B$7:$R$2292,15,0)</f>
        <v>6.2637999999999998</v>
      </c>
      <c r="Q9" s="61">
        <f>RANK(P9,P$8:P$65,0)</f>
        <v>40</v>
      </c>
      <c r="R9" s="60">
        <f>VLOOKUP($A9,'Return Data'!$B$7:$R$2292,16,0)</f>
        <v>10.122999999999999</v>
      </c>
      <c r="S9" s="62">
        <f t="shared" si="6"/>
        <v>53</v>
      </c>
    </row>
    <row r="10" spans="1:20" x14ac:dyDescent="0.3">
      <c r="A10" s="58" t="s">
        <v>268</v>
      </c>
      <c r="B10" s="59">
        <f>VLOOKUP($A10,'Return Data'!$B$7:$R$2292,3,0)</f>
        <v>44859</v>
      </c>
      <c r="C10" s="60">
        <f>VLOOKUP($A10,'Return Data'!$B$7:$R$2292,4,0)</f>
        <v>66.170599999999993</v>
      </c>
      <c r="D10" s="60">
        <f>VLOOKUP($A10,'Return Data'!$B$7:$R$2292,10,0)</f>
        <v>4.7190000000000003</v>
      </c>
      <c r="E10" s="61">
        <f t="shared" si="0"/>
        <v>54</v>
      </c>
      <c r="F10" s="60">
        <f>VLOOKUP($A10,'Return Data'!$B$7:$R$2292,11,0)</f>
        <v>-1.7024999999999999</v>
      </c>
      <c r="G10" s="61">
        <f t="shared" si="1"/>
        <v>58</v>
      </c>
      <c r="H10" s="60">
        <f>VLOOKUP($A10,'Return Data'!$B$7:$R$2292,12,0)</f>
        <v>-5.1626000000000003</v>
      </c>
      <c r="I10" s="61">
        <f t="shared" si="2"/>
        <v>57</v>
      </c>
      <c r="J10" s="60">
        <f>VLOOKUP($A10,'Return Data'!$B$7:$R$2292,13,0)</f>
        <v>-11.961600000000001</v>
      </c>
      <c r="K10" s="61">
        <f t="shared" si="3"/>
        <v>58</v>
      </c>
      <c r="L10" s="60">
        <f>VLOOKUP($A10,'Return Data'!$B$7:$R$2292,17,0)</f>
        <v>17.1691</v>
      </c>
      <c r="M10" s="61">
        <f t="shared" si="4"/>
        <v>53</v>
      </c>
      <c r="N10" s="60">
        <f>VLOOKUP($A10,'Return Data'!$B$7:$R$2292,14,0)</f>
        <v>11.2941</v>
      </c>
      <c r="O10" s="61">
        <f t="shared" si="5"/>
        <v>53</v>
      </c>
      <c r="P10" s="60">
        <f>VLOOKUP($A10,'Return Data'!$B$7:$R$2292,15,0)</f>
        <v>10.939</v>
      </c>
      <c r="Q10" s="61">
        <f>RANK(P10,P$8:P$65,0)</f>
        <v>21</v>
      </c>
      <c r="R10" s="60">
        <f>VLOOKUP($A10,'Return Data'!$B$7:$R$2292,16,0)</f>
        <v>15.8681</v>
      </c>
      <c r="S10" s="62">
        <f t="shared" si="6"/>
        <v>17</v>
      </c>
    </row>
    <row r="11" spans="1:20" x14ac:dyDescent="0.3">
      <c r="A11" s="58" t="s">
        <v>1993</v>
      </c>
      <c r="B11" s="59">
        <f>VLOOKUP($A11,'Return Data'!$B$7:$R$2292,3,0)</f>
        <v>44859</v>
      </c>
      <c r="C11" s="60">
        <f>VLOOKUP($A11,'Return Data'!$B$7:$R$2292,4,0)</f>
        <v>58.199399999999997</v>
      </c>
      <c r="D11" s="60">
        <f>VLOOKUP($A11,'Return Data'!$B$7:$R$2292,10,0)</f>
        <v>4.8342999999999998</v>
      </c>
      <c r="E11" s="61">
        <f t="shared" si="0"/>
        <v>52</v>
      </c>
      <c r="F11" s="60">
        <f>VLOOKUP($A11,'Return Data'!$B$7:$R$2292,11,0)</f>
        <v>2.8420999999999998</v>
      </c>
      <c r="G11" s="61">
        <f t="shared" si="1"/>
        <v>52</v>
      </c>
      <c r="H11" s="60">
        <f>VLOOKUP($A11,'Return Data'!$B$7:$R$2292,12,0)</f>
        <v>-2.3614999999999999</v>
      </c>
      <c r="I11" s="61">
        <f t="shared" si="2"/>
        <v>55</v>
      </c>
      <c r="J11" s="60">
        <f>VLOOKUP($A11,'Return Data'!$B$7:$R$2292,13,0)</f>
        <v>-6.0663999999999998</v>
      </c>
      <c r="K11" s="61">
        <f t="shared" si="3"/>
        <v>56</v>
      </c>
      <c r="L11" s="60">
        <f>VLOOKUP($A11,'Return Data'!$B$7:$R$2292,17,0)</f>
        <v>17.159500000000001</v>
      </c>
      <c r="M11" s="61">
        <f t="shared" si="4"/>
        <v>54</v>
      </c>
      <c r="N11" s="60">
        <f>VLOOKUP($A11,'Return Data'!$B$7:$R$2292,14,0)</f>
        <v>13.603300000000001</v>
      </c>
      <c r="O11" s="61">
        <f t="shared" si="5"/>
        <v>47</v>
      </c>
      <c r="P11" s="60">
        <f>VLOOKUP($A11,'Return Data'!$B$7:$R$2292,15,0)</f>
        <v>8.9222000000000001</v>
      </c>
      <c r="Q11" s="61">
        <f>RANK(P11,P$8:P$65,0)</f>
        <v>33</v>
      </c>
      <c r="R11" s="60">
        <f>VLOOKUP($A11,'Return Data'!$B$7:$R$2292,16,0)</f>
        <v>11.043699999999999</v>
      </c>
      <c r="S11" s="62">
        <f t="shared" si="6"/>
        <v>48</v>
      </c>
    </row>
    <row r="12" spans="1:20" x14ac:dyDescent="0.3">
      <c r="A12" s="58" t="s">
        <v>2018</v>
      </c>
      <c r="B12" s="59">
        <f>VLOOKUP($A12,'Return Data'!$B$7:$R$2292,3,0)</f>
        <v>44859</v>
      </c>
      <c r="C12" s="60">
        <f>VLOOKUP($A12,'Return Data'!$B$7:$R$2292,4,0)</f>
        <v>16.940000000000001</v>
      </c>
      <c r="D12" s="60">
        <f>VLOOKUP($A12,'Return Data'!$B$7:$R$2292,10,0)</f>
        <v>7.0796000000000001</v>
      </c>
      <c r="E12" s="61">
        <f t="shared" si="0"/>
        <v>32</v>
      </c>
      <c r="F12" s="60">
        <f>VLOOKUP($A12,'Return Data'!$B$7:$R$2292,11,0)</f>
        <v>3.6720000000000002</v>
      </c>
      <c r="G12" s="61">
        <f t="shared" si="1"/>
        <v>48</v>
      </c>
      <c r="H12" s="60">
        <f>VLOOKUP($A12,'Return Data'!$B$7:$R$2292,12,0)</f>
        <v>-0.87770000000000004</v>
      </c>
      <c r="I12" s="61">
        <f t="shared" si="2"/>
        <v>52</v>
      </c>
      <c r="J12" s="60">
        <f>VLOOKUP($A12,'Return Data'!$B$7:$R$2292,13,0)</f>
        <v>-0.93569999999999998</v>
      </c>
      <c r="K12" s="61">
        <f t="shared" si="3"/>
        <v>40</v>
      </c>
      <c r="L12" s="60">
        <f>VLOOKUP($A12,'Return Data'!$B$7:$R$2292,17,0)</f>
        <v>27.3582</v>
      </c>
      <c r="M12" s="61">
        <f t="shared" si="4"/>
        <v>25</v>
      </c>
      <c r="N12" s="60">
        <f>VLOOKUP($A12,'Return Data'!$B$7:$R$2292,14,0)</f>
        <v>24.846599999999999</v>
      </c>
      <c r="O12" s="61">
        <f t="shared" si="5"/>
        <v>13</v>
      </c>
      <c r="P12" s="60"/>
      <c r="Q12" s="61"/>
      <c r="R12" s="60">
        <f>VLOOKUP($A12,'Return Data'!$B$7:$R$2292,16,0)</f>
        <v>11.9155</v>
      </c>
      <c r="S12" s="62">
        <f t="shared" si="6"/>
        <v>42</v>
      </c>
    </row>
    <row r="13" spans="1:20" x14ac:dyDescent="0.3">
      <c r="A13" s="58" t="s">
        <v>2020</v>
      </c>
      <c r="B13" s="59">
        <f>VLOOKUP($A13,'Return Data'!$B$7:$R$2292,3,0)</f>
        <v>44859</v>
      </c>
      <c r="C13" s="60">
        <f>VLOOKUP($A13,'Return Data'!$B$7:$R$2292,4,0)</f>
        <v>20.18</v>
      </c>
      <c r="D13" s="60">
        <f>VLOOKUP($A13,'Return Data'!$B$7:$R$2292,10,0)</f>
        <v>7.0556999999999999</v>
      </c>
      <c r="E13" s="61">
        <f t="shared" si="0"/>
        <v>33</v>
      </c>
      <c r="F13" s="60">
        <f>VLOOKUP($A13,'Return Data'!$B$7:$R$2292,11,0)</f>
        <v>3.3811</v>
      </c>
      <c r="G13" s="61">
        <f t="shared" si="1"/>
        <v>50</v>
      </c>
      <c r="H13" s="60">
        <f>VLOOKUP($A13,'Return Data'!$B$7:$R$2292,12,0)</f>
        <v>-0.73780000000000001</v>
      </c>
      <c r="I13" s="61">
        <f t="shared" si="2"/>
        <v>50</v>
      </c>
      <c r="J13" s="60">
        <f>VLOOKUP($A13,'Return Data'!$B$7:$R$2292,13,0)</f>
        <v>-1.3685</v>
      </c>
      <c r="K13" s="61">
        <f t="shared" si="3"/>
        <v>43</v>
      </c>
      <c r="L13" s="60">
        <f>VLOOKUP($A13,'Return Data'!$B$7:$R$2292,17,0)</f>
        <v>26.322500000000002</v>
      </c>
      <c r="M13" s="61">
        <f t="shared" si="4"/>
        <v>33</v>
      </c>
      <c r="N13" s="60">
        <f>VLOOKUP($A13,'Return Data'!$B$7:$R$2292,14,0)</f>
        <v>22.026399999999999</v>
      </c>
      <c r="O13" s="61">
        <f t="shared" si="5"/>
        <v>16</v>
      </c>
      <c r="P13" s="60"/>
      <c r="Q13" s="61"/>
      <c r="R13" s="60">
        <f>VLOOKUP($A13,'Return Data'!$B$7:$R$2292,16,0)</f>
        <v>19.087599999999998</v>
      </c>
      <c r="S13" s="62">
        <f t="shared" si="6"/>
        <v>8</v>
      </c>
    </row>
    <row r="14" spans="1:20" x14ac:dyDescent="0.3">
      <c r="A14" s="58" t="s">
        <v>2022</v>
      </c>
      <c r="B14" s="59">
        <f>VLOOKUP($A14,'Return Data'!$B$7:$R$2292,3,0)</f>
        <v>44859</v>
      </c>
      <c r="C14" s="60">
        <f>VLOOKUP($A14,'Return Data'!$B$7:$R$2292,4,0)</f>
        <v>100.74</v>
      </c>
      <c r="D14" s="60">
        <f>VLOOKUP($A14,'Return Data'!$B$7:$R$2292,10,0)</f>
        <v>9.6311</v>
      </c>
      <c r="E14" s="61">
        <f t="shared" si="0"/>
        <v>13</v>
      </c>
      <c r="F14" s="60">
        <f>VLOOKUP($A14,'Return Data'!$B$7:$R$2292,11,0)</f>
        <v>5.4648000000000003</v>
      </c>
      <c r="G14" s="61">
        <f t="shared" si="1"/>
        <v>32</v>
      </c>
      <c r="H14" s="60">
        <f>VLOOKUP($A14,'Return Data'!$B$7:$R$2292,12,0)</f>
        <v>2.7121</v>
      </c>
      <c r="I14" s="61">
        <f t="shared" si="2"/>
        <v>34</v>
      </c>
      <c r="J14" s="60">
        <f>VLOOKUP($A14,'Return Data'!$B$7:$R$2292,13,0)</f>
        <v>6.9500000000000006E-2</v>
      </c>
      <c r="K14" s="61">
        <f t="shared" si="3"/>
        <v>32</v>
      </c>
      <c r="L14" s="60">
        <f>VLOOKUP($A14,'Return Data'!$B$7:$R$2292,17,0)</f>
        <v>26.6937</v>
      </c>
      <c r="M14" s="61">
        <f t="shared" si="4"/>
        <v>27</v>
      </c>
      <c r="N14" s="60">
        <f>VLOOKUP($A14,'Return Data'!$B$7:$R$2292,14,0)</f>
        <v>23.6159</v>
      </c>
      <c r="O14" s="61">
        <f t="shared" si="5"/>
        <v>15</v>
      </c>
      <c r="P14" s="60">
        <f>VLOOKUP($A14,'Return Data'!$B$7:$R$2292,15,0)</f>
        <v>14.1981</v>
      </c>
      <c r="Q14" s="61">
        <f t="shared" ref="Q14:Q21" si="7">RANK(P14,P$8:P$65,0)</f>
        <v>6</v>
      </c>
      <c r="R14" s="60">
        <f>VLOOKUP($A14,'Return Data'!$B$7:$R$2292,16,0)</f>
        <v>18.407900000000001</v>
      </c>
      <c r="S14" s="62">
        <f t="shared" si="6"/>
        <v>9</v>
      </c>
    </row>
    <row r="15" spans="1:20" x14ac:dyDescent="0.3">
      <c r="A15" s="58" t="s">
        <v>274</v>
      </c>
      <c r="B15" s="59">
        <f>VLOOKUP($A15,'Return Data'!$B$7:$R$2292,3,0)</f>
        <v>44859</v>
      </c>
      <c r="C15" s="60">
        <f>VLOOKUP($A15,'Return Data'!$B$7:$R$2292,4,0)</f>
        <v>116.97</v>
      </c>
      <c r="D15" s="60">
        <f>VLOOKUP($A15,'Return Data'!$B$7:$R$2292,10,0)</f>
        <v>6.0759999999999996</v>
      </c>
      <c r="E15" s="61">
        <f t="shared" si="0"/>
        <v>43</v>
      </c>
      <c r="F15" s="60">
        <f>VLOOKUP($A15,'Return Data'!$B$7:$R$2292,11,0)</f>
        <v>6.3074000000000003</v>
      </c>
      <c r="G15" s="61">
        <f t="shared" si="1"/>
        <v>26</v>
      </c>
      <c r="H15" s="60">
        <f>VLOOKUP($A15,'Return Data'!$B$7:$R$2292,12,0)</f>
        <v>1.1939</v>
      </c>
      <c r="I15" s="61">
        <f t="shared" si="2"/>
        <v>43</v>
      </c>
      <c r="J15" s="60">
        <f>VLOOKUP($A15,'Return Data'!$B$7:$R$2292,13,0)</f>
        <v>-1.3827</v>
      </c>
      <c r="K15" s="61">
        <f t="shared" si="3"/>
        <v>44</v>
      </c>
      <c r="L15" s="60">
        <f>VLOOKUP($A15,'Return Data'!$B$7:$R$2292,17,0)</f>
        <v>24.518699999999999</v>
      </c>
      <c r="M15" s="61">
        <f t="shared" si="4"/>
        <v>38</v>
      </c>
      <c r="N15" s="60">
        <f>VLOOKUP($A15,'Return Data'!$B$7:$R$2292,14,0)</f>
        <v>20.715599999999998</v>
      </c>
      <c r="O15" s="61">
        <f t="shared" si="5"/>
        <v>17</v>
      </c>
      <c r="P15" s="60">
        <f>VLOOKUP($A15,'Return Data'!$B$7:$R$2292,15,0)</f>
        <v>15.424799999999999</v>
      </c>
      <c r="Q15" s="61">
        <f t="shared" si="7"/>
        <v>3</v>
      </c>
      <c r="R15" s="60">
        <f>VLOOKUP($A15,'Return Data'!$B$7:$R$2292,16,0)</f>
        <v>19.252199999999998</v>
      </c>
      <c r="S15" s="62">
        <f t="shared" si="6"/>
        <v>7</v>
      </c>
    </row>
    <row r="16" spans="1:20" x14ac:dyDescent="0.3">
      <c r="A16" s="58" t="s">
        <v>275</v>
      </c>
      <c r="B16" s="59">
        <f>VLOOKUP($A16,'Return Data'!$B$7:$R$2292,3,0)</f>
        <v>44859</v>
      </c>
      <c r="C16" s="60">
        <f>VLOOKUP($A16,'Return Data'!$B$7:$R$2292,4,0)</f>
        <v>82.474000000000004</v>
      </c>
      <c r="D16" s="60">
        <f>VLOOKUP($A16,'Return Data'!$B$7:$R$2292,10,0)</f>
        <v>5.7168999999999999</v>
      </c>
      <c r="E16" s="61">
        <f t="shared" si="0"/>
        <v>47</v>
      </c>
      <c r="F16" s="60">
        <f>VLOOKUP($A16,'Return Data'!$B$7:$R$2292,11,0)</f>
        <v>4.4132999999999996</v>
      </c>
      <c r="G16" s="61">
        <f t="shared" si="1"/>
        <v>41</v>
      </c>
      <c r="H16" s="60">
        <f>VLOOKUP($A16,'Return Data'!$B$7:$R$2292,12,0)</f>
        <v>2.2477</v>
      </c>
      <c r="I16" s="61">
        <f t="shared" si="2"/>
        <v>36</v>
      </c>
      <c r="J16" s="60">
        <f>VLOOKUP($A16,'Return Data'!$B$7:$R$2292,13,0)</f>
        <v>-0.92259999999999998</v>
      </c>
      <c r="K16" s="61">
        <f t="shared" si="3"/>
        <v>38</v>
      </c>
      <c r="L16" s="60">
        <f>VLOOKUP($A16,'Return Data'!$B$7:$R$2292,17,0)</f>
        <v>27.654900000000001</v>
      </c>
      <c r="M16" s="61">
        <f t="shared" si="4"/>
        <v>22</v>
      </c>
      <c r="N16" s="60">
        <f>VLOOKUP($A16,'Return Data'!$B$7:$R$2292,14,0)</f>
        <v>18.0749</v>
      </c>
      <c r="O16" s="61">
        <f t="shared" si="5"/>
        <v>28</v>
      </c>
      <c r="P16" s="60">
        <f>VLOOKUP($A16,'Return Data'!$B$7:$R$2292,15,0)</f>
        <v>12.2643</v>
      </c>
      <c r="Q16" s="61">
        <f t="shared" si="7"/>
        <v>14</v>
      </c>
      <c r="R16" s="60">
        <f>VLOOKUP($A16,'Return Data'!$B$7:$R$2292,16,0)</f>
        <v>14.307700000000001</v>
      </c>
      <c r="S16" s="62">
        <f t="shared" si="6"/>
        <v>28</v>
      </c>
    </row>
    <row r="17" spans="1:19" x14ac:dyDescent="0.3">
      <c r="A17" s="58" t="s">
        <v>276</v>
      </c>
      <c r="B17" s="59">
        <f>VLOOKUP($A17,'Return Data'!$B$7:$R$2292,3,0)</f>
        <v>44859</v>
      </c>
      <c r="C17" s="60">
        <f>VLOOKUP($A17,'Return Data'!$B$7:$R$2292,4,0)</f>
        <v>71.5</v>
      </c>
      <c r="D17" s="60">
        <f>VLOOKUP($A17,'Return Data'!$B$7:$R$2292,10,0)</f>
        <v>6.1776</v>
      </c>
      <c r="E17" s="61">
        <f t="shared" si="0"/>
        <v>41</v>
      </c>
      <c r="F17" s="60">
        <f>VLOOKUP($A17,'Return Data'!$B$7:$R$2292,11,0)</f>
        <v>4.7618999999999998</v>
      </c>
      <c r="G17" s="61">
        <f t="shared" si="1"/>
        <v>39</v>
      </c>
      <c r="H17" s="60">
        <f>VLOOKUP($A17,'Return Data'!$B$7:$R$2292,12,0)</f>
        <v>0.74680000000000002</v>
      </c>
      <c r="I17" s="61">
        <f t="shared" si="2"/>
        <v>44</v>
      </c>
      <c r="J17" s="60">
        <f>VLOOKUP($A17,'Return Data'!$B$7:$R$2292,13,0)</f>
        <v>-0.4733</v>
      </c>
      <c r="K17" s="61">
        <f t="shared" si="3"/>
        <v>36</v>
      </c>
      <c r="L17" s="60">
        <f>VLOOKUP($A17,'Return Data'!$B$7:$R$2292,17,0)</f>
        <v>22.762499999999999</v>
      </c>
      <c r="M17" s="61">
        <f t="shared" si="4"/>
        <v>43</v>
      </c>
      <c r="N17" s="60">
        <f>VLOOKUP($A17,'Return Data'!$B$7:$R$2292,14,0)</f>
        <v>14.881600000000001</v>
      </c>
      <c r="O17" s="61">
        <f t="shared" si="5"/>
        <v>41</v>
      </c>
      <c r="P17" s="60">
        <f>VLOOKUP($A17,'Return Data'!$B$7:$R$2292,15,0)</f>
        <v>9.5421999999999993</v>
      </c>
      <c r="Q17" s="61">
        <f t="shared" si="7"/>
        <v>30</v>
      </c>
      <c r="R17" s="60">
        <f>VLOOKUP($A17,'Return Data'!$B$7:$R$2292,16,0)</f>
        <v>15.2879</v>
      </c>
      <c r="S17" s="62">
        <f t="shared" si="6"/>
        <v>21</v>
      </c>
    </row>
    <row r="18" spans="1:19" x14ac:dyDescent="0.3">
      <c r="A18" s="58" t="s">
        <v>278</v>
      </c>
      <c r="B18" s="59">
        <f>VLOOKUP($A18,'Return Data'!$B$7:$R$2292,3,0)</f>
        <v>44859</v>
      </c>
      <c r="C18" s="60">
        <f>VLOOKUP($A18,'Return Data'!$B$7:$R$2292,4,0)</f>
        <v>900.93370000000004</v>
      </c>
      <c r="D18" s="60">
        <f>VLOOKUP($A18,'Return Data'!$B$7:$R$2292,10,0)</f>
        <v>8.2423000000000002</v>
      </c>
      <c r="E18" s="61">
        <f t="shared" si="0"/>
        <v>16</v>
      </c>
      <c r="F18" s="60">
        <f>VLOOKUP($A18,'Return Data'!$B$7:$R$2292,11,0)</f>
        <v>7.2645</v>
      </c>
      <c r="G18" s="61">
        <f t="shared" si="1"/>
        <v>16</v>
      </c>
      <c r="H18" s="60">
        <f>VLOOKUP($A18,'Return Data'!$B$7:$R$2292,12,0)</f>
        <v>3.5865999999999998</v>
      </c>
      <c r="I18" s="61">
        <f t="shared" si="2"/>
        <v>30</v>
      </c>
      <c r="J18" s="60">
        <f>VLOOKUP($A18,'Return Data'!$B$7:$R$2292,13,0)</f>
        <v>0.26840000000000003</v>
      </c>
      <c r="K18" s="61">
        <f t="shared" si="3"/>
        <v>30</v>
      </c>
      <c r="L18" s="60">
        <f>VLOOKUP($A18,'Return Data'!$B$7:$R$2292,17,0)</f>
        <v>29.93</v>
      </c>
      <c r="M18" s="61">
        <f t="shared" si="4"/>
        <v>16</v>
      </c>
      <c r="N18" s="60">
        <f>VLOOKUP($A18,'Return Data'!$B$7:$R$2292,14,0)</f>
        <v>17.3584</v>
      </c>
      <c r="O18" s="61">
        <f t="shared" si="5"/>
        <v>33</v>
      </c>
      <c r="P18" s="60">
        <f>VLOOKUP($A18,'Return Data'!$B$7:$R$2292,15,0)</f>
        <v>10.8474</v>
      </c>
      <c r="Q18" s="61">
        <f t="shared" si="7"/>
        <v>22</v>
      </c>
      <c r="R18" s="60">
        <f>VLOOKUP($A18,'Return Data'!$B$7:$R$2292,16,0)</f>
        <v>21.051600000000001</v>
      </c>
      <c r="S18" s="62">
        <f t="shared" si="6"/>
        <v>5</v>
      </c>
    </row>
    <row r="19" spans="1:19" x14ac:dyDescent="0.3">
      <c r="A19" s="58" t="s">
        <v>280</v>
      </c>
      <c r="B19" s="59">
        <f>VLOOKUP($A19,'Return Data'!$B$7:$R$2292,3,0)</f>
        <v>44859</v>
      </c>
      <c r="C19" s="60">
        <f>VLOOKUP($A19,'Return Data'!$B$7:$R$2292,4,0)</f>
        <v>2630.6554920344302</v>
      </c>
      <c r="D19" s="60">
        <f>VLOOKUP($A19,'Return Data'!$B$7:$R$2292,10,0)</f>
        <v>8.8366000000000007</v>
      </c>
      <c r="E19" s="61">
        <f t="shared" si="0"/>
        <v>14</v>
      </c>
      <c r="F19" s="60">
        <f>VLOOKUP($A19,'Return Data'!$B$7:$R$2292,11,0)</f>
        <v>10.2486</v>
      </c>
      <c r="G19" s="61">
        <f t="shared" si="1"/>
        <v>2</v>
      </c>
      <c r="H19" s="60">
        <f>VLOOKUP($A19,'Return Data'!$B$7:$R$2292,12,0)</f>
        <v>9.9535999999999998</v>
      </c>
      <c r="I19" s="61">
        <f t="shared" si="2"/>
        <v>5</v>
      </c>
      <c r="J19" s="60">
        <f>VLOOKUP($A19,'Return Data'!$B$7:$R$2292,13,0)</f>
        <v>7.9766000000000004</v>
      </c>
      <c r="K19" s="61">
        <f t="shared" si="3"/>
        <v>11</v>
      </c>
      <c r="L19" s="60">
        <f>VLOOKUP($A19,'Return Data'!$B$7:$R$2292,17,0)</f>
        <v>30.799199999999999</v>
      </c>
      <c r="M19" s="61">
        <f t="shared" si="4"/>
        <v>14</v>
      </c>
      <c r="N19" s="60">
        <f>VLOOKUP($A19,'Return Data'!$B$7:$R$2292,14,0)</f>
        <v>17.363600000000002</v>
      </c>
      <c r="O19" s="61">
        <f t="shared" si="5"/>
        <v>32</v>
      </c>
      <c r="P19" s="60">
        <f>VLOOKUP($A19,'Return Data'!$B$7:$R$2292,15,0)</f>
        <v>8.6486000000000001</v>
      </c>
      <c r="Q19" s="61">
        <f t="shared" si="7"/>
        <v>36</v>
      </c>
      <c r="R19" s="60">
        <f>VLOOKUP($A19,'Return Data'!$B$7:$R$2292,16,0)</f>
        <v>23.318100000000001</v>
      </c>
      <c r="S19" s="62">
        <f t="shared" si="6"/>
        <v>3</v>
      </c>
    </row>
    <row r="20" spans="1:19" x14ac:dyDescent="0.3">
      <c r="A20" s="58" t="s">
        <v>281</v>
      </c>
      <c r="B20" s="59">
        <f>VLOOKUP($A20,'Return Data'!$B$7:$R$2292,3,0)</f>
        <v>44859</v>
      </c>
      <c r="C20" s="60">
        <f>VLOOKUP($A20,'Return Data'!$B$7:$R$2292,4,0)</f>
        <v>56.436</v>
      </c>
      <c r="D20" s="60">
        <f>VLOOKUP($A20,'Return Data'!$B$7:$R$2292,10,0)</f>
        <v>5.8219000000000003</v>
      </c>
      <c r="E20" s="61">
        <f t="shared" si="0"/>
        <v>46</v>
      </c>
      <c r="F20" s="60">
        <f>VLOOKUP($A20,'Return Data'!$B$7:$R$2292,11,0)</f>
        <v>3.9396</v>
      </c>
      <c r="G20" s="61">
        <f t="shared" si="1"/>
        <v>45</v>
      </c>
      <c r="H20" s="60">
        <f>VLOOKUP($A20,'Return Data'!$B$7:$R$2292,12,0)</f>
        <v>-0.43380000000000002</v>
      </c>
      <c r="I20" s="61">
        <f t="shared" si="2"/>
        <v>47</v>
      </c>
      <c r="J20" s="60">
        <f>VLOOKUP($A20,'Return Data'!$B$7:$R$2292,13,0)</f>
        <v>-2.8477999999999999</v>
      </c>
      <c r="K20" s="61">
        <f t="shared" si="3"/>
        <v>50</v>
      </c>
      <c r="L20" s="60">
        <f>VLOOKUP($A20,'Return Data'!$B$7:$R$2292,17,0)</f>
        <v>23.867999999999999</v>
      </c>
      <c r="M20" s="61">
        <f t="shared" si="4"/>
        <v>41</v>
      </c>
      <c r="N20" s="60">
        <f>VLOOKUP($A20,'Return Data'!$B$7:$R$2292,14,0)</f>
        <v>15.531700000000001</v>
      </c>
      <c r="O20" s="61">
        <f t="shared" si="5"/>
        <v>38</v>
      </c>
      <c r="P20" s="60">
        <f>VLOOKUP($A20,'Return Data'!$B$7:$R$2292,15,0)</f>
        <v>8.8887</v>
      </c>
      <c r="Q20" s="61">
        <f t="shared" si="7"/>
        <v>34</v>
      </c>
      <c r="R20" s="60">
        <f>VLOOKUP($A20,'Return Data'!$B$7:$R$2292,16,0)</f>
        <v>11.564399999999999</v>
      </c>
      <c r="S20" s="62">
        <f t="shared" si="6"/>
        <v>44</v>
      </c>
    </row>
    <row r="21" spans="1:19" x14ac:dyDescent="0.3">
      <c r="A21" s="58" t="s">
        <v>282</v>
      </c>
      <c r="B21" s="59">
        <f>VLOOKUP($A21,'Return Data'!$B$7:$R$2292,3,0)</f>
        <v>44859</v>
      </c>
      <c r="C21" s="60">
        <f>VLOOKUP($A21,'Return Data'!$B$7:$R$2292,4,0)</f>
        <v>605.86</v>
      </c>
      <c r="D21" s="60">
        <f>VLOOKUP($A21,'Return Data'!$B$7:$R$2292,10,0)</f>
        <v>6.4743000000000004</v>
      </c>
      <c r="E21" s="61">
        <f t="shared" si="0"/>
        <v>38</v>
      </c>
      <c r="F21" s="60">
        <f>VLOOKUP($A21,'Return Data'!$B$7:$R$2292,11,0)</f>
        <v>5.5118999999999998</v>
      </c>
      <c r="G21" s="61">
        <f t="shared" si="1"/>
        <v>31</v>
      </c>
      <c r="H21" s="60">
        <f>VLOOKUP($A21,'Return Data'!$B$7:$R$2292,12,0)</f>
        <v>2.9761000000000002</v>
      </c>
      <c r="I21" s="61">
        <f t="shared" si="2"/>
        <v>32</v>
      </c>
      <c r="J21" s="60">
        <f>VLOOKUP($A21,'Return Data'!$B$7:$R$2292,13,0)</f>
        <v>-1.2645999999999999</v>
      </c>
      <c r="K21" s="61">
        <f t="shared" si="3"/>
        <v>42</v>
      </c>
      <c r="L21" s="60">
        <f>VLOOKUP($A21,'Return Data'!$B$7:$R$2292,17,0)</f>
        <v>27.422799999999999</v>
      </c>
      <c r="M21" s="61">
        <f t="shared" si="4"/>
        <v>24</v>
      </c>
      <c r="N21" s="60">
        <f>VLOOKUP($A21,'Return Data'!$B$7:$R$2292,14,0)</f>
        <v>17.861499999999999</v>
      </c>
      <c r="O21" s="61">
        <f t="shared" si="5"/>
        <v>30</v>
      </c>
      <c r="P21" s="60">
        <f>VLOOKUP($A21,'Return Data'!$B$7:$R$2292,15,0)</f>
        <v>12.3574</v>
      </c>
      <c r="Q21" s="61">
        <f t="shared" si="7"/>
        <v>13</v>
      </c>
      <c r="R21" s="60">
        <f>VLOOKUP($A21,'Return Data'!$B$7:$R$2292,16,0)</f>
        <v>19.351099999999999</v>
      </c>
      <c r="S21" s="62">
        <f t="shared" si="6"/>
        <v>6</v>
      </c>
    </row>
    <row r="22" spans="1:19" x14ac:dyDescent="0.3">
      <c r="A22" s="58" t="s">
        <v>283</v>
      </c>
      <c r="B22" s="59">
        <f>VLOOKUP($A22,'Return Data'!$B$7:$R$2292,3,0)</f>
        <v>44859</v>
      </c>
      <c r="C22" s="60">
        <f>VLOOKUP($A22,'Return Data'!$B$7:$R$2292,4,0)</f>
        <v>17.579999999999998</v>
      </c>
      <c r="D22" s="60">
        <f>VLOOKUP($A22,'Return Data'!$B$7:$R$2292,10,0)</f>
        <v>7.1951000000000001</v>
      </c>
      <c r="E22" s="61">
        <f t="shared" si="0"/>
        <v>29</v>
      </c>
      <c r="F22" s="60">
        <f>VLOOKUP($A22,'Return Data'!$B$7:$R$2292,11,0)</f>
        <v>11.4068</v>
      </c>
      <c r="G22" s="61">
        <f t="shared" si="1"/>
        <v>1</v>
      </c>
      <c r="H22" s="60">
        <f>VLOOKUP($A22,'Return Data'!$B$7:$R$2292,12,0)</f>
        <v>11.3363</v>
      </c>
      <c r="I22" s="61">
        <f t="shared" si="2"/>
        <v>1</v>
      </c>
      <c r="J22" s="60">
        <f>VLOOKUP($A22,'Return Data'!$B$7:$R$2292,13,0)</f>
        <v>7.4572000000000003</v>
      </c>
      <c r="K22" s="61">
        <f t="shared" si="3"/>
        <v>13</v>
      </c>
      <c r="L22" s="60">
        <f>VLOOKUP($A22,'Return Data'!$B$7:$R$2292,17,0)</f>
        <v>30.422799999999999</v>
      </c>
      <c r="M22" s="61">
        <f t="shared" si="4"/>
        <v>15</v>
      </c>
      <c r="N22" s="60">
        <f>VLOOKUP($A22,'Return Data'!$B$7:$R$2292,14,0)</f>
        <v>16.617899999999999</v>
      </c>
      <c r="O22" s="61">
        <f t="shared" si="5"/>
        <v>35</v>
      </c>
      <c r="P22" s="60"/>
      <c r="Q22" s="61"/>
      <c r="R22" s="60">
        <f>VLOOKUP($A22,'Return Data'!$B$7:$R$2292,16,0)</f>
        <v>13.065099999999999</v>
      </c>
      <c r="S22" s="62">
        <f t="shared" si="6"/>
        <v>34</v>
      </c>
    </row>
    <row r="23" spans="1:19" x14ac:dyDescent="0.3">
      <c r="A23" s="58" t="s">
        <v>284</v>
      </c>
      <c r="B23" s="59">
        <f>VLOOKUP($A23,'Return Data'!$B$7:$R$2292,3,0)</f>
        <v>44859</v>
      </c>
      <c r="C23" s="60">
        <f>VLOOKUP($A23,'Return Data'!$B$7:$R$2292,4,0)</f>
        <v>39.25</v>
      </c>
      <c r="D23" s="60">
        <f>VLOOKUP($A23,'Return Data'!$B$7:$R$2292,10,0)</f>
        <v>7.2404000000000002</v>
      </c>
      <c r="E23" s="61">
        <f t="shared" si="0"/>
        <v>28</v>
      </c>
      <c r="F23" s="60">
        <f>VLOOKUP($A23,'Return Data'!$B$7:$R$2292,11,0)</f>
        <v>5.7381000000000002</v>
      </c>
      <c r="G23" s="61">
        <f t="shared" si="1"/>
        <v>30</v>
      </c>
      <c r="H23" s="60">
        <f>VLOOKUP($A23,'Return Data'!$B$7:$R$2292,12,0)</f>
        <v>2.7218</v>
      </c>
      <c r="I23" s="61">
        <f t="shared" si="2"/>
        <v>33</v>
      </c>
      <c r="J23" s="60">
        <f>VLOOKUP($A23,'Return Data'!$B$7:$R$2292,13,0)</f>
        <v>0.30669999999999997</v>
      </c>
      <c r="K23" s="61">
        <f t="shared" si="3"/>
        <v>29</v>
      </c>
      <c r="L23" s="60">
        <f>VLOOKUP($A23,'Return Data'!$B$7:$R$2292,17,0)</f>
        <v>22.7973</v>
      </c>
      <c r="M23" s="61">
        <f t="shared" si="4"/>
        <v>42</v>
      </c>
      <c r="N23" s="60">
        <f>VLOOKUP($A23,'Return Data'!$B$7:$R$2292,14,0)</f>
        <v>12.280099999999999</v>
      </c>
      <c r="O23" s="61">
        <f t="shared" si="5"/>
        <v>51</v>
      </c>
      <c r="P23" s="60">
        <f>VLOOKUP($A23,'Return Data'!$B$7:$R$2292,15,0)</f>
        <v>9.2007999999999992</v>
      </c>
      <c r="Q23" s="61">
        <f>RANK(P23,P$8:P$65,0)</f>
        <v>31</v>
      </c>
      <c r="R23" s="60">
        <f>VLOOKUP($A23,'Return Data'!$B$7:$R$2292,16,0)</f>
        <v>16.1586</v>
      </c>
      <c r="S23" s="62">
        <f t="shared" si="6"/>
        <v>15</v>
      </c>
    </row>
    <row r="24" spans="1:19" x14ac:dyDescent="0.3">
      <c r="A24" s="58" t="s">
        <v>285</v>
      </c>
      <c r="B24" s="59">
        <f>VLOOKUP($A24,'Return Data'!$B$7:$R$2292,3,0)</f>
        <v>44859</v>
      </c>
      <c r="C24" s="60">
        <f>VLOOKUP($A24,'Return Data'!$B$7:$R$2292,4,0)</f>
        <v>100.464</v>
      </c>
      <c r="D24" s="60">
        <f>VLOOKUP($A24,'Return Data'!$B$7:$R$2292,10,0)</f>
        <v>6.9107000000000003</v>
      </c>
      <c r="E24" s="61">
        <f t="shared" si="0"/>
        <v>35</v>
      </c>
      <c r="F24" s="60">
        <f>VLOOKUP($A24,'Return Data'!$B$7:$R$2292,11,0)</f>
        <v>3.5710999999999999</v>
      </c>
      <c r="G24" s="61">
        <f t="shared" si="1"/>
        <v>49</v>
      </c>
      <c r="H24" s="60">
        <f>VLOOKUP($A24,'Return Data'!$B$7:$R$2292,12,0)</f>
        <v>3.9032</v>
      </c>
      <c r="I24" s="61">
        <f t="shared" si="2"/>
        <v>27</v>
      </c>
      <c r="J24" s="60">
        <f>VLOOKUP($A24,'Return Data'!$B$7:$R$2292,13,0)</f>
        <v>2.6295000000000002</v>
      </c>
      <c r="K24" s="61">
        <f t="shared" si="3"/>
        <v>22</v>
      </c>
      <c r="L24" s="60">
        <f>VLOOKUP($A24,'Return Data'!$B$7:$R$2292,17,0)</f>
        <v>34.7605</v>
      </c>
      <c r="M24" s="61">
        <f t="shared" si="4"/>
        <v>13</v>
      </c>
      <c r="N24" s="60">
        <f>VLOOKUP($A24,'Return Data'!$B$7:$R$2292,14,0)</f>
        <v>23.7742</v>
      </c>
      <c r="O24" s="61">
        <f t="shared" si="5"/>
        <v>14</v>
      </c>
      <c r="P24" s="60">
        <f>VLOOKUP($A24,'Return Data'!$B$7:$R$2292,15,0)</f>
        <v>12.955</v>
      </c>
      <c r="Q24" s="61">
        <f>RANK(P24,P$8:P$65,0)</f>
        <v>10</v>
      </c>
      <c r="R24" s="60">
        <f>VLOOKUP($A24,'Return Data'!$B$7:$R$2292,16,0)</f>
        <v>18.1431</v>
      </c>
      <c r="S24" s="62">
        <f t="shared" si="6"/>
        <v>10</v>
      </c>
    </row>
    <row r="25" spans="1:19" x14ac:dyDescent="0.3">
      <c r="A25" s="58" t="s">
        <v>286</v>
      </c>
      <c r="B25" s="59">
        <f>VLOOKUP($A25,'Return Data'!$B$7:$R$2292,3,0)</f>
        <v>44859</v>
      </c>
      <c r="C25" s="60">
        <f>VLOOKUP($A25,'Return Data'!$B$7:$R$2292,4,0)</f>
        <v>13.51</v>
      </c>
      <c r="D25" s="60">
        <f>VLOOKUP($A25,'Return Data'!$B$7:$R$2292,10,0)</f>
        <v>5.3000999999999996</v>
      </c>
      <c r="E25" s="61">
        <f t="shared" si="0"/>
        <v>50</v>
      </c>
      <c r="F25" s="60">
        <f>VLOOKUP($A25,'Return Data'!$B$7:$R$2292,11,0)</f>
        <v>5.4645000000000001</v>
      </c>
      <c r="G25" s="61">
        <f t="shared" si="1"/>
        <v>33</v>
      </c>
      <c r="H25" s="60">
        <f>VLOOKUP($A25,'Return Data'!$B$7:$R$2292,12,0)</f>
        <v>2.0392999999999999</v>
      </c>
      <c r="I25" s="61">
        <f t="shared" si="2"/>
        <v>40</v>
      </c>
      <c r="J25" s="60">
        <f>VLOOKUP($A25,'Return Data'!$B$7:$R$2292,13,0)</f>
        <v>-1.7455000000000001</v>
      </c>
      <c r="K25" s="61">
        <f t="shared" si="3"/>
        <v>47</v>
      </c>
      <c r="L25" s="60">
        <f>VLOOKUP($A25,'Return Data'!$B$7:$R$2292,17,0)</f>
        <v>18.389600000000002</v>
      </c>
      <c r="M25" s="61">
        <f t="shared" si="4"/>
        <v>51</v>
      </c>
      <c r="N25" s="60">
        <f>VLOOKUP($A25,'Return Data'!$B$7:$R$2292,14,0)</f>
        <v>11.3222</v>
      </c>
      <c r="O25" s="61">
        <f t="shared" si="5"/>
        <v>52</v>
      </c>
      <c r="P25" s="60"/>
      <c r="Q25" s="61"/>
      <c r="R25" s="60">
        <f>VLOOKUP($A25,'Return Data'!$B$7:$R$2292,16,0)</f>
        <v>6.4302999999999999</v>
      </c>
      <c r="S25" s="62">
        <f t="shared" si="6"/>
        <v>57</v>
      </c>
    </row>
    <row r="26" spans="1:19" x14ac:dyDescent="0.3">
      <c r="A26" s="58" t="s">
        <v>287</v>
      </c>
      <c r="B26" s="59">
        <f>VLOOKUP($A26,'Return Data'!$B$7:$R$2292,3,0)</f>
        <v>44859</v>
      </c>
      <c r="C26" s="60">
        <f>VLOOKUP($A26,'Return Data'!$B$7:$R$2292,4,0)</f>
        <v>77.91</v>
      </c>
      <c r="D26" s="60">
        <f>VLOOKUP($A26,'Return Data'!$B$7:$R$2292,10,0)</f>
        <v>5.0708000000000002</v>
      </c>
      <c r="E26" s="61">
        <f t="shared" si="0"/>
        <v>51</v>
      </c>
      <c r="F26" s="60">
        <f>VLOOKUP($A26,'Return Data'!$B$7:$R$2292,11,0)</f>
        <v>0.36070000000000002</v>
      </c>
      <c r="G26" s="61">
        <f t="shared" si="1"/>
        <v>56</v>
      </c>
      <c r="H26" s="60">
        <f>VLOOKUP($A26,'Return Data'!$B$7:$R$2292,12,0)</f>
        <v>-5.7350000000000003</v>
      </c>
      <c r="I26" s="61">
        <f t="shared" si="2"/>
        <v>58</v>
      </c>
      <c r="J26" s="60">
        <f>VLOOKUP($A26,'Return Data'!$B$7:$R$2292,13,0)</f>
        <v>-8.5777999999999999</v>
      </c>
      <c r="K26" s="61">
        <f t="shared" si="3"/>
        <v>57</v>
      </c>
      <c r="L26" s="60">
        <f>VLOOKUP($A26,'Return Data'!$B$7:$R$2292,17,0)</f>
        <v>19.1676</v>
      </c>
      <c r="M26" s="61">
        <f t="shared" si="4"/>
        <v>50</v>
      </c>
      <c r="N26" s="60">
        <f>VLOOKUP($A26,'Return Data'!$B$7:$R$2292,14,0)</f>
        <v>14.3401</v>
      </c>
      <c r="O26" s="61">
        <f t="shared" si="5"/>
        <v>44</v>
      </c>
      <c r="P26" s="60">
        <f>VLOOKUP($A26,'Return Data'!$B$7:$R$2292,15,0)</f>
        <v>11.078200000000001</v>
      </c>
      <c r="Q26" s="61">
        <f>RANK(P26,P$8:P$65,0)</f>
        <v>20</v>
      </c>
      <c r="R26" s="60">
        <f>VLOOKUP($A26,'Return Data'!$B$7:$R$2292,16,0)</f>
        <v>13.8447</v>
      </c>
      <c r="S26" s="62">
        <f t="shared" si="6"/>
        <v>30</v>
      </c>
    </row>
    <row r="27" spans="1:19" x14ac:dyDescent="0.3">
      <c r="A27" s="58" t="s">
        <v>288</v>
      </c>
      <c r="B27" s="59">
        <f>VLOOKUP($A27,'Return Data'!$B$7:$R$2292,3,0)</f>
        <v>44859</v>
      </c>
      <c r="C27" s="60">
        <f>VLOOKUP($A27,'Return Data'!$B$7:$R$2292,4,0)</f>
        <v>14.078200000000001</v>
      </c>
      <c r="D27" s="60">
        <f>VLOOKUP($A27,'Return Data'!$B$7:$R$2292,10,0)</f>
        <v>7.6093000000000002</v>
      </c>
      <c r="E27" s="61">
        <f t="shared" si="0"/>
        <v>20</v>
      </c>
      <c r="F27" s="60">
        <f>VLOOKUP($A27,'Return Data'!$B$7:$R$2292,11,0)</f>
        <v>8.1333000000000002</v>
      </c>
      <c r="G27" s="61">
        <f t="shared" si="1"/>
        <v>9</v>
      </c>
      <c r="H27" s="60">
        <f>VLOOKUP($A27,'Return Data'!$B$7:$R$2292,12,0)</f>
        <v>3.3740000000000001</v>
      </c>
      <c r="I27" s="61">
        <f t="shared" si="2"/>
        <v>31</v>
      </c>
      <c r="J27" s="60">
        <f>VLOOKUP($A27,'Return Data'!$B$7:$R$2292,13,0)</f>
        <v>-5.7457000000000003</v>
      </c>
      <c r="K27" s="61">
        <f t="shared" si="3"/>
        <v>54</v>
      </c>
      <c r="L27" s="60">
        <f>VLOOKUP($A27,'Return Data'!$B$7:$R$2292,17,0)</f>
        <v>17.058399999999999</v>
      </c>
      <c r="M27" s="61">
        <f t="shared" si="4"/>
        <v>55</v>
      </c>
      <c r="N27" s="60"/>
      <c r="O27" s="61"/>
      <c r="P27" s="60"/>
      <c r="Q27" s="61"/>
      <c r="R27" s="60">
        <f>VLOOKUP($A27,'Return Data'!$B$7:$R$2292,16,0)</f>
        <v>11.9842</v>
      </c>
      <c r="S27" s="62">
        <f t="shared" si="6"/>
        <v>41</v>
      </c>
    </row>
    <row r="28" spans="1:19" x14ac:dyDescent="0.3">
      <c r="A28" s="58" t="s">
        <v>289</v>
      </c>
      <c r="B28" s="59">
        <f>VLOOKUP($A28,'Return Data'!$B$7:$R$2292,3,0)</f>
        <v>44859</v>
      </c>
      <c r="C28" s="60">
        <f>VLOOKUP($A28,'Return Data'!$B$7:$R$2292,4,0)</f>
        <v>28.450700000000001</v>
      </c>
      <c r="D28" s="60">
        <f>VLOOKUP($A28,'Return Data'!$B$7:$R$2292,10,0)</f>
        <v>5.3635999999999999</v>
      </c>
      <c r="E28" s="61">
        <f t="shared" si="0"/>
        <v>49</v>
      </c>
      <c r="F28" s="60">
        <f>VLOOKUP($A28,'Return Data'!$B$7:$R$2292,11,0)</f>
        <v>5.4397000000000002</v>
      </c>
      <c r="G28" s="61">
        <f t="shared" si="1"/>
        <v>35</v>
      </c>
      <c r="H28" s="60">
        <f>VLOOKUP($A28,'Return Data'!$B$7:$R$2292,12,0)</f>
        <v>0.13589999999999999</v>
      </c>
      <c r="I28" s="61">
        <f t="shared" si="2"/>
        <v>45</v>
      </c>
      <c r="J28" s="60">
        <f>VLOOKUP($A28,'Return Data'!$B$7:$R$2292,13,0)</f>
        <v>-2.6814</v>
      </c>
      <c r="K28" s="61">
        <f t="shared" si="3"/>
        <v>49</v>
      </c>
      <c r="L28" s="60">
        <f>VLOOKUP($A28,'Return Data'!$B$7:$R$2292,17,0)</f>
        <v>25.354900000000001</v>
      </c>
      <c r="M28" s="61">
        <f t="shared" si="4"/>
        <v>36</v>
      </c>
      <c r="N28" s="60">
        <f>VLOOKUP($A28,'Return Data'!$B$7:$R$2292,14,0)</f>
        <v>16.144200000000001</v>
      </c>
      <c r="O28" s="61">
        <f t="shared" ref="O28:O36" si="8">RANK(N28,N$8:N$65,0)</f>
        <v>36</v>
      </c>
      <c r="P28" s="60">
        <f>VLOOKUP($A28,'Return Data'!$B$7:$R$2292,15,0)</f>
        <v>12.2188</v>
      </c>
      <c r="Q28" s="61">
        <f t="shared" ref="Q28:Q36" si="9">RANK(P28,P$8:P$65,0)</f>
        <v>15</v>
      </c>
      <c r="R28" s="60">
        <f>VLOOKUP($A28,'Return Data'!$B$7:$R$2292,16,0)</f>
        <v>7.4358000000000004</v>
      </c>
      <c r="S28" s="62">
        <f t="shared" si="6"/>
        <v>56</v>
      </c>
    </row>
    <row r="29" spans="1:19" x14ac:dyDescent="0.3">
      <c r="A29" s="58" t="s">
        <v>290</v>
      </c>
      <c r="B29" s="59">
        <f>VLOOKUP($A29,'Return Data'!$B$7:$R$2292,3,0)</f>
        <v>44859</v>
      </c>
      <c r="C29" s="60">
        <f>VLOOKUP($A29,'Return Data'!$B$7:$R$2292,4,0)</f>
        <v>74.957999999999998</v>
      </c>
      <c r="D29" s="60">
        <f>VLOOKUP($A29,'Return Data'!$B$7:$R$2292,10,0)</f>
        <v>7.4405000000000001</v>
      </c>
      <c r="E29" s="61">
        <f t="shared" si="0"/>
        <v>23</v>
      </c>
      <c r="F29" s="60">
        <f>VLOOKUP($A29,'Return Data'!$B$7:$R$2292,11,0)</f>
        <v>6.5606999999999998</v>
      </c>
      <c r="G29" s="61">
        <f t="shared" si="1"/>
        <v>24</v>
      </c>
      <c r="H29" s="60">
        <f>VLOOKUP($A29,'Return Data'!$B$7:$R$2292,12,0)</f>
        <v>4.9847000000000001</v>
      </c>
      <c r="I29" s="61">
        <f t="shared" si="2"/>
        <v>21</v>
      </c>
      <c r="J29" s="60">
        <f>VLOOKUP($A29,'Return Data'!$B$7:$R$2292,13,0)</f>
        <v>5.4646999999999997</v>
      </c>
      <c r="K29" s="61">
        <f t="shared" si="3"/>
        <v>15</v>
      </c>
      <c r="L29" s="60">
        <f>VLOOKUP($A29,'Return Data'!$B$7:$R$2292,17,0)</f>
        <v>26.610499999999998</v>
      </c>
      <c r="M29" s="61">
        <f t="shared" si="4"/>
        <v>30</v>
      </c>
      <c r="N29" s="60">
        <f>VLOOKUP($A29,'Return Data'!$B$7:$R$2292,14,0)</f>
        <v>19.018799999999999</v>
      </c>
      <c r="O29" s="61">
        <f t="shared" si="8"/>
        <v>25</v>
      </c>
      <c r="P29" s="60">
        <f>VLOOKUP($A29,'Return Data'!$B$7:$R$2292,15,0)</f>
        <v>12.5487</v>
      </c>
      <c r="Q29" s="61">
        <f t="shared" si="9"/>
        <v>11</v>
      </c>
      <c r="R29" s="60">
        <f>VLOOKUP($A29,'Return Data'!$B$7:$R$2292,16,0)</f>
        <v>12.633599999999999</v>
      </c>
      <c r="S29" s="62">
        <f t="shared" si="6"/>
        <v>37</v>
      </c>
    </row>
    <row r="30" spans="1:19" x14ac:dyDescent="0.3">
      <c r="A30" s="58" t="s">
        <v>291</v>
      </c>
      <c r="B30" s="59">
        <f>VLOOKUP($A30,'Return Data'!$B$7:$R$2292,3,0)</f>
        <v>44859</v>
      </c>
      <c r="C30" s="60">
        <f>VLOOKUP($A30,'Return Data'!$B$7:$R$2292,4,0)</f>
        <v>80.031000000000006</v>
      </c>
      <c r="D30" s="60">
        <f>VLOOKUP($A30,'Return Data'!$B$7:$R$2292,10,0)</f>
        <v>7.6481000000000003</v>
      </c>
      <c r="E30" s="61">
        <f t="shared" si="0"/>
        <v>18</v>
      </c>
      <c r="F30" s="60">
        <f>VLOOKUP($A30,'Return Data'!$B$7:$R$2292,11,0)</f>
        <v>4.3075000000000001</v>
      </c>
      <c r="G30" s="61">
        <f t="shared" si="1"/>
        <v>43</v>
      </c>
      <c r="H30" s="60">
        <f>VLOOKUP($A30,'Return Data'!$B$7:$R$2292,12,0)</f>
        <v>2.0179</v>
      </c>
      <c r="I30" s="61">
        <f t="shared" si="2"/>
        <v>41</v>
      </c>
      <c r="J30" s="60">
        <f>VLOOKUP($A30,'Return Data'!$B$7:$R$2292,13,0)</f>
        <v>1.0212000000000001</v>
      </c>
      <c r="K30" s="61">
        <f t="shared" si="3"/>
        <v>27</v>
      </c>
      <c r="L30" s="60">
        <f>VLOOKUP($A30,'Return Data'!$B$7:$R$2292,17,0)</f>
        <v>21.2029</v>
      </c>
      <c r="M30" s="61">
        <f t="shared" si="4"/>
        <v>47</v>
      </c>
      <c r="N30" s="60">
        <f>VLOOKUP($A30,'Return Data'!$B$7:$R$2292,14,0)</f>
        <v>14.5998</v>
      </c>
      <c r="O30" s="61">
        <f t="shared" si="8"/>
        <v>43</v>
      </c>
      <c r="P30" s="60">
        <f>VLOOKUP($A30,'Return Data'!$B$7:$R$2292,15,0)</f>
        <v>8.0663999999999998</v>
      </c>
      <c r="Q30" s="61">
        <f t="shared" si="9"/>
        <v>38</v>
      </c>
      <c r="R30" s="60">
        <f>VLOOKUP($A30,'Return Data'!$B$7:$R$2292,16,0)</f>
        <v>13.2895</v>
      </c>
      <c r="S30" s="62">
        <f t="shared" si="6"/>
        <v>33</v>
      </c>
    </row>
    <row r="31" spans="1:19" x14ac:dyDescent="0.3">
      <c r="A31" s="58" t="s">
        <v>1881</v>
      </c>
      <c r="B31" s="59">
        <f>VLOOKUP($A31,'Return Data'!$B$7:$R$2292,3,0)</f>
        <v>44859</v>
      </c>
      <c r="C31" s="60">
        <f>VLOOKUP($A31,'Return Data'!$B$7:$R$2292,4,0)</f>
        <v>101.2574</v>
      </c>
      <c r="D31" s="60">
        <f>VLOOKUP($A31,'Return Data'!$B$7:$R$2292,10,0)</f>
        <v>7.0194999999999999</v>
      </c>
      <c r="E31" s="61">
        <f t="shared" si="0"/>
        <v>34</v>
      </c>
      <c r="F31" s="60">
        <f>VLOOKUP($A31,'Return Data'!$B$7:$R$2292,11,0)</f>
        <v>5.3308</v>
      </c>
      <c r="G31" s="61">
        <f t="shared" si="1"/>
        <v>36</v>
      </c>
      <c r="H31" s="60">
        <f>VLOOKUP($A31,'Return Data'!$B$7:$R$2292,12,0)</f>
        <v>2.2759999999999998</v>
      </c>
      <c r="I31" s="61">
        <f t="shared" si="2"/>
        <v>35</v>
      </c>
      <c r="J31" s="60">
        <f>VLOOKUP($A31,'Return Data'!$B$7:$R$2292,13,0)</f>
        <v>-0.92789999999999995</v>
      </c>
      <c r="K31" s="61">
        <f t="shared" si="3"/>
        <v>39</v>
      </c>
      <c r="L31" s="60">
        <f>VLOOKUP($A31,'Return Data'!$B$7:$R$2292,17,0)</f>
        <v>21.983799999999999</v>
      </c>
      <c r="M31" s="61">
        <f t="shared" si="4"/>
        <v>46</v>
      </c>
      <c r="N31" s="60">
        <f>VLOOKUP($A31,'Return Data'!$B$7:$R$2292,14,0)</f>
        <v>13.5283</v>
      </c>
      <c r="O31" s="61">
        <f t="shared" si="8"/>
        <v>48</v>
      </c>
      <c r="P31" s="60">
        <f>VLOOKUP($A31,'Return Data'!$B$7:$R$2292,15,0)</f>
        <v>10.6912</v>
      </c>
      <c r="Q31" s="61">
        <f t="shared" si="9"/>
        <v>23</v>
      </c>
      <c r="R31" s="60">
        <f>VLOOKUP($A31,'Return Data'!$B$7:$R$2292,16,0)</f>
        <v>9.7286999999999999</v>
      </c>
      <c r="S31" s="62">
        <f t="shared" si="6"/>
        <v>54</v>
      </c>
    </row>
    <row r="32" spans="1:19" x14ac:dyDescent="0.3">
      <c r="A32" s="58" t="s">
        <v>432</v>
      </c>
      <c r="B32" s="59">
        <f>VLOOKUP($A32,'Return Data'!$B$7:$R$2292,3,0)</f>
        <v>44859</v>
      </c>
      <c r="C32" s="60">
        <f>VLOOKUP($A32,'Return Data'!$B$7:$R$2292,4,0)</f>
        <v>19.019400000000001</v>
      </c>
      <c r="D32" s="60">
        <f>VLOOKUP($A32,'Return Data'!$B$7:$R$2292,10,0)</f>
        <v>5.6082000000000001</v>
      </c>
      <c r="E32" s="61">
        <f t="shared" si="0"/>
        <v>48</v>
      </c>
      <c r="F32" s="60">
        <f>VLOOKUP($A32,'Return Data'!$B$7:$R$2292,11,0)</f>
        <v>4.0141</v>
      </c>
      <c r="G32" s="61">
        <f t="shared" si="1"/>
        <v>44</v>
      </c>
      <c r="H32" s="60">
        <f>VLOOKUP($A32,'Return Data'!$B$7:$R$2292,12,0)</f>
        <v>2.1873</v>
      </c>
      <c r="I32" s="61">
        <f t="shared" si="2"/>
        <v>38</v>
      </c>
      <c r="J32" s="60">
        <f>VLOOKUP($A32,'Return Data'!$B$7:$R$2292,13,0)</f>
        <v>-0.19259999999999999</v>
      </c>
      <c r="K32" s="61">
        <f t="shared" si="3"/>
        <v>35</v>
      </c>
      <c r="L32" s="60">
        <f>VLOOKUP($A32,'Return Data'!$B$7:$R$2292,17,0)</f>
        <v>28.6448</v>
      </c>
      <c r="M32" s="61">
        <f t="shared" si="4"/>
        <v>19</v>
      </c>
      <c r="N32" s="60">
        <f>VLOOKUP($A32,'Return Data'!$B$7:$R$2292,14,0)</f>
        <v>17.705500000000001</v>
      </c>
      <c r="O32" s="61">
        <f t="shared" si="8"/>
        <v>31</v>
      </c>
      <c r="P32" s="60">
        <f>VLOOKUP($A32,'Return Data'!$B$7:$R$2292,15,0)</f>
        <v>9.6568000000000005</v>
      </c>
      <c r="Q32" s="61">
        <f t="shared" si="9"/>
        <v>29</v>
      </c>
      <c r="R32" s="60">
        <f>VLOOKUP($A32,'Return Data'!$B$7:$R$2292,16,0)</f>
        <v>11.2662</v>
      </c>
      <c r="S32" s="62">
        <f t="shared" si="6"/>
        <v>47</v>
      </c>
    </row>
    <row r="33" spans="1:19" x14ac:dyDescent="0.3">
      <c r="A33" s="58" t="s">
        <v>294</v>
      </c>
      <c r="B33" s="59">
        <f>VLOOKUP($A33,'Return Data'!$B$7:$R$2292,3,0)</f>
        <v>44859</v>
      </c>
      <c r="C33" s="60">
        <f>VLOOKUP($A33,'Return Data'!$B$7:$R$2292,4,0)</f>
        <v>30.856999999999999</v>
      </c>
      <c r="D33" s="60">
        <f>VLOOKUP($A33,'Return Data'!$B$7:$R$2292,10,0)</f>
        <v>4.4478</v>
      </c>
      <c r="E33" s="61">
        <f t="shared" si="0"/>
        <v>55</v>
      </c>
      <c r="F33" s="60">
        <f>VLOOKUP($A33,'Return Data'!$B$7:$R$2292,11,0)</f>
        <v>2.3008000000000002</v>
      </c>
      <c r="G33" s="61">
        <f t="shared" si="1"/>
        <v>53</v>
      </c>
      <c r="H33" s="60">
        <f>VLOOKUP($A33,'Return Data'!$B$7:$R$2292,12,0)</f>
        <v>-0.51910000000000001</v>
      </c>
      <c r="I33" s="61">
        <f t="shared" si="2"/>
        <v>48</v>
      </c>
      <c r="J33" s="60">
        <f>VLOOKUP($A33,'Return Data'!$B$7:$R$2292,13,0)</f>
        <v>-3.3119999999999998</v>
      </c>
      <c r="K33" s="61">
        <f t="shared" si="3"/>
        <v>51</v>
      </c>
      <c r="L33" s="60">
        <f>VLOOKUP($A33,'Return Data'!$B$7:$R$2292,17,0)</f>
        <v>24.296099999999999</v>
      </c>
      <c r="M33" s="61">
        <f t="shared" si="4"/>
        <v>40</v>
      </c>
      <c r="N33" s="60">
        <f>VLOOKUP($A33,'Return Data'!$B$7:$R$2292,14,0)</f>
        <v>19.810600000000001</v>
      </c>
      <c r="O33" s="61">
        <f t="shared" si="8"/>
        <v>20</v>
      </c>
      <c r="P33" s="60">
        <f>VLOOKUP($A33,'Return Data'!$B$7:$R$2292,15,0)</f>
        <v>14.048999999999999</v>
      </c>
      <c r="Q33" s="61">
        <f t="shared" si="9"/>
        <v>7</v>
      </c>
      <c r="R33" s="60">
        <f>VLOOKUP($A33,'Return Data'!$B$7:$R$2292,16,0)</f>
        <v>17.936</v>
      </c>
      <c r="S33" s="62">
        <f t="shared" si="6"/>
        <v>11</v>
      </c>
    </row>
    <row r="34" spans="1:19" x14ac:dyDescent="0.3">
      <c r="A34" s="58" t="s">
        <v>295</v>
      </c>
      <c r="B34" s="59">
        <f>VLOOKUP($A34,'Return Data'!$B$7:$R$2292,3,0)</f>
        <v>44859</v>
      </c>
      <c r="C34" s="60">
        <f>VLOOKUP($A34,'Return Data'!$B$7:$R$2292,4,0)</f>
        <v>26.826000000000001</v>
      </c>
      <c r="D34" s="60">
        <f>VLOOKUP($A34,'Return Data'!$B$7:$R$2292,10,0)</f>
        <v>7.3409000000000004</v>
      </c>
      <c r="E34" s="61">
        <f t="shared" si="0"/>
        <v>26</v>
      </c>
      <c r="F34" s="60">
        <f>VLOOKUP($A34,'Return Data'!$B$7:$R$2292,11,0)</f>
        <v>6.9783999999999997</v>
      </c>
      <c r="G34" s="61">
        <f t="shared" si="1"/>
        <v>21</v>
      </c>
      <c r="H34" s="60">
        <f>VLOOKUP($A34,'Return Data'!$B$7:$R$2292,12,0)</f>
        <v>-0.58440000000000003</v>
      </c>
      <c r="I34" s="61">
        <f t="shared" si="2"/>
        <v>49</v>
      </c>
      <c r="J34" s="60">
        <f>VLOOKUP($A34,'Return Data'!$B$7:$R$2292,13,0)</f>
        <v>-1.0629</v>
      </c>
      <c r="K34" s="61">
        <f t="shared" si="3"/>
        <v>41</v>
      </c>
      <c r="L34" s="60">
        <f>VLOOKUP($A34,'Return Data'!$B$7:$R$2292,17,0)</f>
        <v>25.271899999999999</v>
      </c>
      <c r="M34" s="61">
        <f t="shared" si="4"/>
        <v>37</v>
      </c>
      <c r="N34" s="60">
        <f>VLOOKUP($A34,'Return Data'!$B$7:$R$2292,14,0)</f>
        <v>13.6873</v>
      </c>
      <c r="O34" s="61">
        <f t="shared" si="8"/>
        <v>46</v>
      </c>
      <c r="P34" s="60">
        <f>VLOOKUP($A34,'Return Data'!$B$7:$R$2292,15,0)</f>
        <v>9.9128000000000007</v>
      </c>
      <c r="Q34" s="61">
        <f t="shared" si="9"/>
        <v>27</v>
      </c>
      <c r="R34" s="60">
        <f>VLOOKUP($A34,'Return Data'!$B$7:$R$2292,16,0)</f>
        <v>13.552099999999999</v>
      </c>
      <c r="S34" s="62">
        <f t="shared" si="6"/>
        <v>32</v>
      </c>
    </row>
    <row r="35" spans="1:19" x14ac:dyDescent="0.3">
      <c r="A35" s="58" t="s">
        <v>1952</v>
      </c>
      <c r="B35" s="59">
        <f>VLOOKUP($A35,'Return Data'!$B$7:$R$2292,3,0)</f>
        <v>44859</v>
      </c>
      <c r="C35" s="60">
        <f>VLOOKUP($A35,'Return Data'!$B$7:$R$2292,4,0)</f>
        <v>20.398499999999999</v>
      </c>
      <c r="D35" s="60">
        <f>VLOOKUP($A35,'Return Data'!$B$7:$R$2292,10,0)</f>
        <v>6.5918999999999999</v>
      </c>
      <c r="E35" s="61">
        <f t="shared" si="0"/>
        <v>37</v>
      </c>
      <c r="F35" s="60">
        <f>VLOOKUP($A35,'Return Data'!$B$7:$R$2292,11,0)</f>
        <v>3.2464</v>
      </c>
      <c r="G35" s="61">
        <f t="shared" si="1"/>
        <v>51</v>
      </c>
      <c r="H35" s="60">
        <f>VLOOKUP($A35,'Return Data'!$B$7:$R$2292,12,0)</f>
        <v>-0.94689999999999996</v>
      </c>
      <c r="I35" s="61">
        <f t="shared" si="2"/>
        <v>53</v>
      </c>
      <c r="J35" s="60">
        <f>VLOOKUP($A35,'Return Data'!$B$7:$R$2292,13,0)</f>
        <v>-4.0359999999999996</v>
      </c>
      <c r="K35" s="61">
        <f t="shared" si="3"/>
        <v>52</v>
      </c>
      <c r="L35" s="60">
        <f>VLOOKUP($A35,'Return Data'!$B$7:$R$2292,17,0)</f>
        <v>20.315300000000001</v>
      </c>
      <c r="M35" s="61">
        <f t="shared" si="4"/>
        <v>48</v>
      </c>
      <c r="N35" s="60">
        <f>VLOOKUP($A35,'Return Data'!$B$7:$R$2292,14,0)</f>
        <v>12.3476</v>
      </c>
      <c r="O35" s="61">
        <f t="shared" si="8"/>
        <v>50</v>
      </c>
      <c r="P35" s="60">
        <f>VLOOKUP($A35,'Return Data'!$B$7:$R$2292,15,0)</f>
        <v>7.9428000000000001</v>
      </c>
      <c r="Q35" s="61">
        <f t="shared" si="9"/>
        <v>39</v>
      </c>
      <c r="R35" s="60">
        <f>VLOOKUP($A35,'Return Data'!$B$7:$R$2292,16,0)</f>
        <v>11.0107</v>
      </c>
      <c r="S35" s="62">
        <f t="shared" si="6"/>
        <v>49</v>
      </c>
    </row>
    <row r="36" spans="1:19" x14ac:dyDescent="0.3">
      <c r="A36" s="58" t="s">
        <v>296</v>
      </c>
      <c r="B36" s="59">
        <f>VLOOKUP($A36,'Return Data'!$B$7:$R$2292,3,0)</f>
        <v>44859</v>
      </c>
      <c r="C36" s="60">
        <f>VLOOKUP($A36,'Return Data'!$B$7:$R$2292,4,0)</f>
        <v>79.417000000000002</v>
      </c>
      <c r="D36" s="60">
        <f>VLOOKUP($A36,'Return Data'!$B$7:$R$2292,10,0)</f>
        <v>6.0065</v>
      </c>
      <c r="E36" s="61">
        <f t="shared" si="0"/>
        <v>45</v>
      </c>
      <c r="F36" s="60">
        <f>VLOOKUP($A36,'Return Data'!$B$7:$R$2292,11,0)</f>
        <v>5.4471999999999996</v>
      </c>
      <c r="G36" s="61">
        <f t="shared" si="1"/>
        <v>34</v>
      </c>
      <c r="H36" s="60">
        <f>VLOOKUP($A36,'Return Data'!$B$7:$R$2292,12,0)</f>
        <v>3.5960999999999999</v>
      </c>
      <c r="I36" s="61">
        <f t="shared" si="2"/>
        <v>29</v>
      </c>
      <c r="J36" s="60">
        <f>VLOOKUP($A36,'Return Data'!$B$7:$R$2292,13,0)</f>
        <v>0.26129999999999998</v>
      </c>
      <c r="K36" s="61">
        <f t="shared" si="3"/>
        <v>31</v>
      </c>
      <c r="L36" s="60">
        <f>VLOOKUP($A36,'Return Data'!$B$7:$R$2292,17,0)</f>
        <v>29.839600000000001</v>
      </c>
      <c r="M36" s="61">
        <f t="shared" si="4"/>
        <v>17</v>
      </c>
      <c r="N36" s="60">
        <f>VLOOKUP($A36,'Return Data'!$B$7:$R$2292,14,0)</f>
        <v>15.2727</v>
      </c>
      <c r="O36" s="61">
        <f t="shared" si="8"/>
        <v>39</v>
      </c>
      <c r="P36" s="60">
        <f>VLOOKUP($A36,'Return Data'!$B$7:$R$2292,15,0)</f>
        <v>4.0911999999999997</v>
      </c>
      <c r="Q36" s="61">
        <f t="shared" si="9"/>
        <v>42</v>
      </c>
      <c r="R36" s="60">
        <f>VLOOKUP($A36,'Return Data'!$B$7:$R$2292,16,0)</f>
        <v>12.879200000000001</v>
      </c>
      <c r="S36" s="62">
        <f t="shared" si="6"/>
        <v>35</v>
      </c>
    </row>
    <row r="37" spans="1:19" x14ac:dyDescent="0.3">
      <c r="A37" s="58" t="s">
        <v>297</v>
      </c>
      <c r="B37" s="59">
        <f>VLOOKUP($A37,'Return Data'!$B$7:$R$2292,3,0)</f>
        <v>44859</v>
      </c>
      <c r="C37" s="60">
        <f>VLOOKUP($A37,'Return Data'!$B$7:$R$2292,4,0)</f>
        <v>20.003900000000002</v>
      </c>
      <c r="D37" s="60">
        <f>VLOOKUP($A37,'Return Data'!$B$7:$R$2292,10,0)</f>
        <v>10.009499999999999</v>
      </c>
      <c r="E37" s="61">
        <f t="shared" si="0"/>
        <v>9</v>
      </c>
      <c r="F37" s="60">
        <f>VLOOKUP($A37,'Return Data'!$B$7:$R$2292,11,0)</f>
        <v>8.3346999999999998</v>
      </c>
      <c r="G37" s="61">
        <f t="shared" si="1"/>
        <v>8</v>
      </c>
      <c r="H37" s="60">
        <f>VLOOKUP($A37,'Return Data'!$B$7:$R$2292,12,0)</f>
        <v>6.6351000000000004</v>
      </c>
      <c r="I37" s="61">
        <f t="shared" si="2"/>
        <v>14</v>
      </c>
      <c r="J37" s="60">
        <f>VLOOKUP($A37,'Return Data'!$B$7:$R$2292,13,0)</f>
        <v>7.3872999999999998</v>
      </c>
      <c r="K37" s="61">
        <f t="shared" si="3"/>
        <v>14</v>
      </c>
      <c r="L37" s="60">
        <f>VLOOKUP($A37,'Return Data'!$B$7:$R$2292,17,0)</f>
        <v>26.420200000000001</v>
      </c>
      <c r="M37" s="61">
        <f t="shared" si="4"/>
        <v>31</v>
      </c>
      <c r="N37" s="60"/>
      <c r="O37" s="61"/>
      <c r="P37" s="60"/>
      <c r="Q37" s="61"/>
      <c r="R37" s="60">
        <f>VLOOKUP($A37,'Return Data'!$B$7:$R$2292,16,0)</f>
        <v>23.719000000000001</v>
      </c>
      <c r="S37" s="62">
        <f t="shared" si="6"/>
        <v>2</v>
      </c>
    </row>
    <row r="38" spans="1:19" x14ac:dyDescent="0.3">
      <c r="A38" s="58" t="s">
        <v>1927</v>
      </c>
      <c r="B38" s="59">
        <f>VLOOKUP($A38,'Return Data'!$B$7:$R$2292,3,0)</f>
        <v>44859</v>
      </c>
      <c r="C38" s="60">
        <f>VLOOKUP($A38,'Return Data'!$B$7:$R$2292,4,0)</f>
        <v>24.38</v>
      </c>
      <c r="D38" s="60">
        <f>VLOOKUP($A38,'Return Data'!$B$7:$R$2292,10,0)</f>
        <v>6.4629000000000003</v>
      </c>
      <c r="E38" s="61">
        <f t="shared" si="0"/>
        <v>39</v>
      </c>
      <c r="F38" s="60">
        <f>VLOOKUP($A38,'Return Data'!$B$7:$R$2292,11,0)</f>
        <v>3.7888000000000002</v>
      </c>
      <c r="G38" s="61">
        <f t="shared" si="1"/>
        <v>47</v>
      </c>
      <c r="H38" s="60">
        <f>VLOOKUP($A38,'Return Data'!$B$7:$R$2292,12,0)</f>
        <v>2.0510999999999999</v>
      </c>
      <c r="I38" s="61">
        <f t="shared" si="2"/>
        <v>39</v>
      </c>
      <c r="J38" s="60">
        <f>VLOOKUP($A38,'Return Data'!$B$7:$R$2292,13,0)</f>
        <v>3.1739000000000002</v>
      </c>
      <c r="K38" s="61">
        <f t="shared" si="3"/>
        <v>20</v>
      </c>
      <c r="L38" s="60">
        <f>VLOOKUP($A38,'Return Data'!$B$7:$R$2292,17,0)</f>
        <v>29.221</v>
      </c>
      <c r="M38" s="61">
        <f t="shared" si="4"/>
        <v>18</v>
      </c>
      <c r="N38" s="60">
        <f>VLOOKUP($A38,'Return Data'!$B$7:$R$2292,14,0)</f>
        <v>19.249300000000002</v>
      </c>
      <c r="O38" s="61">
        <f t="shared" ref="O38:O65" si="10">RANK(N38,N$8:N$65,0)</f>
        <v>24</v>
      </c>
      <c r="P38" s="60">
        <f>VLOOKUP($A38,'Return Data'!$B$7:$R$2292,15,0)</f>
        <v>12.3589</v>
      </c>
      <c r="Q38" s="61">
        <f t="shared" ref="Q38:Q44" si="11">RANK(P38,P$8:P$65,0)</f>
        <v>12</v>
      </c>
      <c r="R38" s="60">
        <f>VLOOKUP($A38,'Return Data'!$B$7:$R$2292,16,0)</f>
        <v>13.836600000000001</v>
      </c>
      <c r="S38" s="62">
        <f t="shared" si="6"/>
        <v>31</v>
      </c>
    </row>
    <row r="39" spans="1:19" x14ac:dyDescent="0.3">
      <c r="A39" s="58" t="s">
        <v>301</v>
      </c>
      <c r="B39" s="59">
        <f>VLOOKUP($A39,'Return Data'!$B$7:$R$2292,3,0)</f>
        <v>44859</v>
      </c>
      <c r="C39" s="60">
        <f>VLOOKUP($A39,'Return Data'!$B$7:$R$2292,4,0)</f>
        <v>245.2182</v>
      </c>
      <c r="D39" s="60">
        <f>VLOOKUP($A39,'Return Data'!$B$7:$R$2292,10,0)</f>
        <v>11.3454</v>
      </c>
      <c r="E39" s="61">
        <f t="shared" si="0"/>
        <v>1</v>
      </c>
      <c r="F39" s="60">
        <f>VLOOKUP($A39,'Return Data'!$B$7:$R$2292,11,0)</f>
        <v>7.6172000000000004</v>
      </c>
      <c r="G39" s="61">
        <f t="shared" si="1"/>
        <v>13</v>
      </c>
      <c r="H39" s="60">
        <f>VLOOKUP($A39,'Return Data'!$B$7:$R$2292,12,0)</f>
        <v>11.0684</v>
      </c>
      <c r="I39" s="61">
        <f t="shared" si="2"/>
        <v>2</v>
      </c>
      <c r="J39" s="60">
        <f>VLOOKUP($A39,'Return Data'!$B$7:$R$2292,13,0)</f>
        <v>12.3264</v>
      </c>
      <c r="K39" s="61">
        <f t="shared" si="3"/>
        <v>7</v>
      </c>
      <c r="L39" s="60">
        <f>VLOOKUP($A39,'Return Data'!$B$7:$R$2292,17,0)</f>
        <v>45.154499999999999</v>
      </c>
      <c r="M39" s="61">
        <f t="shared" si="4"/>
        <v>7</v>
      </c>
      <c r="N39" s="60">
        <f>VLOOKUP($A39,'Return Data'!$B$7:$R$2292,14,0)</f>
        <v>37.452500000000001</v>
      </c>
      <c r="O39" s="61">
        <f t="shared" si="10"/>
        <v>1</v>
      </c>
      <c r="P39" s="60">
        <f>VLOOKUP($A39,'Return Data'!$B$7:$R$2292,15,0)</f>
        <v>22.046199999999999</v>
      </c>
      <c r="Q39" s="61">
        <f t="shared" si="11"/>
        <v>2</v>
      </c>
      <c r="R39" s="60">
        <f>VLOOKUP($A39,'Return Data'!$B$7:$R$2292,16,0)</f>
        <v>15.2204</v>
      </c>
      <c r="S39" s="62">
        <f t="shared" si="6"/>
        <v>22</v>
      </c>
    </row>
    <row r="40" spans="1:19" x14ac:dyDescent="0.3">
      <c r="A40" s="58" t="s">
        <v>302</v>
      </c>
      <c r="B40" s="59">
        <f>VLOOKUP($A40,'Return Data'!$B$7:$R$2292,3,0)</f>
        <v>44859</v>
      </c>
      <c r="C40" s="60">
        <f>VLOOKUP($A40,'Return Data'!$B$7:$R$2292,4,0)</f>
        <v>77.48</v>
      </c>
      <c r="D40" s="60">
        <f>VLOOKUP($A40,'Return Data'!$B$7:$R$2292,10,0)</f>
        <v>4.7592999999999996</v>
      </c>
      <c r="E40" s="61">
        <f t="shared" ref="E40:E65" si="12">RANK(D40,D$8:D$65,0)</f>
        <v>53</v>
      </c>
      <c r="F40" s="60">
        <f>VLOOKUP($A40,'Return Data'!$B$7:$R$2292,11,0)</f>
        <v>6.4432</v>
      </c>
      <c r="G40" s="61">
        <f t="shared" ref="G40:G65" si="13">RANK(F40,F$8:F$65,0)</f>
        <v>25</v>
      </c>
      <c r="H40" s="60">
        <f>VLOOKUP($A40,'Return Data'!$B$7:$R$2292,12,0)</f>
        <v>4.4204999999999997</v>
      </c>
      <c r="I40" s="61">
        <f t="shared" ref="I40:I65" si="14">RANK(H40,H$8:H$65,0)</f>
        <v>25</v>
      </c>
      <c r="J40" s="60">
        <f>VLOOKUP($A40,'Return Data'!$B$7:$R$2292,13,0)</f>
        <v>-0.56469999999999998</v>
      </c>
      <c r="K40" s="61">
        <f t="shared" ref="K40:K65" si="15">RANK(J40,J$8:J$65,0)</f>
        <v>37</v>
      </c>
      <c r="L40" s="60">
        <f>VLOOKUP($A40,'Return Data'!$B$7:$R$2292,17,0)</f>
        <v>22.151399999999999</v>
      </c>
      <c r="M40" s="61">
        <f t="shared" ref="M40:M65" si="16">RANK(L40,L$8:L$65,0)</f>
        <v>45</v>
      </c>
      <c r="N40" s="60">
        <f>VLOOKUP($A40,'Return Data'!$B$7:$R$2292,14,0)</f>
        <v>15.2075</v>
      </c>
      <c r="O40" s="61">
        <f t="shared" si="10"/>
        <v>40</v>
      </c>
      <c r="P40" s="60">
        <f>VLOOKUP($A40,'Return Data'!$B$7:$R$2292,15,0)</f>
        <v>8.1853999999999996</v>
      </c>
      <c r="Q40" s="61">
        <f t="shared" si="11"/>
        <v>37</v>
      </c>
      <c r="R40" s="60">
        <f>VLOOKUP($A40,'Return Data'!$B$7:$R$2292,16,0)</f>
        <v>15.761799999999999</v>
      </c>
      <c r="S40" s="62">
        <f t="shared" ref="S40:S65" si="17">RANK(R40,R$8:R$65,0)</f>
        <v>18</v>
      </c>
    </row>
    <row r="41" spans="1:19" x14ac:dyDescent="0.3">
      <c r="A41" s="58" t="s">
        <v>373</v>
      </c>
      <c r="B41" s="59">
        <f>VLOOKUP($A41,'Return Data'!$B$7:$R$2292,3,0)</f>
        <v>44859</v>
      </c>
      <c r="C41" s="60">
        <f>VLOOKUP($A41,'Return Data'!$B$7:$R$2292,4,0)</f>
        <v>722.71948840599896</v>
      </c>
      <c r="D41" s="60">
        <f>VLOOKUP($A41,'Return Data'!$B$7:$R$2292,10,0)</f>
        <v>7.2511999999999999</v>
      </c>
      <c r="E41" s="61">
        <f t="shared" si="12"/>
        <v>27</v>
      </c>
      <c r="F41" s="60">
        <f>VLOOKUP($A41,'Return Data'!$B$7:$R$2292,11,0)</f>
        <v>7.6673</v>
      </c>
      <c r="G41" s="61">
        <f t="shared" si="13"/>
        <v>12</v>
      </c>
      <c r="H41" s="60">
        <f>VLOOKUP($A41,'Return Data'!$B$7:$R$2292,12,0)</f>
        <v>5.3194999999999997</v>
      </c>
      <c r="I41" s="61">
        <f t="shared" si="14"/>
        <v>20</v>
      </c>
      <c r="J41" s="60">
        <f>VLOOKUP($A41,'Return Data'!$B$7:$R$2292,13,0)</f>
        <v>1.929</v>
      </c>
      <c r="K41" s="61">
        <f t="shared" si="15"/>
        <v>25</v>
      </c>
      <c r="L41" s="60">
        <f>VLOOKUP($A41,'Return Data'!$B$7:$R$2292,17,0)</f>
        <v>26.3339</v>
      </c>
      <c r="M41" s="61">
        <f t="shared" si="16"/>
        <v>32</v>
      </c>
      <c r="N41" s="60">
        <f>VLOOKUP($A41,'Return Data'!$B$7:$R$2292,14,0)</f>
        <v>18.7605</v>
      </c>
      <c r="O41" s="61">
        <f t="shared" si="10"/>
        <v>27</v>
      </c>
      <c r="P41" s="60">
        <f>VLOOKUP($A41,'Return Data'!$B$7:$R$2292,15,0)</f>
        <v>10.119300000000001</v>
      </c>
      <c r="Q41" s="61">
        <f t="shared" si="11"/>
        <v>24</v>
      </c>
      <c r="R41" s="60">
        <f>VLOOKUP($A41,'Return Data'!$B$7:$R$2292,16,0)</f>
        <v>15.565</v>
      </c>
      <c r="S41" s="62">
        <f t="shared" si="17"/>
        <v>20</v>
      </c>
    </row>
    <row r="42" spans="1:19" x14ac:dyDescent="0.3">
      <c r="A42" s="58" t="s">
        <v>304</v>
      </c>
      <c r="B42" s="59">
        <f>VLOOKUP($A42,'Return Data'!$B$7:$R$2292,3,0)</f>
        <v>44859</v>
      </c>
      <c r="C42" s="60">
        <f>VLOOKUP($A42,'Return Data'!$B$7:$R$2292,4,0)</f>
        <v>28.1995</v>
      </c>
      <c r="D42" s="60">
        <f>VLOOKUP($A42,'Return Data'!$B$7:$R$2292,10,0)</f>
        <v>10.2486</v>
      </c>
      <c r="E42" s="61">
        <f t="shared" si="12"/>
        <v>5</v>
      </c>
      <c r="F42" s="60">
        <f>VLOOKUP($A42,'Return Data'!$B$7:$R$2292,11,0)</f>
        <v>8.9899000000000004</v>
      </c>
      <c r="G42" s="61">
        <f t="shared" si="13"/>
        <v>5</v>
      </c>
      <c r="H42" s="60">
        <f>VLOOKUP($A42,'Return Data'!$B$7:$R$2292,12,0)</f>
        <v>7.3922999999999996</v>
      </c>
      <c r="I42" s="61">
        <f t="shared" si="14"/>
        <v>10</v>
      </c>
      <c r="J42" s="60">
        <f>VLOOKUP($A42,'Return Data'!$B$7:$R$2292,13,0)</f>
        <v>15.4199</v>
      </c>
      <c r="K42" s="61">
        <f t="shared" si="15"/>
        <v>1</v>
      </c>
      <c r="L42" s="60">
        <f>VLOOKUP($A42,'Return Data'!$B$7:$R$2292,17,0)</f>
        <v>37.601100000000002</v>
      </c>
      <c r="M42" s="61">
        <f t="shared" si="16"/>
        <v>9</v>
      </c>
      <c r="N42" s="60">
        <f>VLOOKUP($A42,'Return Data'!$B$7:$R$2292,14,0)</f>
        <v>27.9438</v>
      </c>
      <c r="O42" s="61">
        <f t="shared" si="10"/>
        <v>10</v>
      </c>
      <c r="P42" s="60">
        <f>VLOOKUP($A42,'Return Data'!$B$7:$R$2292,15,0)</f>
        <v>15.4208</v>
      </c>
      <c r="Q42" s="61">
        <f t="shared" si="11"/>
        <v>4</v>
      </c>
      <c r="R42" s="60">
        <f>VLOOKUP($A42,'Return Data'!$B$7:$R$2292,16,0)</f>
        <v>17.0854</v>
      </c>
      <c r="S42" s="62">
        <f t="shared" si="17"/>
        <v>13</v>
      </c>
    </row>
    <row r="43" spans="1:19" x14ac:dyDescent="0.3">
      <c r="A43" s="58" t="s">
        <v>305</v>
      </c>
      <c r="B43" s="59">
        <f>VLOOKUP($A43,'Return Data'!$B$7:$R$2292,3,0)</f>
        <v>44859</v>
      </c>
      <c r="C43" s="60">
        <f>VLOOKUP($A43,'Return Data'!$B$7:$R$2292,4,0)</f>
        <v>28.6676</v>
      </c>
      <c r="D43" s="60">
        <f>VLOOKUP($A43,'Return Data'!$B$7:$R$2292,10,0)</f>
        <v>9.7655999999999992</v>
      </c>
      <c r="E43" s="61">
        <f t="shared" si="12"/>
        <v>12</v>
      </c>
      <c r="F43" s="60">
        <f>VLOOKUP($A43,'Return Data'!$B$7:$R$2292,11,0)</f>
        <v>7.9043999999999999</v>
      </c>
      <c r="G43" s="61">
        <f t="shared" si="13"/>
        <v>10</v>
      </c>
      <c r="H43" s="60">
        <f>VLOOKUP($A43,'Return Data'!$B$7:$R$2292,12,0)</f>
        <v>6.1382000000000003</v>
      </c>
      <c r="I43" s="61">
        <f t="shared" si="14"/>
        <v>17</v>
      </c>
      <c r="J43" s="60">
        <f>VLOOKUP($A43,'Return Data'!$B$7:$R$2292,13,0)</f>
        <v>12.899699999999999</v>
      </c>
      <c r="K43" s="61">
        <f t="shared" si="15"/>
        <v>5</v>
      </c>
      <c r="L43" s="60">
        <f>VLOOKUP($A43,'Return Data'!$B$7:$R$2292,17,0)</f>
        <v>35.842300000000002</v>
      </c>
      <c r="M43" s="61">
        <f t="shared" si="16"/>
        <v>12</v>
      </c>
      <c r="N43" s="60">
        <f>VLOOKUP($A43,'Return Data'!$B$7:$R$2292,14,0)</f>
        <v>27.4405</v>
      </c>
      <c r="O43" s="61">
        <f t="shared" si="10"/>
        <v>11</v>
      </c>
      <c r="P43" s="60">
        <f>VLOOKUP($A43,'Return Data'!$B$7:$R$2292,15,0)</f>
        <v>14.2902</v>
      </c>
      <c r="Q43" s="61">
        <f t="shared" si="11"/>
        <v>5</v>
      </c>
      <c r="R43" s="60">
        <f>VLOOKUP($A43,'Return Data'!$B$7:$R$2292,16,0)</f>
        <v>14.8848</v>
      </c>
      <c r="S43" s="62">
        <f t="shared" si="17"/>
        <v>24</v>
      </c>
    </row>
    <row r="44" spans="1:19" x14ac:dyDescent="0.3">
      <c r="A44" s="58" t="s">
        <v>306</v>
      </c>
      <c r="B44" s="59">
        <f>VLOOKUP($A44,'Return Data'!$B$7:$R$2292,3,0)</f>
        <v>44859</v>
      </c>
      <c r="C44" s="60">
        <f>VLOOKUP($A44,'Return Data'!$B$7:$R$2292,4,0)</f>
        <v>27.3386</v>
      </c>
      <c r="D44" s="60">
        <f>VLOOKUP($A44,'Return Data'!$B$7:$R$2292,10,0)</f>
        <v>10.0703</v>
      </c>
      <c r="E44" s="61">
        <f t="shared" si="12"/>
        <v>6</v>
      </c>
      <c r="F44" s="60">
        <f>VLOOKUP($A44,'Return Data'!$B$7:$R$2292,11,0)</f>
        <v>8.5381999999999998</v>
      </c>
      <c r="G44" s="61">
        <f t="shared" si="13"/>
        <v>6</v>
      </c>
      <c r="H44" s="60">
        <f>VLOOKUP($A44,'Return Data'!$B$7:$R$2292,12,0)</f>
        <v>6.7701000000000002</v>
      </c>
      <c r="I44" s="61">
        <f t="shared" si="14"/>
        <v>13</v>
      </c>
      <c r="J44" s="60">
        <f>VLOOKUP($A44,'Return Data'!$B$7:$R$2292,13,0)</f>
        <v>14.3377</v>
      </c>
      <c r="K44" s="61">
        <f t="shared" si="15"/>
        <v>4</v>
      </c>
      <c r="L44" s="60">
        <f>VLOOKUP($A44,'Return Data'!$B$7:$R$2292,17,0)</f>
        <v>36.929699999999997</v>
      </c>
      <c r="M44" s="61">
        <f t="shared" si="16"/>
        <v>11</v>
      </c>
      <c r="N44" s="60">
        <f>VLOOKUP($A44,'Return Data'!$B$7:$R$2292,14,0)</f>
        <v>26.847200000000001</v>
      </c>
      <c r="O44" s="61">
        <f t="shared" si="10"/>
        <v>12</v>
      </c>
      <c r="P44" s="60">
        <f>VLOOKUP($A44,'Return Data'!$B$7:$R$2292,15,0)</f>
        <v>13.722099999999999</v>
      </c>
      <c r="Q44" s="61">
        <f t="shared" si="11"/>
        <v>8</v>
      </c>
      <c r="R44" s="60">
        <f>VLOOKUP($A44,'Return Data'!$B$7:$R$2292,16,0)</f>
        <v>13.994899999999999</v>
      </c>
      <c r="S44" s="62">
        <f t="shared" si="17"/>
        <v>29</v>
      </c>
    </row>
    <row r="45" spans="1:19" x14ac:dyDescent="0.3">
      <c r="A45" s="58" t="s">
        <v>307</v>
      </c>
      <c r="B45" s="59">
        <f>VLOOKUP($A45,'Return Data'!$B$7:$R$2292,3,0)</f>
        <v>44859</v>
      </c>
      <c r="C45" s="60">
        <f>VLOOKUP($A45,'Return Data'!$B$7:$R$2292,4,0)</f>
        <v>31.711200000000002</v>
      </c>
      <c r="D45" s="60">
        <f>VLOOKUP($A45,'Return Data'!$B$7:$R$2292,10,0)</f>
        <v>7.1635999999999997</v>
      </c>
      <c r="E45" s="61">
        <f t="shared" si="12"/>
        <v>30</v>
      </c>
      <c r="F45" s="60">
        <f>VLOOKUP($A45,'Return Data'!$B$7:$R$2292,11,0)</f>
        <v>3.9095</v>
      </c>
      <c r="G45" s="61">
        <f t="shared" si="13"/>
        <v>46</v>
      </c>
      <c r="H45" s="60">
        <f>VLOOKUP($A45,'Return Data'!$B$7:$R$2292,12,0)</f>
        <v>6.1608000000000001</v>
      </c>
      <c r="I45" s="61">
        <f t="shared" si="14"/>
        <v>16</v>
      </c>
      <c r="J45" s="60">
        <f>VLOOKUP($A45,'Return Data'!$B$7:$R$2292,13,0)</f>
        <v>3.8472</v>
      </c>
      <c r="K45" s="61">
        <f t="shared" si="15"/>
        <v>17</v>
      </c>
      <c r="L45" s="60">
        <f>VLOOKUP($A45,'Return Data'!$B$7:$R$2292,17,0)</f>
        <v>44.4148</v>
      </c>
      <c r="M45" s="61">
        <f t="shared" si="16"/>
        <v>8</v>
      </c>
      <c r="N45" s="60">
        <f>VLOOKUP($A45,'Return Data'!$B$7:$R$2292,14,0)</f>
        <v>32.732999999999997</v>
      </c>
      <c r="O45" s="61">
        <f t="shared" si="10"/>
        <v>3</v>
      </c>
      <c r="P45" s="60"/>
      <c r="Q45" s="61"/>
      <c r="R45" s="60">
        <f>VLOOKUP($A45,'Return Data'!$B$7:$R$2292,16,0)</f>
        <v>23.0105</v>
      </c>
      <c r="S45" s="62">
        <f t="shared" si="17"/>
        <v>4</v>
      </c>
    </row>
    <row r="46" spans="1:19" x14ac:dyDescent="0.3">
      <c r="A46" s="58" t="s">
        <v>308</v>
      </c>
      <c r="B46" s="59">
        <f>VLOOKUP($A46,'Return Data'!$B$7:$R$2292,3,0)</f>
        <v>44859</v>
      </c>
      <c r="C46" s="60">
        <f>VLOOKUP($A46,'Return Data'!$B$7:$R$2292,4,0)</f>
        <v>18.631399999999999</v>
      </c>
      <c r="D46" s="60">
        <f>VLOOKUP($A46,'Return Data'!$B$7:$R$2292,10,0)</f>
        <v>10.311500000000001</v>
      </c>
      <c r="E46" s="61">
        <f t="shared" si="12"/>
        <v>4</v>
      </c>
      <c r="F46" s="60">
        <f>VLOOKUP($A46,'Return Data'!$B$7:$R$2292,11,0)</f>
        <v>7.9029999999999996</v>
      </c>
      <c r="G46" s="61">
        <f t="shared" si="13"/>
        <v>11</v>
      </c>
      <c r="H46" s="60">
        <f>VLOOKUP($A46,'Return Data'!$B$7:$R$2292,12,0)</f>
        <v>5.4438000000000004</v>
      </c>
      <c r="I46" s="61">
        <f t="shared" si="14"/>
        <v>19</v>
      </c>
      <c r="J46" s="60">
        <f>VLOOKUP($A46,'Return Data'!$B$7:$R$2292,13,0)</f>
        <v>4.3688000000000002</v>
      </c>
      <c r="K46" s="61">
        <f t="shared" si="15"/>
        <v>16</v>
      </c>
      <c r="L46" s="60">
        <f>VLOOKUP($A46,'Return Data'!$B$7:$R$2292,17,0)</f>
        <v>27.869399999999999</v>
      </c>
      <c r="M46" s="61">
        <f t="shared" si="16"/>
        <v>21</v>
      </c>
      <c r="N46" s="60">
        <f>VLOOKUP($A46,'Return Data'!$B$7:$R$2292,14,0)</f>
        <v>20.212399999999999</v>
      </c>
      <c r="O46" s="61">
        <f t="shared" si="10"/>
        <v>18</v>
      </c>
      <c r="P46" s="60"/>
      <c r="Q46" s="61"/>
      <c r="R46" s="60">
        <f>VLOOKUP($A46,'Return Data'!$B$7:$R$2292,16,0)</f>
        <v>15.661799999999999</v>
      </c>
      <c r="S46" s="62">
        <f t="shared" si="17"/>
        <v>19</v>
      </c>
    </row>
    <row r="47" spans="1:19" x14ac:dyDescent="0.3">
      <c r="A47" s="58" t="s">
        <v>309</v>
      </c>
      <c r="B47" s="59">
        <f>VLOOKUP($A47,'Return Data'!$B$7:$R$2292,3,0)</f>
        <v>44859</v>
      </c>
      <c r="C47" s="60">
        <f>VLOOKUP($A47,'Return Data'!$B$7:$R$2292,4,0)</f>
        <v>17.0504</v>
      </c>
      <c r="D47" s="60">
        <f>VLOOKUP($A47,'Return Data'!$B$7:$R$2292,10,0)</f>
        <v>7.6462000000000003</v>
      </c>
      <c r="E47" s="61">
        <f t="shared" si="12"/>
        <v>19</v>
      </c>
      <c r="F47" s="60">
        <f>VLOOKUP($A47,'Return Data'!$B$7:$R$2292,11,0)</f>
        <v>5.1753999999999998</v>
      </c>
      <c r="G47" s="61">
        <f t="shared" si="13"/>
        <v>37</v>
      </c>
      <c r="H47" s="60">
        <f>VLOOKUP($A47,'Return Data'!$B$7:$R$2292,12,0)</f>
        <v>3.8727</v>
      </c>
      <c r="I47" s="61">
        <f t="shared" si="14"/>
        <v>28</v>
      </c>
      <c r="J47" s="60">
        <f>VLOOKUP($A47,'Return Data'!$B$7:$R$2292,13,0)</f>
        <v>2.3243</v>
      </c>
      <c r="K47" s="61">
        <f t="shared" si="15"/>
        <v>24</v>
      </c>
      <c r="L47" s="60">
        <f>VLOOKUP($A47,'Return Data'!$B$7:$R$2292,17,0)</f>
        <v>26.620999999999999</v>
      </c>
      <c r="M47" s="61">
        <f t="shared" si="16"/>
        <v>28</v>
      </c>
      <c r="N47" s="60">
        <f>VLOOKUP($A47,'Return Data'!$B$7:$R$2292,14,0)</f>
        <v>17.984500000000001</v>
      </c>
      <c r="O47" s="61">
        <f t="shared" si="10"/>
        <v>29</v>
      </c>
      <c r="P47" s="60"/>
      <c r="Q47" s="61"/>
      <c r="R47" s="60">
        <f>VLOOKUP($A47,'Return Data'!$B$7:$R$2292,16,0)</f>
        <v>12.346</v>
      </c>
      <c r="S47" s="62">
        <f t="shared" si="17"/>
        <v>39</v>
      </c>
    </row>
    <row r="48" spans="1:19" x14ac:dyDescent="0.3">
      <c r="A48" s="58" t="s">
        <v>310</v>
      </c>
      <c r="B48" s="59">
        <f>VLOOKUP($A48,'Return Data'!$B$7:$R$2292,3,0)</f>
        <v>0</v>
      </c>
      <c r="C48" s="60">
        <f>VLOOKUP($A48,'Return Data'!$B$7:$R$2292,4,0)</f>
        <v>0</v>
      </c>
      <c r="D48" s="60">
        <f>VLOOKUP($A48,'Return Data'!$B$7:$R$2292,10,0)</f>
        <v>0</v>
      </c>
      <c r="E48" s="61">
        <f t="shared" si="12"/>
        <v>58</v>
      </c>
      <c r="F48" s="60">
        <f>VLOOKUP($A48,'Return Data'!$B$7:$R$2292,11,0)</f>
        <v>0</v>
      </c>
      <c r="G48" s="61">
        <f t="shared" si="13"/>
        <v>57</v>
      </c>
      <c r="H48" s="60">
        <f>VLOOKUP($A48,'Return Data'!$B$7:$R$2292,12,0)</f>
        <v>0</v>
      </c>
      <c r="I48" s="61">
        <f t="shared" si="14"/>
        <v>46</v>
      </c>
      <c r="J48" s="60">
        <f>VLOOKUP($A48,'Return Data'!$B$7:$R$2292,13,0)</f>
        <v>0</v>
      </c>
      <c r="K48" s="61">
        <f t="shared" si="15"/>
        <v>34</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44859</v>
      </c>
      <c r="C49" s="60">
        <f>VLOOKUP($A49,'Return Data'!$B$7:$R$2292,4,0)</f>
        <v>63.454000000000001</v>
      </c>
      <c r="D49" s="60">
        <f>VLOOKUP($A49,'Return Data'!$B$7:$R$2292,10,0)</f>
        <v>8.4031000000000002</v>
      </c>
      <c r="E49" s="61">
        <f t="shared" si="12"/>
        <v>15</v>
      </c>
      <c r="F49" s="60">
        <f>VLOOKUP($A49,'Return Data'!$B$7:$R$2292,11,0)</f>
        <v>8.4435000000000002</v>
      </c>
      <c r="G49" s="61">
        <f t="shared" si="13"/>
        <v>7</v>
      </c>
      <c r="H49" s="60">
        <f>VLOOKUP($A49,'Return Data'!$B$7:$R$2292,12,0)</f>
        <v>10.956799999999999</v>
      </c>
      <c r="I49" s="61">
        <f t="shared" si="14"/>
        <v>3</v>
      </c>
      <c r="J49" s="60">
        <f>VLOOKUP($A49,'Return Data'!$B$7:$R$2292,13,0)</f>
        <v>7.6364000000000001</v>
      </c>
      <c r="K49" s="61">
        <f t="shared" si="15"/>
        <v>12</v>
      </c>
      <c r="L49" s="60">
        <f>VLOOKUP($A49,'Return Data'!$B$7:$R$2292,17,0)</f>
        <v>37.0944</v>
      </c>
      <c r="M49" s="61">
        <f t="shared" si="16"/>
        <v>10</v>
      </c>
      <c r="N49" s="60">
        <f>VLOOKUP($A49,'Return Data'!$B$7:$R$2292,14,0)</f>
        <v>33.031500000000001</v>
      </c>
      <c r="O49" s="61">
        <f t="shared" si="10"/>
        <v>2</v>
      </c>
      <c r="P49" s="60">
        <f>VLOOKUP($A49,'Return Data'!$B$7:$R$2292,15,0)</f>
        <v>22.796399999999998</v>
      </c>
      <c r="Q49" s="61">
        <f>RANK(P49,P$8:P$65,0)</f>
        <v>1</v>
      </c>
      <c r="R49" s="60">
        <f>VLOOKUP($A49,'Return Data'!$B$7:$R$2292,16,0)</f>
        <v>24.018899999999999</v>
      </c>
      <c r="S49" s="62">
        <f t="shared" si="17"/>
        <v>1</v>
      </c>
    </row>
    <row r="50" spans="1:19" x14ac:dyDescent="0.3">
      <c r="A50" s="58" t="s">
        <v>312</v>
      </c>
      <c r="B50" s="59">
        <f>VLOOKUP($A50,'Return Data'!$B$7:$R$2292,3,0)</f>
        <v>44859</v>
      </c>
      <c r="C50" s="60">
        <f>VLOOKUP($A50,'Return Data'!$B$7:$R$2292,4,0)</f>
        <v>15.728999999999999</v>
      </c>
      <c r="D50" s="60">
        <f>VLOOKUP($A50,'Return Data'!$B$7:$R$2292,10,0)</f>
        <v>6.0670000000000002</v>
      </c>
      <c r="E50" s="61">
        <f t="shared" si="12"/>
        <v>44</v>
      </c>
      <c r="F50" s="60">
        <f>VLOOKUP($A50,'Return Data'!$B$7:$R$2292,11,0)</f>
        <v>6.173</v>
      </c>
      <c r="G50" s="61">
        <f t="shared" si="13"/>
        <v>27</v>
      </c>
      <c r="H50" s="60">
        <f>VLOOKUP($A50,'Return Data'!$B$7:$R$2292,12,0)</f>
        <v>2.2273000000000001</v>
      </c>
      <c r="I50" s="61">
        <f t="shared" si="14"/>
        <v>37</v>
      </c>
      <c r="J50" s="60">
        <f>VLOOKUP($A50,'Return Data'!$B$7:$R$2292,13,0)</f>
        <v>-1.498</v>
      </c>
      <c r="K50" s="61">
        <f t="shared" si="15"/>
        <v>45</v>
      </c>
      <c r="L50" s="60">
        <f>VLOOKUP($A50,'Return Data'!$B$7:$R$2292,17,0)</f>
        <v>17.332599999999999</v>
      </c>
      <c r="M50" s="61">
        <f t="shared" si="16"/>
        <v>52</v>
      </c>
      <c r="N50" s="60">
        <f>VLOOKUP($A50,'Return Data'!$B$7:$R$2292,14,0)</f>
        <v>13.3004</v>
      </c>
      <c r="O50" s="61">
        <f t="shared" si="10"/>
        <v>49</v>
      </c>
      <c r="P50" s="60"/>
      <c r="Q50" s="61"/>
      <c r="R50" s="60">
        <f>VLOOKUP($A50,'Return Data'!$B$7:$R$2292,16,0)</f>
        <v>12.835100000000001</v>
      </c>
      <c r="S50" s="62">
        <f t="shared" si="17"/>
        <v>36</v>
      </c>
    </row>
    <row r="51" spans="1:19" x14ac:dyDescent="0.3">
      <c r="A51" s="58" t="s">
        <v>313</v>
      </c>
      <c r="B51" s="59">
        <f>VLOOKUP($A51,'Return Data'!$B$7:$R$2292,3,0)</f>
        <v>44859</v>
      </c>
      <c r="C51" s="60">
        <f>VLOOKUP($A51,'Return Data'!$B$7:$R$2292,4,0)</f>
        <v>154.90600000000001</v>
      </c>
      <c r="D51" s="60">
        <f>VLOOKUP($A51,'Return Data'!$B$7:$R$2292,10,0)</f>
        <v>7.6036999999999999</v>
      </c>
      <c r="E51" s="61">
        <f t="shared" si="12"/>
        <v>21</v>
      </c>
      <c r="F51" s="60">
        <f>VLOOKUP($A51,'Return Data'!$B$7:$R$2292,11,0)</f>
        <v>7.4287000000000001</v>
      </c>
      <c r="G51" s="61">
        <f t="shared" si="13"/>
        <v>15</v>
      </c>
      <c r="H51" s="60">
        <f>VLOOKUP($A51,'Return Data'!$B$7:$R$2292,12,0)</f>
        <v>5.5888</v>
      </c>
      <c r="I51" s="61">
        <f t="shared" si="14"/>
        <v>18</v>
      </c>
      <c r="J51" s="60">
        <f>VLOOKUP($A51,'Return Data'!$B$7:$R$2292,13,0)</f>
        <v>3.0836999999999999</v>
      </c>
      <c r="K51" s="61">
        <f t="shared" si="15"/>
        <v>21</v>
      </c>
      <c r="L51" s="60">
        <f>VLOOKUP($A51,'Return Data'!$B$7:$R$2292,17,0)</f>
        <v>26.6145</v>
      </c>
      <c r="M51" s="61">
        <f t="shared" si="16"/>
        <v>29</v>
      </c>
      <c r="N51" s="60">
        <f>VLOOKUP($A51,'Return Data'!$B$7:$R$2292,14,0)</f>
        <v>15.721</v>
      </c>
      <c r="O51" s="61">
        <f t="shared" si="10"/>
        <v>37</v>
      </c>
      <c r="P51" s="60">
        <f>VLOOKUP($A51,'Return Data'!$B$7:$R$2292,15,0)</f>
        <v>8.6632999999999996</v>
      </c>
      <c r="Q51" s="61">
        <f>RANK(P51,P$8:P$65,0)</f>
        <v>35</v>
      </c>
      <c r="R51" s="60">
        <f>VLOOKUP($A51,'Return Data'!$B$7:$R$2292,16,0)</f>
        <v>15.1143</v>
      </c>
      <c r="S51" s="62">
        <f t="shared" si="17"/>
        <v>23</v>
      </c>
    </row>
    <row r="52" spans="1:19" x14ac:dyDescent="0.3">
      <c r="A52" s="58" t="s">
        <v>314</v>
      </c>
      <c r="B52" s="59">
        <f>VLOOKUP($A52,'Return Data'!$B$7:$R$2292,3,0)</f>
        <v>44859</v>
      </c>
      <c r="C52" s="60">
        <f>VLOOKUP($A52,'Return Data'!$B$7:$R$2292,4,0)</f>
        <v>20.066500000000001</v>
      </c>
      <c r="D52" s="60">
        <f>VLOOKUP($A52,'Return Data'!$B$7:$R$2292,10,0)</f>
        <v>10.727600000000001</v>
      </c>
      <c r="E52" s="61">
        <f t="shared" si="12"/>
        <v>2</v>
      </c>
      <c r="F52" s="60">
        <f>VLOOKUP($A52,'Return Data'!$B$7:$R$2292,11,0)</f>
        <v>7.1551</v>
      </c>
      <c r="G52" s="61">
        <f t="shared" si="13"/>
        <v>20</v>
      </c>
      <c r="H52" s="60">
        <f>VLOOKUP($A52,'Return Data'!$B$7:$R$2292,12,0)</f>
        <v>8.1943999999999999</v>
      </c>
      <c r="I52" s="61">
        <f t="shared" si="14"/>
        <v>9</v>
      </c>
      <c r="J52" s="60">
        <f>VLOOKUP($A52,'Return Data'!$B$7:$R$2292,13,0)</f>
        <v>12.114599999999999</v>
      </c>
      <c r="K52" s="61">
        <f t="shared" si="15"/>
        <v>8</v>
      </c>
      <c r="L52" s="60">
        <f>VLOOKUP($A52,'Return Data'!$B$7:$R$2292,17,0)</f>
        <v>49.619500000000002</v>
      </c>
      <c r="M52" s="61">
        <f t="shared" si="16"/>
        <v>6</v>
      </c>
      <c r="N52" s="60">
        <f>VLOOKUP($A52,'Return Data'!$B$7:$R$2292,14,0)</f>
        <v>30.337700000000002</v>
      </c>
      <c r="O52" s="61">
        <f t="shared" si="10"/>
        <v>7</v>
      </c>
      <c r="P52" s="60">
        <f>VLOOKUP($A52,'Return Data'!$B$7:$R$2292,15,0)</f>
        <v>8.9513999999999996</v>
      </c>
      <c r="Q52" s="61">
        <f>RANK(P52,P$8:P$65,0)</f>
        <v>32</v>
      </c>
      <c r="R52" s="60">
        <f>VLOOKUP($A52,'Return Data'!$B$7:$R$2292,16,0)</f>
        <v>12.4468</v>
      </c>
      <c r="S52" s="62">
        <f t="shared" si="17"/>
        <v>38</v>
      </c>
    </row>
    <row r="53" spans="1:19" x14ac:dyDescent="0.3">
      <c r="A53" s="58" t="s">
        <v>315</v>
      </c>
      <c r="B53" s="59">
        <f>VLOOKUP($A53,'Return Data'!$B$7:$R$2292,3,0)</f>
        <v>44859</v>
      </c>
      <c r="C53" s="60">
        <f>VLOOKUP($A53,'Return Data'!$B$7:$R$2292,4,0)</f>
        <v>17.349900000000002</v>
      </c>
      <c r="D53" s="60">
        <f>VLOOKUP($A53,'Return Data'!$B$7:$R$2292,10,0)</f>
        <v>10.609</v>
      </c>
      <c r="E53" s="61">
        <f t="shared" si="12"/>
        <v>3</v>
      </c>
      <c r="F53" s="60">
        <f>VLOOKUP($A53,'Return Data'!$B$7:$R$2292,11,0)</f>
        <v>7.1609999999999996</v>
      </c>
      <c r="G53" s="61">
        <f t="shared" si="13"/>
        <v>19</v>
      </c>
      <c r="H53" s="60">
        <f>VLOOKUP($A53,'Return Data'!$B$7:$R$2292,12,0)</f>
        <v>8.2426999999999992</v>
      </c>
      <c r="I53" s="61">
        <f t="shared" si="14"/>
        <v>8</v>
      </c>
      <c r="J53" s="60">
        <f>VLOOKUP($A53,'Return Data'!$B$7:$R$2292,13,0)</f>
        <v>12.707800000000001</v>
      </c>
      <c r="K53" s="61">
        <f t="shared" si="15"/>
        <v>6</v>
      </c>
      <c r="L53" s="60">
        <f>VLOOKUP($A53,'Return Data'!$B$7:$R$2292,17,0)</f>
        <v>50.797199999999997</v>
      </c>
      <c r="M53" s="61">
        <f t="shared" si="16"/>
        <v>3</v>
      </c>
      <c r="N53" s="60">
        <f>VLOOKUP($A53,'Return Data'!$B$7:$R$2292,14,0)</f>
        <v>30.826799999999999</v>
      </c>
      <c r="O53" s="61">
        <f t="shared" si="10"/>
        <v>6</v>
      </c>
      <c r="P53" s="60"/>
      <c r="Q53" s="61"/>
      <c r="R53" s="60">
        <f>VLOOKUP($A53,'Return Data'!$B$7:$R$2292,16,0)</f>
        <v>10.355600000000001</v>
      </c>
      <c r="S53" s="62">
        <f t="shared" si="17"/>
        <v>52</v>
      </c>
    </row>
    <row r="54" spans="1:19" x14ac:dyDescent="0.3">
      <c r="A54" s="58" t="s">
        <v>316</v>
      </c>
      <c r="B54" s="59">
        <f>VLOOKUP($A54,'Return Data'!$B$7:$R$2292,3,0)</f>
        <v>44859</v>
      </c>
      <c r="C54" s="60">
        <f>VLOOKUP($A54,'Return Data'!$B$7:$R$2292,4,0)</f>
        <v>15.9826</v>
      </c>
      <c r="D54" s="60">
        <f>VLOOKUP($A54,'Return Data'!$B$7:$R$2292,10,0)</f>
        <v>10.0275</v>
      </c>
      <c r="E54" s="61">
        <f t="shared" si="12"/>
        <v>8</v>
      </c>
      <c r="F54" s="60">
        <f>VLOOKUP($A54,'Return Data'!$B$7:$R$2292,11,0)</f>
        <v>6.9177999999999997</v>
      </c>
      <c r="G54" s="61">
        <f t="shared" si="13"/>
        <v>22</v>
      </c>
      <c r="H54" s="60">
        <f>VLOOKUP($A54,'Return Data'!$B$7:$R$2292,12,0)</f>
        <v>8.4565999999999999</v>
      </c>
      <c r="I54" s="61">
        <f t="shared" si="14"/>
        <v>7</v>
      </c>
      <c r="J54" s="60">
        <f>VLOOKUP($A54,'Return Data'!$B$7:$R$2292,13,0)</f>
        <v>10.303900000000001</v>
      </c>
      <c r="K54" s="61">
        <f t="shared" si="15"/>
        <v>9</v>
      </c>
      <c r="L54" s="60">
        <f>VLOOKUP($A54,'Return Data'!$B$7:$R$2292,17,0)</f>
        <v>53.071199999999997</v>
      </c>
      <c r="M54" s="61">
        <f t="shared" si="16"/>
        <v>1</v>
      </c>
      <c r="N54" s="60">
        <f>VLOOKUP($A54,'Return Data'!$B$7:$R$2292,14,0)</f>
        <v>31.14</v>
      </c>
      <c r="O54" s="61">
        <f t="shared" si="10"/>
        <v>4</v>
      </c>
      <c r="P54" s="60"/>
      <c r="Q54" s="61"/>
      <c r="R54" s="60">
        <f>VLOOKUP($A54,'Return Data'!$B$7:$R$2292,16,0)</f>
        <v>9.6766000000000005</v>
      </c>
      <c r="S54" s="62">
        <f t="shared" si="17"/>
        <v>55</v>
      </c>
    </row>
    <row r="55" spans="1:19" x14ac:dyDescent="0.3">
      <c r="A55" s="58" t="s">
        <v>317</v>
      </c>
      <c r="B55" s="59">
        <f>VLOOKUP($A55,'Return Data'!$B$7:$R$2292,3,0)</f>
        <v>44859</v>
      </c>
      <c r="C55" s="60">
        <f>VLOOKUP($A55,'Return Data'!$B$7:$R$2292,4,0)</f>
        <v>16.9086</v>
      </c>
      <c r="D55" s="60">
        <f>VLOOKUP($A55,'Return Data'!$B$7:$R$2292,10,0)</f>
        <v>9.8817000000000004</v>
      </c>
      <c r="E55" s="61">
        <f t="shared" si="12"/>
        <v>11</v>
      </c>
      <c r="F55" s="60">
        <f>VLOOKUP($A55,'Return Data'!$B$7:$R$2292,11,0)</f>
        <v>5.9847999999999999</v>
      </c>
      <c r="G55" s="61">
        <f t="shared" si="13"/>
        <v>28</v>
      </c>
      <c r="H55" s="60">
        <f>VLOOKUP($A55,'Return Data'!$B$7:$R$2292,12,0)</f>
        <v>7.1418999999999997</v>
      </c>
      <c r="I55" s="61">
        <f t="shared" si="14"/>
        <v>12</v>
      </c>
      <c r="J55" s="60">
        <f>VLOOKUP($A55,'Return Data'!$B$7:$R$2292,13,0)</f>
        <v>9.7384000000000004</v>
      </c>
      <c r="K55" s="61">
        <f t="shared" si="15"/>
        <v>10</v>
      </c>
      <c r="L55" s="60">
        <f>VLOOKUP($A55,'Return Data'!$B$7:$R$2292,17,0)</f>
        <v>50.979700000000001</v>
      </c>
      <c r="M55" s="61">
        <f t="shared" si="16"/>
        <v>2</v>
      </c>
      <c r="N55" s="60">
        <f>VLOOKUP($A55,'Return Data'!$B$7:$R$2292,14,0)</f>
        <v>30.951599999999999</v>
      </c>
      <c r="O55" s="61">
        <f t="shared" si="10"/>
        <v>5</v>
      </c>
      <c r="P55" s="60"/>
      <c r="Q55" s="61"/>
      <c r="R55" s="60">
        <f>VLOOKUP($A55,'Return Data'!$B$7:$R$2292,16,0)</f>
        <v>10.398099999999999</v>
      </c>
      <c r="S55" s="62">
        <f t="shared" si="17"/>
        <v>51</v>
      </c>
    </row>
    <row r="56" spans="1:19" x14ac:dyDescent="0.3">
      <c r="A56" s="58" t="s">
        <v>318</v>
      </c>
      <c r="B56" s="59">
        <f>VLOOKUP($A56,'Return Data'!$B$7:$R$2292,3,0)</f>
        <v>44859</v>
      </c>
      <c r="C56" s="60">
        <f>VLOOKUP($A56,'Return Data'!$B$7:$R$2292,4,0)</f>
        <v>16.882000000000001</v>
      </c>
      <c r="D56" s="60">
        <f>VLOOKUP($A56,'Return Data'!$B$7:$R$2292,10,0)</f>
        <v>10.027799999999999</v>
      </c>
      <c r="E56" s="61">
        <f t="shared" si="12"/>
        <v>7</v>
      </c>
      <c r="F56" s="60">
        <f>VLOOKUP($A56,'Return Data'!$B$7:$R$2292,11,0)</f>
        <v>9.2764000000000006</v>
      </c>
      <c r="G56" s="61">
        <f t="shared" si="13"/>
        <v>3</v>
      </c>
      <c r="H56" s="60">
        <f>VLOOKUP($A56,'Return Data'!$B$7:$R$2292,12,0)</f>
        <v>10.3269</v>
      </c>
      <c r="I56" s="61">
        <f t="shared" si="14"/>
        <v>4</v>
      </c>
      <c r="J56" s="60">
        <f>VLOOKUP($A56,'Return Data'!$B$7:$R$2292,13,0)</f>
        <v>14.950699999999999</v>
      </c>
      <c r="K56" s="61">
        <f t="shared" si="15"/>
        <v>2</v>
      </c>
      <c r="L56" s="60">
        <f>VLOOKUP($A56,'Return Data'!$B$7:$R$2292,17,0)</f>
        <v>50.619900000000001</v>
      </c>
      <c r="M56" s="61">
        <f t="shared" si="16"/>
        <v>4</v>
      </c>
      <c r="N56" s="60">
        <f>VLOOKUP($A56,'Return Data'!$B$7:$R$2292,14,0)</f>
        <v>30.150300000000001</v>
      </c>
      <c r="O56" s="61">
        <f t="shared" si="10"/>
        <v>8</v>
      </c>
      <c r="P56" s="60"/>
      <c r="Q56" s="61"/>
      <c r="R56" s="60">
        <f>VLOOKUP($A56,'Return Data'!$B$7:$R$2292,16,0)</f>
        <v>12.1107</v>
      </c>
      <c r="S56" s="62">
        <f t="shared" si="17"/>
        <v>40</v>
      </c>
    </row>
    <row r="57" spans="1:19" x14ac:dyDescent="0.3">
      <c r="A57" s="58" t="s">
        <v>319</v>
      </c>
      <c r="B57" s="59">
        <f>VLOOKUP($A57,'Return Data'!$B$7:$R$2292,3,0)</f>
        <v>44859</v>
      </c>
      <c r="C57" s="60">
        <f>VLOOKUP($A57,'Return Data'!$B$7:$R$2292,4,0)</f>
        <v>24.627600000000001</v>
      </c>
      <c r="D57" s="60">
        <f>VLOOKUP($A57,'Return Data'!$B$7:$R$2292,10,0)</f>
        <v>6.8303000000000003</v>
      </c>
      <c r="E57" s="61">
        <f t="shared" si="12"/>
        <v>36</v>
      </c>
      <c r="F57" s="60">
        <f>VLOOKUP($A57,'Return Data'!$B$7:$R$2292,11,0)</f>
        <v>7.2350000000000003</v>
      </c>
      <c r="G57" s="61">
        <f t="shared" si="13"/>
        <v>17</v>
      </c>
      <c r="H57" s="60">
        <f>VLOOKUP($A57,'Return Data'!$B$7:$R$2292,12,0)</f>
        <v>6.4945000000000004</v>
      </c>
      <c r="I57" s="61">
        <f t="shared" si="14"/>
        <v>15</v>
      </c>
      <c r="J57" s="60">
        <f>VLOOKUP($A57,'Return Data'!$B$7:$R$2292,13,0)</f>
        <v>3.2010999999999998</v>
      </c>
      <c r="K57" s="61">
        <f t="shared" si="15"/>
        <v>19</v>
      </c>
      <c r="L57" s="60">
        <f>VLOOKUP($A57,'Return Data'!$B$7:$R$2292,17,0)</f>
        <v>26.7361</v>
      </c>
      <c r="M57" s="61">
        <f t="shared" si="16"/>
        <v>26</v>
      </c>
      <c r="N57" s="60">
        <f>VLOOKUP($A57,'Return Data'!$B$7:$R$2292,14,0)</f>
        <v>19.550999999999998</v>
      </c>
      <c r="O57" s="61">
        <f t="shared" si="10"/>
        <v>22</v>
      </c>
      <c r="P57" s="60">
        <f>VLOOKUP($A57,'Return Data'!$B$7:$R$2292,15,0)</f>
        <v>11.5855</v>
      </c>
      <c r="Q57" s="61">
        <f>RANK(P57,P$8:P$65,0)</f>
        <v>16</v>
      </c>
      <c r="R57" s="60">
        <f>VLOOKUP($A57,'Return Data'!$B$7:$R$2292,16,0)</f>
        <v>14.632099999999999</v>
      </c>
      <c r="S57" s="62">
        <f t="shared" si="17"/>
        <v>25</v>
      </c>
    </row>
    <row r="58" spans="1:19" x14ac:dyDescent="0.3">
      <c r="A58" s="58" t="s">
        <v>320</v>
      </c>
      <c r="B58" s="59">
        <f>VLOOKUP($A58,'Return Data'!$B$7:$R$2292,3,0)</f>
        <v>44859</v>
      </c>
      <c r="C58" s="60">
        <f>VLOOKUP($A58,'Return Data'!$B$7:$R$2292,4,0)</f>
        <v>22.677299999999999</v>
      </c>
      <c r="D58" s="60">
        <f>VLOOKUP($A58,'Return Data'!$B$7:$R$2292,10,0)</f>
        <v>7.0880999999999998</v>
      </c>
      <c r="E58" s="61">
        <f t="shared" si="12"/>
        <v>31</v>
      </c>
      <c r="F58" s="60">
        <f>VLOOKUP($A58,'Return Data'!$B$7:$R$2292,11,0)</f>
        <v>7.5461999999999998</v>
      </c>
      <c r="G58" s="61">
        <f t="shared" si="13"/>
        <v>14</v>
      </c>
      <c r="H58" s="60">
        <f>VLOOKUP($A58,'Return Data'!$B$7:$R$2292,12,0)</f>
        <v>7.1548999999999996</v>
      </c>
      <c r="I58" s="61">
        <f t="shared" si="14"/>
        <v>11</v>
      </c>
      <c r="J58" s="60">
        <f>VLOOKUP($A58,'Return Data'!$B$7:$R$2292,13,0)</f>
        <v>3.6899000000000002</v>
      </c>
      <c r="K58" s="61">
        <f t="shared" si="15"/>
        <v>18</v>
      </c>
      <c r="L58" s="60">
        <f>VLOOKUP($A58,'Return Data'!$B$7:$R$2292,17,0)</f>
        <v>27.575099999999999</v>
      </c>
      <c r="M58" s="61">
        <f t="shared" si="16"/>
        <v>23</v>
      </c>
      <c r="N58" s="60">
        <f>VLOOKUP($A58,'Return Data'!$B$7:$R$2292,14,0)</f>
        <v>19.544</v>
      </c>
      <c r="O58" s="61">
        <f t="shared" si="10"/>
        <v>23</v>
      </c>
      <c r="P58" s="60">
        <f>VLOOKUP($A58,'Return Data'!$B$7:$R$2292,15,0)</f>
        <v>11.487</v>
      </c>
      <c r="Q58" s="61">
        <f>RANK(P58,P$8:P$65,0)</f>
        <v>17</v>
      </c>
      <c r="R58" s="60">
        <f>VLOOKUP($A58,'Return Data'!$B$7:$R$2292,16,0)</f>
        <v>11.3925</v>
      </c>
      <c r="S58" s="62">
        <f t="shared" si="17"/>
        <v>46</v>
      </c>
    </row>
    <row r="59" spans="1:19" x14ac:dyDescent="0.3">
      <c r="A59" s="58" t="s">
        <v>321</v>
      </c>
      <c r="B59" s="59">
        <f>VLOOKUP($A59,'Return Data'!$B$7:$R$2292,3,0)</f>
        <v>44859</v>
      </c>
      <c r="C59" s="60">
        <f>VLOOKUP($A59,'Return Data'!$B$7:$R$2292,4,0)</f>
        <v>19.498699999999999</v>
      </c>
      <c r="D59" s="60">
        <f>VLOOKUP($A59,'Return Data'!$B$7:$R$2292,10,0)</f>
        <v>9.9422999999999995</v>
      </c>
      <c r="E59" s="61">
        <f t="shared" si="12"/>
        <v>10</v>
      </c>
      <c r="F59" s="60">
        <f>VLOOKUP($A59,'Return Data'!$B$7:$R$2292,11,0)</f>
        <v>8.9952000000000005</v>
      </c>
      <c r="G59" s="61">
        <f t="shared" si="13"/>
        <v>4</v>
      </c>
      <c r="H59" s="60">
        <f>VLOOKUP($A59,'Return Data'!$B$7:$R$2292,12,0)</f>
        <v>9.5814000000000004</v>
      </c>
      <c r="I59" s="61">
        <f t="shared" si="14"/>
        <v>6</v>
      </c>
      <c r="J59" s="60">
        <f>VLOOKUP($A59,'Return Data'!$B$7:$R$2292,13,0)</f>
        <v>14.5433</v>
      </c>
      <c r="K59" s="61">
        <f t="shared" si="15"/>
        <v>3</v>
      </c>
      <c r="L59" s="60">
        <f>VLOOKUP($A59,'Return Data'!$B$7:$R$2292,17,0)</f>
        <v>49.826099999999997</v>
      </c>
      <c r="M59" s="61">
        <f t="shared" si="16"/>
        <v>5</v>
      </c>
      <c r="N59" s="60">
        <f>VLOOKUP($A59,'Return Data'!$B$7:$R$2292,14,0)</f>
        <v>30.0761</v>
      </c>
      <c r="O59" s="61">
        <f t="shared" si="10"/>
        <v>9</v>
      </c>
      <c r="P59" s="60"/>
      <c r="Q59" s="61"/>
      <c r="R59" s="60">
        <f>VLOOKUP($A59,'Return Data'!$B$7:$R$2292,16,0)</f>
        <v>16.690999999999999</v>
      </c>
      <c r="S59" s="62">
        <f t="shared" si="17"/>
        <v>14</v>
      </c>
    </row>
    <row r="60" spans="1:19" x14ac:dyDescent="0.3">
      <c r="A60" s="58" t="s">
        <v>1907</v>
      </c>
      <c r="B60" s="59">
        <f>VLOOKUP($A60,'Return Data'!$B$7:$R$2292,3,0)</f>
        <v>44859</v>
      </c>
      <c r="C60" s="60">
        <f>VLOOKUP($A60,'Return Data'!$B$7:$R$2292,4,0)</f>
        <v>516.61535815866296</v>
      </c>
      <c r="D60" s="60">
        <f>VLOOKUP($A60,'Return Data'!$B$7:$R$2292,10,0)</f>
        <v>7.4465000000000003</v>
      </c>
      <c r="E60" s="61">
        <f t="shared" si="12"/>
        <v>22</v>
      </c>
      <c r="F60" s="60">
        <f>VLOOKUP($A60,'Return Data'!$B$7:$R$2292,11,0)</f>
        <v>6.8380999999999998</v>
      </c>
      <c r="G60" s="61">
        <f t="shared" si="13"/>
        <v>23</v>
      </c>
      <c r="H60" s="60">
        <f>VLOOKUP($A60,'Return Data'!$B$7:$R$2292,12,0)</f>
        <v>4.5514999999999999</v>
      </c>
      <c r="I60" s="61">
        <f t="shared" si="14"/>
        <v>24</v>
      </c>
      <c r="J60" s="60">
        <f>VLOOKUP($A60,'Return Data'!$B$7:$R$2292,13,0)</f>
        <v>1.7954000000000001</v>
      </c>
      <c r="K60" s="61">
        <f t="shared" si="15"/>
        <v>26</v>
      </c>
      <c r="L60" s="60">
        <f>VLOOKUP($A60,'Return Data'!$B$7:$R$2292,17,0)</f>
        <v>27.9312</v>
      </c>
      <c r="M60" s="61">
        <f t="shared" si="16"/>
        <v>20</v>
      </c>
      <c r="N60" s="60">
        <f>VLOOKUP($A60,'Return Data'!$B$7:$R$2292,14,0)</f>
        <v>19.7668</v>
      </c>
      <c r="O60" s="61">
        <f t="shared" si="10"/>
        <v>21</v>
      </c>
      <c r="P60" s="60">
        <f>VLOOKUP($A60,'Return Data'!$B$7:$R$2292,15,0)</f>
        <v>10.1143</v>
      </c>
      <c r="Q60" s="61">
        <f t="shared" ref="Q60:Q65" si="18">RANK(P60,P$8:P$65,0)</f>
        <v>25</v>
      </c>
      <c r="R60" s="60">
        <f>VLOOKUP($A60,'Return Data'!$B$7:$R$2292,16,0)</f>
        <v>15.9947</v>
      </c>
      <c r="S60" s="62">
        <f t="shared" si="17"/>
        <v>16</v>
      </c>
    </row>
    <row r="61" spans="1:19" x14ac:dyDescent="0.3">
      <c r="A61" s="58" t="s">
        <v>322</v>
      </c>
      <c r="B61" s="59">
        <f>VLOOKUP($A61,'Return Data'!$B$7:$R$2292,3,0)</f>
        <v>44859</v>
      </c>
      <c r="C61" s="60">
        <f>VLOOKUP($A61,'Return Data'!$B$7:$R$2292,4,0)</f>
        <v>29.333100000000002</v>
      </c>
      <c r="D61" s="60">
        <f>VLOOKUP($A61,'Return Data'!$B$7:$R$2292,10,0)</f>
        <v>7.9946999999999999</v>
      </c>
      <c r="E61" s="61">
        <f t="shared" si="12"/>
        <v>17</v>
      </c>
      <c r="F61" s="60">
        <f>VLOOKUP($A61,'Return Data'!$B$7:$R$2292,11,0)</f>
        <v>7.1795</v>
      </c>
      <c r="G61" s="61">
        <f t="shared" si="13"/>
        <v>18</v>
      </c>
      <c r="H61" s="60">
        <f>VLOOKUP($A61,'Return Data'!$B$7:$R$2292,12,0)</f>
        <v>4.7404999999999999</v>
      </c>
      <c r="I61" s="61">
        <f t="shared" si="14"/>
        <v>23</v>
      </c>
      <c r="J61" s="60">
        <f>VLOOKUP($A61,'Return Data'!$B$7:$R$2292,13,0)</f>
        <v>2.3767999999999998</v>
      </c>
      <c r="K61" s="61">
        <f t="shared" si="15"/>
        <v>23</v>
      </c>
      <c r="L61" s="60">
        <f>VLOOKUP($A61,'Return Data'!$B$7:$R$2292,17,0)</f>
        <v>25.584</v>
      </c>
      <c r="M61" s="61">
        <f t="shared" si="16"/>
        <v>35</v>
      </c>
      <c r="N61" s="60">
        <f>VLOOKUP($A61,'Return Data'!$B$7:$R$2292,14,0)</f>
        <v>16.831800000000001</v>
      </c>
      <c r="O61" s="61">
        <f t="shared" si="10"/>
        <v>34</v>
      </c>
      <c r="P61" s="60">
        <f>VLOOKUP($A61,'Return Data'!$B$7:$R$2292,15,0)</f>
        <v>11.270799999999999</v>
      </c>
      <c r="Q61" s="61">
        <f t="shared" si="18"/>
        <v>19</v>
      </c>
      <c r="R61" s="60">
        <f>VLOOKUP($A61,'Return Data'!$B$7:$R$2292,16,0)</f>
        <v>14.3249</v>
      </c>
      <c r="S61" s="62">
        <f t="shared" si="17"/>
        <v>27</v>
      </c>
    </row>
    <row r="62" spans="1:19" x14ac:dyDescent="0.3">
      <c r="A62" s="58" t="s">
        <v>323</v>
      </c>
      <c r="B62" s="59">
        <f>VLOOKUP($A62,'Return Data'!$B$7:$R$2292,3,0)</f>
        <v>44859</v>
      </c>
      <c r="C62" s="60">
        <f>VLOOKUP($A62,'Return Data'!$B$7:$R$2292,4,0)</f>
        <v>176.58323172810501</v>
      </c>
      <c r="D62" s="60">
        <f>VLOOKUP($A62,'Return Data'!$B$7:$R$2292,10,0)</f>
        <v>7.3486000000000002</v>
      </c>
      <c r="E62" s="61">
        <f t="shared" si="12"/>
        <v>25</v>
      </c>
      <c r="F62" s="60">
        <f>VLOOKUP($A62,'Return Data'!$B$7:$R$2292,11,0)</f>
        <v>4.4555999999999996</v>
      </c>
      <c r="G62" s="61">
        <f t="shared" si="13"/>
        <v>40</v>
      </c>
      <c r="H62" s="60">
        <f>VLOOKUP($A62,'Return Data'!$B$7:$R$2292,12,0)</f>
        <v>4.7662000000000004</v>
      </c>
      <c r="I62" s="61">
        <f t="shared" si="14"/>
        <v>22</v>
      </c>
      <c r="J62" s="60">
        <f>VLOOKUP($A62,'Return Data'!$B$7:$R$2292,13,0)</f>
        <v>6.0199999999999997E-2</v>
      </c>
      <c r="K62" s="61">
        <f t="shared" si="15"/>
        <v>33</v>
      </c>
      <c r="L62" s="60">
        <f>VLOOKUP($A62,'Return Data'!$B$7:$R$2292,17,0)</f>
        <v>19.206399999999999</v>
      </c>
      <c r="M62" s="61">
        <f t="shared" si="16"/>
        <v>49</v>
      </c>
      <c r="N62" s="60">
        <f>VLOOKUP($A62,'Return Data'!$B$7:$R$2292,14,0)</f>
        <v>14.2125</v>
      </c>
      <c r="O62" s="61">
        <f t="shared" si="10"/>
        <v>45</v>
      </c>
      <c r="P62" s="60">
        <f>VLOOKUP($A62,'Return Data'!$B$7:$R$2292,15,0)</f>
        <v>9.9458000000000002</v>
      </c>
      <c r="Q62" s="61">
        <f t="shared" si="18"/>
        <v>26</v>
      </c>
      <c r="R62" s="60">
        <f>VLOOKUP($A62,'Return Data'!$B$7:$R$2292,16,0)</f>
        <v>11.404299999999999</v>
      </c>
      <c r="S62" s="62">
        <f t="shared" si="17"/>
        <v>45</v>
      </c>
    </row>
    <row r="63" spans="1:19" x14ac:dyDescent="0.3">
      <c r="A63" s="58" t="s">
        <v>324</v>
      </c>
      <c r="B63" s="59">
        <f>VLOOKUP($A63,'Return Data'!$B$7:$R$2292,3,0)</f>
        <v>44859</v>
      </c>
      <c r="C63" s="60">
        <f>VLOOKUP($A63,'Return Data'!$B$7:$R$2292,4,0)</f>
        <v>42.9</v>
      </c>
      <c r="D63" s="60">
        <f>VLOOKUP($A63,'Return Data'!$B$7:$R$2292,10,0)</f>
        <v>7.4379999999999997</v>
      </c>
      <c r="E63" s="61">
        <f t="shared" si="12"/>
        <v>24</v>
      </c>
      <c r="F63" s="60">
        <f>VLOOKUP($A63,'Return Data'!$B$7:$R$2292,11,0)</f>
        <v>5.8475000000000001</v>
      </c>
      <c r="G63" s="61">
        <f t="shared" si="13"/>
        <v>29</v>
      </c>
      <c r="H63" s="60">
        <f>VLOOKUP($A63,'Return Data'!$B$7:$R$2292,12,0)</f>
        <v>4.4050000000000002</v>
      </c>
      <c r="I63" s="61">
        <f t="shared" si="14"/>
        <v>26</v>
      </c>
      <c r="J63" s="60">
        <f>VLOOKUP($A63,'Return Data'!$B$7:$R$2292,13,0)</f>
        <v>0.46839999999999998</v>
      </c>
      <c r="K63" s="61">
        <f t="shared" si="15"/>
        <v>28</v>
      </c>
      <c r="L63" s="60">
        <f>VLOOKUP($A63,'Return Data'!$B$7:$R$2292,17,0)</f>
        <v>26.158000000000001</v>
      </c>
      <c r="M63" s="61">
        <f t="shared" si="16"/>
        <v>34</v>
      </c>
      <c r="N63" s="60">
        <f>VLOOKUP($A63,'Return Data'!$B$7:$R$2292,14,0)</f>
        <v>19.877800000000001</v>
      </c>
      <c r="O63" s="61">
        <f t="shared" si="10"/>
        <v>19</v>
      </c>
      <c r="P63" s="60">
        <f>VLOOKUP($A63,'Return Data'!$B$7:$R$2292,15,0)</f>
        <v>13.0745</v>
      </c>
      <c r="Q63" s="61">
        <f t="shared" si="18"/>
        <v>9</v>
      </c>
      <c r="R63" s="60">
        <f>VLOOKUP($A63,'Return Data'!$B$7:$R$2292,16,0)</f>
        <v>14.369300000000001</v>
      </c>
      <c r="S63" s="62">
        <f t="shared" si="17"/>
        <v>26</v>
      </c>
    </row>
    <row r="64" spans="1:19" x14ac:dyDescent="0.3">
      <c r="A64" s="58" t="s">
        <v>330</v>
      </c>
      <c r="B64" s="59">
        <f>VLOOKUP($A64,'Return Data'!$B$7:$R$2292,3,0)</f>
        <v>44859</v>
      </c>
      <c r="C64" s="60">
        <f>VLOOKUP($A64,'Return Data'!$B$7:$R$2292,4,0)</f>
        <v>144.36189999999999</v>
      </c>
      <c r="D64" s="60">
        <f>VLOOKUP($A64,'Return Data'!$B$7:$R$2292,10,0)</f>
        <v>6.3463000000000003</v>
      </c>
      <c r="E64" s="61">
        <f t="shared" si="12"/>
        <v>40</v>
      </c>
      <c r="F64" s="60">
        <f>VLOOKUP($A64,'Return Data'!$B$7:$R$2292,11,0)</f>
        <v>4.9790000000000001</v>
      </c>
      <c r="G64" s="61">
        <f t="shared" si="13"/>
        <v>38</v>
      </c>
      <c r="H64" s="60">
        <f>VLOOKUP($A64,'Return Data'!$B$7:$R$2292,12,0)</f>
        <v>-0.80149999999999999</v>
      </c>
      <c r="I64" s="61">
        <f t="shared" si="14"/>
        <v>51</v>
      </c>
      <c r="J64" s="60">
        <f>VLOOKUP($A64,'Return Data'!$B$7:$R$2292,13,0)</f>
        <v>-2.4634999999999998</v>
      </c>
      <c r="K64" s="61">
        <f t="shared" si="15"/>
        <v>48</v>
      </c>
      <c r="L64" s="60">
        <f>VLOOKUP($A64,'Return Data'!$B$7:$R$2292,17,0)</f>
        <v>24.443100000000001</v>
      </c>
      <c r="M64" s="61">
        <f t="shared" si="16"/>
        <v>39</v>
      </c>
      <c r="N64" s="60">
        <f>VLOOKUP($A64,'Return Data'!$B$7:$R$2292,14,0)</f>
        <v>18.788499999999999</v>
      </c>
      <c r="O64" s="61">
        <f t="shared" si="10"/>
        <v>26</v>
      </c>
      <c r="P64" s="60">
        <f>VLOOKUP($A64,'Return Data'!$B$7:$R$2292,15,0)</f>
        <v>11.2837</v>
      </c>
      <c r="Q64" s="61">
        <f t="shared" si="18"/>
        <v>18</v>
      </c>
      <c r="R64" s="60">
        <f>VLOOKUP($A64,'Return Data'!$B$7:$R$2292,16,0)</f>
        <v>11.730499999999999</v>
      </c>
      <c r="S64" s="62">
        <f t="shared" si="17"/>
        <v>43</v>
      </c>
    </row>
    <row r="65" spans="1:19" x14ac:dyDescent="0.3">
      <c r="A65" s="58" t="s">
        <v>331</v>
      </c>
      <c r="B65" s="59">
        <f>VLOOKUP($A65,'Return Data'!$B$7:$R$2292,3,0)</f>
        <v>44859</v>
      </c>
      <c r="C65" s="60">
        <f>VLOOKUP($A65,'Return Data'!$B$7:$R$2292,4,0)</f>
        <v>230.58500350991201</v>
      </c>
      <c r="D65" s="60">
        <f>VLOOKUP($A65,'Return Data'!$B$7:$R$2292,10,0)</f>
        <v>6.1635</v>
      </c>
      <c r="E65" s="61">
        <f t="shared" si="12"/>
        <v>42</v>
      </c>
      <c r="F65" s="60">
        <f>VLOOKUP($A65,'Return Data'!$B$7:$R$2292,11,0)</f>
        <v>4.3536999999999999</v>
      </c>
      <c r="G65" s="61">
        <f t="shared" si="13"/>
        <v>42</v>
      </c>
      <c r="H65" s="60">
        <f>VLOOKUP($A65,'Return Data'!$B$7:$R$2292,12,0)</f>
        <v>1.7685999999999999</v>
      </c>
      <c r="I65" s="61">
        <f t="shared" si="14"/>
        <v>42</v>
      </c>
      <c r="J65" s="60">
        <f>VLOOKUP($A65,'Return Data'!$B$7:$R$2292,13,0)</f>
        <v>-1.7370000000000001</v>
      </c>
      <c r="K65" s="61">
        <f t="shared" si="15"/>
        <v>46</v>
      </c>
      <c r="L65" s="60">
        <f>VLOOKUP($A65,'Return Data'!$B$7:$R$2292,17,0)</f>
        <v>22.229700000000001</v>
      </c>
      <c r="M65" s="61">
        <f t="shared" si="16"/>
        <v>44</v>
      </c>
      <c r="N65" s="60">
        <f>VLOOKUP($A65,'Return Data'!$B$7:$R$2292,14,0)</f>
        <v>14.667999999999999</v>
      </c>
      <c r="O65" s="61">
        <f t="shared" si="10"/>
        <v>42</v>
      </c>
      <c r="P65" s="60">
        <f>VLOOKUP($A65,'Return Data'!$B$7:$R$2292,15,0)</f>
        <v>9.6615000000000002</v>
      </c>
      <c r="Q65" s="61">
        <f t="shared" si="18"/>
        <v>28</v>
      </c>
      <c r="R65" s="60">
        <f>VLOOKUP($A65,'Return Data'!$B$7:$R$2292,16,0)</f>
        <v>17.371200000000002</v>
      </c>
      <c r="S65" s="62">
        <f t="shared" si="1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7.2043310344827596</v>
      </c>
      <c r="E67" s="69"/>
      <c r="F67" s="70">
        <f>AVERAGE(F8:F65)</f>
        <v>5.6751965517241398</v>
      </c>
      <c r="G67" s="69"/>
      <c r="H67" s="70">
        <f>AVERAGE(H8:H65)</f>
        <v>3.6053103448275858</v>
      </c>
      <c r="I67" s="69"/>
      <c r="J67" s="70">
        <f>AVERAGE(J8:J65)</f>
        <v>2.1963879310344825</v>
      </c>
      <c r="K67" s="69"/>
      <c r="L67" s="70">
        <f>AVERAGE(L8:L65)</f>
        <v>28.204456896551726</v>
      </c>
      <c r="M67" s="69"/>
      <c r="N67" s="70">
        <f>AVERAGE(N8:N65)</f>
        <v>19.433325000000004</v>
      </c>
      <c r="O67" s="69"/>
      <c r="P67" s="70">
        <f>AVERAGE(P8:P65)</f>
        <v>10.958276744186049</v>
      </c>
      <c r="Q67" s="69"/>
      <c r="R67" s="70">
        <f>AVERAGE(R8:R65)</f>
        <v>14.246365517241378</v>
      </c>
      <c r="S67" s="71"/>
    </row>
    <row r="68" spans="1:19" x14ac:dyDescent="0.3">
      <c r="A68" s="68" t="s">
        <v>28</v>
      </c>
      <c r="B68" s="69"/>
      <c r="C68" s="69"/>
      <c r="D68" s="70">
        <f>MIN(D8:D65)</f>
        <v>0</v>
      </c>
      <c r="E68" s="69"/>
      <c r="F68" s="70">
        <f>MIN(F8:F65)</f>
        <v>-1.7024999999999999</v>
      </c>
      <c r="G68" s="69"/>
      <c r="H68" s="70">
        <f>MIN(H8:H65)</f>
        <v>-5.7350000000000003</v>
      </c>
      <c r="I68" s="69"/>
      <c r="J68" s="70">
        <f>MIN(J8:J65)</f>
        <v>-11.961600000000001</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11.3454</v>
      </c>
      <c r="E69" s="73"/>
      <c r="F69" s="74">
        <f>MAX(F8:F65)</f>
        <v>11.4068</v>
      </c>
      <c r="G69" s="73"/>
      <c r="H69" s="74">
        <f>MAX(H8:H65)</f>
        <v>11.3363</v>
      </c>
      <c r="I69" s="73"/>
      <c r="J69" s="74">
        <f>MAX(J8:J65)</f>
        <v>15.4199</v>
      </c>
      <c r="K69" s="73"/>
      <c r="L69" s="74">
        <f>MAX(L8:L65)</f>
        <v>53.071199999999997</v>
      </c>
      <c r="M69" s="73"/>
      <c r="N69" s="74">
        <f>MAX(N8:N65)</f>
        <v>37.452500000000001</v>
      </c>
      <c r="O69" s="73"/>
      <c r="P69" s="74">
        <f>MAX(P8:P65)</f>
        <v>22.796399999999998</v>
      </c>
      <c r="Q69" s="73"/>
      <c r="R69" s="74">
        <f>MAX(R8:R65)</f>
        <v>24.018899999999999</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1815</v>
      </c>
      <c r="B8" s="59">
        <f>VLOOKUP($A8,'Return Data'!$B$7:$R$2292,3,0)</f>
        <v>44859</v>
      </c>
      <c r="C8" s="60">
        <f>VLOOKUP($A8,'Return Data'!$B$7:$R$2292,4,0)</f>
        <v>12.78</v>
      </c>
      <c r="D8" s="60">
        <f>VLOOKUP($A8,'Return Data'!$B$7:$R$2292,8,0)</f>
        <v>3.3980999999999999</v>
      </c>
      <c r="E8" s="61">
        <f>RANK(D8,D$8:D$15,0)</f>
        <v>2</v>
      </c>
      <c r="F8" s="60">
        <f>VLOOKUP($A8,'Return Data'!$B$7:$R$2292,9,0)</f>
        <v>2.2400000000000002</v>
      </c>
      <c r="G8" s="61">
        <f t="shared" ref="G8" si="0">RANK(F8,F$8:F$15,0)</f>
        <v>2</v>
      </c>
      <c r="H8" s="60">
        <f>VLOOKUP($A8,'Return Data'!$B$7:$R$2292,10,0)</f>
        <v>6.7668999999999997</v>
      </c>
      <c r="I8" s="61">
        <f t="shared" ref="I8" si="1">RANK(H8,H$8:H$15,0)</f>
        <v>2</v>
      </c>
      <c r="J8" s="60">
        <f>VLOOKUP($A8,'Return Data'!$B$7:$R$2292,11,0)</f>
        <v>2.3218999999999999</v>
      </c>
      <c r="K8" s="61">
        <f t="shared" ref="K8" si="2">RANK(J8,J$8:J$15,0)</f>
        <v>5</v>
      </c>
      <c r="L8" s="60">
        <f>VLOOKUP($A8,'Return Data'!$B$7:$R$2292,12,0)</f>
        <v>-3.4014000000000002</v>
      </c>
      <c r="M8" s="61">
        <f t="shared" ref="M8" si="3">RANK(L8,L$8:L$15,0)</f>
        <v>6</v>
      </c>
      <c r="N8" s="60">
        <f>VLOOKUP($A8,'Return Data'!$B$7:$R$2292,13,0)</f>
        <v>-8.0576000000000008</v>
      </c>
      <c r="O8" s="61">
        <f t="shared" ref="O8:O9" si="4">RANK(N8,N$8:N$15,0)</f>
        <v>7</v>
      </c>
      <c r="P8" s="60">
        <f>VLOOKUP($A8,'Return Data'!$B$7:$R$2292,16,0)</f>
        <v>14.2972</v>
      </c>
      <c r="Q8" s="62">
        <f t="shared" ref="Q8" si="5">RANK(P8,P$8:P$15,0)</f>
        <v>5</v>
      </c>
    </row>
    <row r="9" spans="1:18" x14ac:dyDescent="0.3">
      <c r="A9" s="58" t="s">
        <v>377</v>
      </c>
      <c r="B9" s="59">
        <f>VLOOKUP($A9,'Return Data'!$B$7:$R$2292,3,0)</f>
        <v>44859</v>
      </c>
      <c r="C9" s="60">
        <f>VLOOKUP($A9,'Return Data'!$B$7:$R$2292,4,0)</f>
        <v>15.19</v>
      </c>
      <c r="D9" s="60">
        <f>VLOOKUP($A9,'Return Data'!$B$7:$R$2292,8,0)</f>
        <v>2.5657999999999999</v>
      </c>
      <c r="E9" s="61">
        <f t="shared" ref="E9:E15" si="6">RANK(D9,D$8:D$15,0)</f>
        <v>6</v>
      </c>
      <c r="F9" s="60">
        <f>VLOOKUP($A9,'Return Data'!$B$7:$R$2292,9,0)</f>
        <v>1.2666999999999999</v>
      </c>
      <c r="G9" s="61">
        <f t="shared" ref="G9" si="7">RANK(F9,F$8:F$15,0)</f>
        <v>6</v>
      </c>
      <c r="H9" s="60">
        <f>VLOOKUP($A9,'Return Data'!$B$7:$R$2292,10,0)</f>
        <v>2.4275000000000002</v>
      </c>
      <c r="I9" s="61">
        <f t="shared" ref="I9" si="8">RANK(H9,H$8:H$15,0)</f>
        <v>8</v>
      </c>
      <c r="J9" s="60">
        <f>VLOOKUP($A9,'Return Data'!$B$7:$R$2292,11,0)</f>
        <v>-1.9367000000000001</v>
      </c>
      <c r="K9" s="61">
        <f t="shared" ref="K9" si="9">RANK(J9,J$8:J$15,0)</f>
        <v>8</v>
      </c>
      <c r="L9" s="60">
        <f>VLOOKUP($A9,'Return Data'!$B$7:$R$2292,12,0)</f>
        <v>-5.1218000000000004</v>
      </c>
      <c r="M9" s="61">
        <f t="shared" ref="M9" si="10">RANK(L9,L$8:L$15,0)</f>
        <v>7</v>
      </c>
      <c r="N9" s="60">
        <f>VLOOKUP($A9,'Return Data'!$B$7:$R$2292,13,0)</f>
        <v>-11.891</v>
      </c>
      <c r="O9" s="61">
        <f t="shared" si="4"/>
        <v>8</v>
      </c>
      <c r="P9" s="60">
        <f>VLOOKUP($A9,'Return Data'!$B$7:$R$2292,16,0)</f>
        <v>16.737300000000001</v>
      </c>
      <c r="Q9" s="62">
        <f t="shared" ref="Q9" si="11">RANK(P9,P$8:P$15,0)</f>
        <v>4</v>
      </c>
    </row>
    <row r="10" spans="1:18" x14ac:dyDescent="0.3">
      <c r="A10" s="58" t="s">
        <v>1818</v>
      </c>
      <c r="B10" s="59">
        <f>VLOOKUP($A10,'Return Data'!$B$7:$R$2292,3,0)</f>
        <v>44859</v>
      </c>
      <c r="C10" s="60">
        <f>VLOOKUP($A10,'Return Data'!$B$7:$R$2292,4,0)</f>
        <v>13.74</v>
      </c>
      <c r="D10" s="60">
        <f>VLOOKUP($A10,'Return Data'!$B$7:$R$2292,8,0)</f>
        <v>2.9213</v>
      </c>
      <c r="E10" s="61">
        <f t="shared" si="6"/>
        <v>5</v>
      </c>
      <c r="F10" s="60">
        <f>VLOOKUP($A10,'Return Data'!$B$7:$R$2292,9,0)</f>
        <v>2.7673999999999999</v>
      </c>
      <c r="G10" s="61">
        <f t="shared" ref="G10:G15" si="12">RANK(F10,F$8:F$15,0)</f>
        <v>1</v>
      </c>
      <c r="H10" s="60">
        <f>VLOOKUP($A10,'Return Data'!$B$7:$R$2292,10,0)</f>
        <v>6.6769999999999996</v>
      </c>
      <c r="I10" s="61">
        <f t="shared" ref="I10:I15" si="13">RANK(H10,H$8:H$15,0)</f>
        <v>3</v>
      </c>
      <c r="J10" s="60">
        <f>VLOOKUP($A10,'Return Data'!$B$7:$R$2292,11,0)</f>
        <v>5.6923000000000004</v>
      </c>
      <c r="K10" s="61">
        <f t="shared" ref="K10:K15" si="14">RANK(J10,J$8:J$15,0)</f>
        <v>2</v>
      </c>
      <c r="L10" s="60">
        <f>VLOOKUP($A10,'Return Data'!$B$7:$R$2292,12,0)</f>
        <v>2.6139000000000001</v>
      </c>
      <c r="M10" s="61">
        <f t="shared" ref="M10:M15" si="15">RANK(L10,L$8:L$15,0)</f>
        <v>2</v>
      </c>
      <c r="N10" s="60">
        <f>VLOOKUP($A10,'Return Data'!$B$7:$R$2292,13,0)</f>
        <v>-2.2759999999999998</v>
      </c>
      <c r="O10" s="61">
        <f t="shared" ref="O10" si="16">RANK(N10,N$8:N$15,0)</f>
        <v>4</v>
      </c>
      <c r="P10" s="60">
        <f>VLOOKUP($A10,'Return Data'!$B$7:$R$2292,16,0)</f>
        <v>16.818999999999999</v>
      </c>
      <c r="Q10" s="62">
        <f t="shared" ref="Q10:Q15" si="17">RANK(P10,P$8:P$15,0)</f>
        <v>3</v>
      </c>
    </row>
    <row r="11" spans="1:18" x14ac:dyDescent="0.3">
      <c r="A11" s="58" t="s">
        <v>1819</v>
      </c>
      <c r="B11" s="59">
        <f>VLOOKUP($A11,'Return Data'!$B$7:$R$2292,3,0)</f>
        <v>44859</v>
      </c>
      <c r="C11" s="60">
        <f>VLOOKUP($A11,'Return Data'!$B$7:$R$2292,4,0)</f>
        <v>12.36</v>
      </c>
      <c r="D11" s="60">
        <f>VLOOKUP($A11,'Return Data'!$B$7:$R$2292,8,0)</f>
        <v>1.6447000000000001</v>
      </c>
      <c r="E11" s="61">
        <f t="shared" si="6"/>
        <v>8</v>
      </c>
      <c r="F11" s="60">
        <f>VLOOKUP($A11,'Return Data'!$B$7:$R$2292,9,0)</f>
        <v>1.0629999999999999</v>
      </c>
      <c r="G11" s="61">
        <f t="shared" si="12"/>
        <v>7</v>
      </c>
      <c r="H11" s="60">
        <f>VLOOKUP($A11,'Return Data'!$B$7:$R$2292,10,0)</f>
        <v>3.6044</v>
      </c>
      <c r="I11" s="61">
        <f t="shared" si="13"/>
        <v>7</v>
      </c>
      <c r="J11" s="60">
        <f>VLOOKUP($A11,'Return Data'!$B$7:$R$2292,11,0)</f>
        <v>-0.48309999999999997</v>
      </c>
      <c r="K11" s="61">
        <f t="shared" si="14"/>
        <v>7</v>
      </c>
      <c r="L11" s="60">
        <f>VLOOKUP($A11,'Return Data'!$B$7:$R$2292,12,0)</f>
        <v>-5.5768000000000004</v>
      </c>
      <c r="M11" s="61">
        <f t="shared" ref="M11" si="18">RANK(L11,L$8:L$15,0)</f>
        <v>8</v>
      </c>
      <c r="N11" s="60">
        <f>VLOOKUP($A11,'Return Data'!$B$7:$R$2292,13,0)</f>
        <v>-7.6923000000000004</v>
      </c>
      <c r="O11" s="61">
        <f t="shared" ref="O11:O15" si="19">RANK(N11,N$8:N$15,0)</f>
        <v>6</v>
      </c>
      <c r="P11" s="60">
        <f>VLOOKUP($A11,'Return Data'!$B$7:$R$2292,16,0)</f>
        <v>14.1594</v>
      </c>
      <c r="Q11" s="62">
        <f t="shared" si="17"/>
        <v>6</v>
      </c>
    </row>
    <row r="12" spans="1:18" x14ac:dyDescent="0.3">
      <c r="A12" s="58" t="s">
        <v>1821</v>
      </c>
      <c r="B12" s="59">
        <f>VLOOKUP($A12,'Return Data'!$B$7:$R$2292,3,0)</f>
        <v>44859</v>
      </c>
      <c r="C12" s="60">
        <f>VLOOKUP($A12,'Return Data'!$B$7:$R$2292,4,0)</f>
        <v>12.073</v>
      </c>
      <c r="D12" s="60">
        <f>VLOOKUP($A12,'Return Data'!$B$7:$R$2292,8,0)</f>
        <v>3.7199</v>
      </c>
      <c r="E12" s="61">
        <f t="shared" si="6"/>
        <v>1</v>
      </c>
      <c r="F12" s="60">
        <f>VLOOKUP($A12,'Return Data'!$B$7:$R$2292,9,0)</f>
        <v>1.8733</v>
      </c>
      <c r="G12" s="61">
        <f t="shared" si="12"/>
        <v>3</v>
      </c>
      <c r="H12" s="60">
        <f>VLOOKUP($A12,'Return Data'!$B$7:$R$2292,10,0)</f>
        <v>5.9406999999999996</v>
      </c>
      <c r="I12" s="61">
        <f t="shared" si="13"/>
        <v>4</v>
      </c>
      <c r="J12" s="60">
        <f>VLOOKUP($A12,'Return Data'!$B$7:$R$2292,11,0)</f>
        <v>1.6758999999999999</v>
      </c>
      <c r="K12" s="61">
        <f t="shared" si="14"/>
        <v>6</v>
      </c>
      <c r="L12" s="60">
        <f>VLOOKUP($A12,'Return Data'!$B$7:$R$2292,12,0)</f>
        <v>-1.2837000000000001</v>
      </c>
      <c r="M12" s="61">
        <f t="shared" si="15"/>
        <v>5</v>
      </c>
      <c r="N12" s="60">
        <f>VLOOKUP($A12,'Return Data'!$B$7:$R$2292,13,0)</f>
        <v>-4.0911999999999997</v>
      </c>
      <c r="O12" s="61">
        <f t="shared" si="19"/>
        <v>5</v>
      </c>
      <c r="P12" s="60">
        <f>VLOOKUP($A12,'Return Data'!$B$7:$R$2292,16,0)</f>
        <v>10.526899999999999</v>
      </c>
      <c r="Q12" s="62">
        <f t="shared" si="17"/>
        <v>8</v>
      </c>
    </row>
    <row r="13" spans="1:18" x14ac:dyDescent="0.3">
      <c r="A13" s="58" t="s">
        <v>1823</v>
      </c>
      <c r="B13" s="59">
        <f>VLOOKUP($A13,'Return Data'!$B$7:$R$2292,3,0)</f>
        <v>44859</v>
      </c>
      <c r="C13" s="60">
        <f>VLOOKUP($A13,'Return Data'!$B$7:$R$2292,4,0)</f>
        <v>22.297999999999998</v>
      </c>
      <c r="D13" s="60">
        <f>VLOOKUP($A13,'Return Data'!$B$7:$R$2292,8,0)</f>
        <v>2.4268000000000001</v>
      </c>
      <c r="E13" s="61">
        <f t="shared" si="6"/>
        <v>7</v>
      </c>
      <c r="F13" s="60">
        <f>VLOOKUP($A13,'Return Data'!$B$7:$R$2292,9,0)</f>
        <v>-0.87749999999999995</v>
      </c>
      <c r="G13" s="61">
        <f t="shared" si="12"/>
        <v>8</v>
      </c>
      <c r="H13" s="60">
        <f>VLOOKUP($A13,'Return Data'!$B$7:$R$2292,10,0)</f>
        <v>10.023899999999999</v>
      </c>
      <c r="I13" s="61">
        <f t="shared" si="13"/>
        <v>1</v>
      </c>
      <c r="J13" s="60">
        <f>VLOOKUP($A13,'Return Data'!$B$7:$R$2292,11,0)</f>
        <v>6.1738999999999997</v>
      </c>
      <c r="K13" s="61">
        <f t="shared" si="14"/>
        <v>1</v>
      </c>
      <c r="L13" s="60">
        <f>VLOOKUP($A13,'Return Data'!$B$7:$R$2292,12,0)</f>
        <v>14.4444</v>
      </c>
      <c r="M13" s="61">
        <f t="shared" si="15"/>
        <v>1</v>
      </c>
      <c r="N13" s="60">
        <f>VLOOKUP($A13,'Return Data'!$B$7:$R$2292,13,0)</f>
        <v>21.242100000000001</v>
      </c>
      <c r="O13" s="61">
        <f t="shared" si="19"/>
        <v>1</v>
      </c>
      <c r="P13" s="60">
        <f>VLOOKUP($A13,'Return Data'!$B$7:$R$2292,16,0)</f>
        <v>50.244</v>
      </c>
      <c r="Q13" s="62">
        <f t="shared" si="17"/>
        <v>1</v>
      </c>
    </row>
    <row r="14" spans="1:18" x14ac:dyDescent="0.3">
      <c r="A14" s="58" t="s">
        <v>49</v>
      </c>
      <c r="B14" s="59">
        <f>VLOOKUP($A14,'Return Data'!$B$7:$R$2292,3,0)</f>
        <v>44859</v>
      </c>
      <c r="C14" s="60">
        <f>VLOOKUP($A14,'Return Data'!$B$7:$R$2292,4,0)</f>
        <v>17.09</v>
      </c>
      <c r="D14" s="60">
        <f>VLOOKUP($A14,'Return Data'!$B$7:$R$2292,8,0)</f>
        <v>3.1381999999999999</v>
      </c>
      <c r="E14" s="61">
        <f t="shared" si="6"/>
        <v>4</v>
      </c>
      <c r="F14" s="60">
        <f>VLOOKUP($A14,'Return Data'!$B$7:$R$2292,9,0)</f>
        <v>1.5448999999999999</v>
      </c>
      <c r="G14" s="61">
        <f t="shared" si="12"/>
        <v>5</v>
      </c>
      <c r="H14" s="60">
        <f>VLOOKUP($A14,'Return Data'!$B$7:$R$2292,10,0)</f>
        <v>5.6242000000000001</v>
      </c>
      <c r="I14" s="61">
        <f t="shared" si="13"/>
        <v>5</v>
      </c>
      <c r="J14" s="60">
        <f>VLOOKUP($A14,'Return Data'!$B$7:$R$2292,11,0)</f>
        <v>4.5259999999999998</v>
      </c>
      <c r="K14" s="61">
        <f t="shared" si="14"/>
        <v>4</v>
      </c>
      <c r="L14" s="60">
        <f>VLOOKUP($A14,'Return Data'!$B$7:$R$2292,12,0)</f>
        <v>1.6657</v>
      </c>
      <c r="M14" s="61">
        <f t="shared" si="15"/>
        <v>3</v>
      </c>
      <c r="N14" s="60">
        <f>VLOOKUP($A14,'Return Data'!$B$7:$R$2292,13,0)</f>
        <v>-1.6120000000000001</v>
      </c>
      <c r="O14" s="61">
        <f t="shared" si="19"/>
        <v>2</v>
      </c>
      <c r="P14" s="60">
        <f>VLOOKUP($A14,'Return Data'!$B$7:$R$2292,16,0)</f>
        <v>17.688300000000002</v>
      </c>
      <c r="Q14" s="62">
        <f t="shared" si="17"/>
        <v>2</v>
      </c>
    </row>
    <row r="15" spans="1:18" x14ac:dyDescent="0.3">
      <c r="A15" s="58" t="s">
        <v>50</v>
      </c>
      <c r="B15" s="59">
        <f>VLOOKUP($A15,'Return Data'!$B$7:$R$2292,3,0)</f>
        <v>44859</v>
      </c>
      <c r="C15" s="60">
        <f>VLOOKUP($A15,'Return Data'!$B$7:$R$2292,4,0)</f>
        <v>176.94380000000001</v>
      </c>
      <c r="D15" s="60">
        <f>VLOOKUP($A15,'Return Data'!$B$7:$R$2292,8,0)</f>
        <v>3.1709000000000001</v>
      </c>
      <c r="E15" s="61">
        <f t="shared" si="6"/>
        <v>3</v>
      </c>
      <c r="F15" s="60">
        <f>VLOOKUP($A15,'Return Data'!$B$7:$R$2292,9,0)</f>
        <v>1.6331</v>
      </c>
      <c r="G15" s="61">
        <f t="shared" si="12"/>
        <v>4</v>
      </c>
      <c r="H15" s="60">
        <f>VLOOKUP($A15,'Return Data'!$B$7:$R$2292,10,0)</f>
        <v>5.0784000000000002</v>
      </c>
      <c r="I15" s="61">
        <f t="shared" si="13"/>
        <v>6</v>
      </c>
      <c r="J15" s="60">
        <f>VLOOKUP($A15,'Return Data'!$B$7:$R$2292,11,0)</f>
        <v>5.1082000000000001</v>
      </c>
      <c r="K15" s="61">
        <f t="shared" si="14"/>
        <v>3</v>
      </c>
      <c r="L15" s="60">
        <f>VLOOKUP($A15,'Return Data'!$B$7:$R$2292,12,0)</f>
        <v>0.96140000000000003</v>
      </c>
      <c r="M15" s="61">
        <f t="shared" si="15"/>
        <v>4</v>
      </c>
      <c r="N15" s="60">
        <f>VLOOKUP($A15,'Return Data'!$B$7:$R$2292,13,0)</f>
        <v>-1.9374</v>
      </c>
      <c r="O15" s="61">
        <f t="shared" si="19"/>
        <v>3</v>
      </c>
      <c r="P15" s="60">
        <f>VLOOKUP($A15,'Return Data'!$B$7:$R$2292,16,0)</f>
        <v>14.1541</v>
      </c>
      <c r="Q15" s="62">
        <f t="shared" si="17"/>
        <v>7</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2.8732125000000002</v>
      </c>
      <c r="E17" s="69"/>
      <c r="F17" s="70">
        <f>AVERAGE(F8:F15)</f>
        <v>1.4388625000000002</v>
      </c>
      <c r="G17" s="69"/>
      <c r="H17" s="70">
        <f>AVERAGE(H8:H15)</f>
        <v>5.7678750000000001</v>
      </c>
      <c r="I17" s="69"/>
      <c r="J17" s="70">
        <f>AVERAGE(J8:J15)</f>
        <v>2.8847999999999998</v>
      </c>
      <c r="K17" s="69"/>
      <c r="L17" s="70">
        <f>AVERAGE(L8:L15)</f>
        <v>0.53771250000000004</v>
      </c>
      <c r="M17" s="69"/>
      <c r="N17" s="70">
        <f>AVERAGE(N8:N15)</f>
        <v>-2.0394249999999996</v>
      </c>
      <c r="O17" s="69"/>
      <c r="P17" s="70">
        <f>AVERAGE(P8:P15)</f>
        <v>19.328275000000001</v>
      </c>
      <c r="Q17" s="71"/>
    </row>
    <row r="18" spans="1:17" ht="15" customHeight="1" x14ac:dyDescent="0.3">
      <c r="A18" s="68" t="s">
        <v>28</v>
      </c>
      <c r="B18" s="69"/>
      <c r="C18" s="69"/>
      <c r="D18" s="70">
        <f>MIN(D8:D15)</f>
        <v>1.6447000000000001</v>
      </c>
      <c r="E18" s="69"/>
      <c r="F18" s="70">
        <f>MIN(F8:F15)</f>
        <v>-0.87749999999999995</v>
      </c>
      <c r="G18" s="69"/>
      <c r="H18" s="70">
        <f>MIN(H8:H15)</f>
        <v>2.4275000000000002</v>
      </c>
      <c r="I18" s="69"/>
      <c r="J18" s="70">
        <f>MIN(J8:J15)</f>
        <v>-1.9367000000000001</v>
      </c>
      <c r="K18" s="69"/>
      <c r="L18" s="70">
        <f>MIN(L8:L15)</f>
        <v>-5.5768000000000004</v>
      </c>
      <c r="M18" s="69"/>
      <c r="N18" s="70">
        <f>MIN(N8:N15)</f>
        <v>-11.891</v>
      </c>
      <c r="O18" s="69"/>
      <c r="P18" s="70">
        <f>MIN(P8:P15)</f>
        <v>10.526899999999999</v>
      </c>
      <c r="Q18" s="71"/>
    </row>
    <row r="19" spans="1:17" ht="15" thickBot="1" x14ac:dyDescent="0.35">
      <c r="A19" s="72" t="s">
        <v>29</v>
      </c>
      <c r="B19" s="73"/>
      <c r="C19" s="73"/>
      <c r="D19" s="74">
        <f>MAX(D8:D15)</f>
        <v>3.7199</v>
      </c>
      <c r="E19" s="73"/>
      <c r="F19" s="74">
        <f>MAX(F8:F15)</f>
        <v>2.7673999999999999</v>
      </c>
      <c r="G19" s="73"/>
      <c r="H19" s="74">
        <f>MAX(H8:H15)</f>
        <v>10.023899999999999</v>
      </c>
      <c r="I19" s="73"/>
      <c r="J19" s="74">
        <f>MAX(J8:J15)</f>
        <v>6.1738999999999997</v>
      </c>
      <c r="K19" s="73"/>
      <c r="L19" s="74">
        <f>MAX(L8:L15)</f>
        <v>14.4444</v>
      </c>
      <c r="M19" s="73"/>
      <c r="N19" s="74">
        <f>MAX(N8:N15)</f>
        <v>21.242100000000001</v>
      </c>
      <c r="O19" s="73"/>
      <c r="P19" s="74">
        <f>MAX(P8:P15)</f>
        <v>50.244</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1816</v>
      </c>
      <c r="B8" s="59">
        <f>VLOOKUP($A8,'Return Data'!$B$7:$R$2292,3,0)</f>
        <v>44859</v>
      </c>
      <c r="C8" s="60">
        <f>VLOOKUP($A8,'Return Data'!$B$7:$R$2292,4,0)</f>
        <v>12.36</v>
      </c>
      <c r="D8" s="60">
        <f>VLOOKUP($A8,'Return Data'!$B$7:$R$2292,8,0)</f>
        <v>3.2581000000000002</v>
      </c>
      <c r="E8" s="61">
        <f>RANK(D8,D$8:D$16,0)</f>
        <v>3</v>
      </c>
      <c r="F8" s="60">
        <f>VLOOKUP($A8,'Return Data'!$B$7:$R$2292,9,0)</f>
        <v>2.0644</v>
      </c>
      <c r="G8" s="61">
        <f>RANK(F8,F$8:F$16,0)</f>
        <v>2</v>
      </c>
      <c r="H8" s="60">
        <f>VLOOKUP($A8,'Return Data'!$B$7:$R$2292,10,0)</f>
        <v>6.3682999999999996</v>
      </c>
      <c r="I8" s="61">
        <f t="shared" ref="I8" si="0">RANK(H8,H$8:H$16,0)</f>
        <v>3</v>
      </c>
      <c r="J8" s="60">
        <f>VLOOKUP($A8,'Return Data'!$B$7:$R$2292,11,0)</f>
        <v>1.5611999999999999</v>
      </c>
      <c r="K8" s="61">
        <f t="shared" ref="K8" si="1">RANK(J8,J$8:J$16,0)</f>
        <v>6</v>
      </c>
      <c r="L8" s="60">
        <f>VLOOKUP($A8,'Return Data'!$B$7:$R$2292,12,0)</f>
        <v>-4.6295999999999999</v>
      </c>
      <c r="M8" s="61">
        <f t="shared" ref="M8" si="2">RANK(L8,L$8:L$16,0)</f>
        <v>7</v>
      </c>
      <c r="N8" s="60">
        <f>VLOOKUP($A8,'Return Data'!$B$7:$R$2292,13,0)</f>
        <v>-9.6491000000000007</v>
      </c>
      <c r="O8" s="61">
        <f t="shared" ref="O8:O9" si="3">RANK(N8,N$8:N$16,0)</f>
        <v>8</v>
      </c>
      <c r="P8" s="60">
        <f>VLOOKUP($A8,'Return Data'!$B$7:$R$2292,16,0)</f>
        <v>12.235300000000001</v>
      </c>
      <c r="Q8" s="62">
        <f t="shared" ref="Q8" si="4">RANK(P8,P$8:P$16,0)</f>
        <v>7</v>
      </c>
    </row>
    <row r="9" spans="1:17" x14ac:dyDescent="0.3">
      <c r="A9" s="58" t="s">
        <v>379</v>
      </c>
      <c r="B9" s="59">
        <f>VLOOKUP($A9,'Return Data'!$B$7:$R$2292,3,0)</f>
        <v>44859</v>
      </c>
      <c r="C9" s="60">
        <f>VLOOKUP($A9,'Return Data'!$B$7:$R$2292,4,0)</f>
        <v>14.56</v>
      </c>
      <c r="D9" s="60">
        <f>VLOOKUP($A9,'Return Data'!$B$7:$R$2292,8,0)</f>
        <v>2.5352000000000001</v>
      </c>
      <c r="E9" s="61">
        <f t="shared" ref="E9:E16" si="5">RANK(D9,D$8:D$16,0)</f>
        <v>7</v>
      </c>
      <c r="F9" s="60">
        <f>VLOOKUP($A9,'Return Data'!$B$7:$R$2292,9,0)</f>
        <v>1.1814</v>
      </c>
      <c r="G9" s="61">
        <f t="shared" ref="G9:G16" si="6">RANK(F9,F$8:F$16,0)</f>
        <v>7</v>
      </c>
      <c r="H9" s="60">
        <f>VLOOKUP($A9,'Return Data'!$B$7:$R$2292,10,0)</f>
        <v>2.1038000000000001</v>
      </c>
      <c r="I9" s="61">
        <f t="shared" ref="I9" si="7">RANK(H9,H$8:H$16,0)</f>
        <v>9</v>
      </c>
      <c r="J9" s="60">
        <f>VLOOKUP($A9,'Return Data'!$B$7:$R$2292,11,0)</f>
        <v>-2.6086999999999998</v>
      </c>
      <c r="K9" s="61">
        <f t="shared" ref="K9" si="8">RANK(J9,J$8:J$16,0)</f>
        <v>9</v>
      </c>
      <c r="L9" s="60">
        <f>VLOOKUP($A9,'Return Data'!$B$7:$R$2292,12,0)</f>
        <v>-6.1856</v>
      </c>
      <c r="M9" s="61">
        <f t="shared" ref="M9" si="9">RANK(L9,L$8:L$16,0)</f>
        <v>8</v>
      </c>
      <c r="N9" s="60">
        <f>VLOOKUP($A9,'Return Data'!$B$7:$R$2292,13,0)</f>
        <v>-13.1783</v>
      </c>
      <c r="O9" s="61">
        <f t="shared" si="3"/>
        <v>9</v>
      </c>
      <c r="P9" s="60">
        <f>VLOOKUP($A9,'Return Data'!$B$7:$R$2292,16,0)</f>
        <v>14.920999999999999</v>
      </c>
      <c r="Q9" s="62">
        <f t="shared" ref="Q9" si="10">RANK(P9,P$8:P$16,0)</f>
        <v>5</v>
      </c>
    </row>
    <row r="10" spans="1:17" x14ac:dyDescent="0.3">
      <c r="A10" s="58" t="s">
        <v>1817</v>
      </c>
      <c r="B10" s="59">
        <f>VLOOKUP($A10,'Return Data'!$B$7:$R$2292,3,0)</f>
        <v>44859</v>
      </c>
      <c r="C10" s="60">
        <f>VLOOKUP($A10,'Return Data'!$B$7:$R$2292,4,0)</f>
        <v>13.33</v>
      </c>
      <c r="D10" s="60">
        <f>VLOOKUP($A10,'Return Data'!$B$7:$R$2292,8,0)</f>
        <v>2.8549000000000002</v>
      </c>
      <c r="E10" s="61">
        <f t="shared" si="5"/>
        <v>6</v>
      </c>
      <c r="F10" s="60">
        <f>VLOOKUP($A10,'Return Data'!$B$7:$R$2292,9,0)</f>
        <v>2.6173999999999999</v>
      </c>
      <c r="G10" s="61">
        <f t="shared" si="6"/>
        <v>1</v>
      </c>
      <c r="H10" s="60">
        <f>VLOOKUP($A10,'Return Data'!$B$7:$R$2292,10,0)</f>
        <v>6.3846999999999996</v>
      </c>
      <c r="I10" s="61">
        <f t="shared" ref="I10:I16" si="11">RANK(H10,H$8:H$16,0)</f>
        <v>2</v>
      </c>
      <c r="J10" s="60">
        <f>VLOOKUP($A10,'Return Data'!$B$7:$R$2292,11,0)</f>
        <v>5.0433000000000003</v>
      </c>
      <c r="K10" s="61">
        <f t="shared" ref="K10:K16" si="12">RANK(J10,J$8:J$16,0)</f>
        <v>2</v>
      </c>
      <c r="L10" s="60">
        <f>VLOOKUP($A10,'Return Data'!$B$7:$R$2292,12,0)</f>
        <v>1.6780999999999999</v>
      </c>
      <c r="M10" s="61">
        <f t="shared" ref="M10:M16" si="13">RANK(L10,L$8:L$16,0)</f>
        <v>2</v>
      </c>
      <c r="N10" s="60">
        <f>VLOOKUP($A10,'Return Data'!$B$7:$R$2292,13,0)</f>
        <v>-3.6153</v>
      </c>
      <c r="O10" s="61">
        <f t="shared" ref="O10:O16" si="14">RANK(N10,N$8:N$16,0)</f>
        <v>5</v>
      </c>
      <c r="P10" s="60">
        <f>VLOOKUP($A10,'Return Data'!$B$7:$R$2292,16,0)</f>
        <v>15.100300000000001</v>
      </c>
      <c r="Q10" s="62">
        <f t="shared" ref="Q10:Q16" si="15">RANK(P10,P$8:P$16,0)</f>
        <v>3</v>
      </c>
    </row>
    <row r="11" spans="1:17" x14ac:dyDescent="0.3">
      <c r="A11" s="58" t="s">
        <v>1820</v>
      </c>
      <c r="B11" s="59">
        <f>VLOOKUP($A11,'Return Data'!$B$7:$R$2292,3,0)</f>
        <v>44859</v>
      </c>
      <c r="C11" s="60">
        <f>VLOOKUP($A11,'Return Data'!$B$7:$R$2292,4,0)</f>
        <v>12</v>
      </c>
      <c r="D11" s="60">
        <f>VLOOKUP($A11,'Return Data'!$B$7:$R$2292,8,0)</f>
        <v>1.5227999999999999</v>
      </c>
      <c r="E11" s="61">
        <f t="shared" si="5"/>
        <v>9</v>
      </c>
      <c r="F11" s="60">
        <f>VLOOKUP($A11,'Return Data'!$B$7:$R$2292,9,0)</f>
        <v>0.84030000000000005</v>
      </c>
      <c r="G11" s="61">
        <f t="shared" ref="G11" si="16">RANK(F11,F$8:F$16,0)</f>
        <v>8</v>
      </c>
      <c r="H11" s="60">
        <f>VLOOKUP($A11,'Return Data'!$B$7:$R$2292,10,0)</f>
        <v>3.1814</v>
      </c>
      <c r="I11" s="61">
        <f t="shared" si="11"/>
        <v>8</v>
      </c>
      <c r="J11" s="60">
        <f>VLOOKUP($A11,'Return Data'!$B$7:$R$2292,11,0)</f>
        <v>-1.3969</v>
      </c>
      <c r="K11" s="61">
        <f t="shared" si="12"/>
        <v>8</v>
      </c>
      <c r="L11" s="60">
        <f>VLOOKUP($A11,'Return Data'!$B$7:$R$2292,12,0)</f>
        <v>-6.9046000000000003</v>
      </c>
      <c r="M11" s="61">
        <f t="shared" ref="M11" si="17">RANK(L11,L$8:L$16,0)</f>
        <v>9</v>
      </c>
      <c r="N11" s="60">
        <f>VLOOKUP($A11,'Return Data'!$B$7:$R$2292,13,0)</f>
        <v>-9.3656000000000006</v>
      </c>
      <c r="O11" s="61">
        <f t="shared" ref="O11:O15" si="18">RANK(N11,N$8:N$16,0)</f>
        <v>7</v>
      </c>
      <c r="P11" s="60">
        <f>VLOOKUP($A11,'Return Data'!$B$7:$R$2292,16,0)</f>
        <v>12.069699999999999</v>
      </c>
      <c r="Q11" s="62">
        <f t="shared" si="15"/>
        <v>8</v>
      </c>
    </row>
    <row r="12" spans="1:17" x14ac:dyDescent="0.3">
      <c r="A12" s="58" t="s">
        <v>1822</v>
      </c>
      <c r="B12" s="59">
        <f>VLOOKUP($A12,'Return Data'!$B$7:$R$2292,3,0)</f>
        <v>44859</v>
      </c>
      <c r="C12" s="60">
        <f>VLOOKUP($A12,'Return Data'!$B$7:$R$2292,4,0)</f>
        <v>11.688000000000001</v>
      </c>
      <c r="D12" s="60">
        <f>VLOOKUP($A12,'Return Data'!$B$7:$R$2292,8,0)</f>
        <v>3.6537999999999999</v>
      </c>
      <c r="E12" s="61">
        <f t="shared" si="5"/>
        <v>1</v>
      </c>
      <c r="F12" s="60">
        <f>VLOOKUP($A12,'Return Data'!$B$7:$R$2292,9,0)</f>
        <v>1.7232000000000001</v>
      </c>
      <c r="G12" s="61">
        <f t="shared" si="6"/>
        <v>3</v>
      </c>
      <c r="H12" s="60">
        <f>VLOOKUP($A12,'Return Data'!$B$7:$R$2292,10,0)</f>
        <v>5.4778000000000002</v>
      </c>
      <c r="I12" s="61">
        <f t="shared" si="11"/>
        <v>4</v>
      </c>
      <c r="J12" s="60">
        <f>VLOOKUP($A12,'Return Data'!$B$7:$R$2292,11,0)</f>
        <v>0.80210000000000004</v>
      </c>
      <c r="K12" s="61">
        <f t="shared" si="12"/>
        <v>7</v>
      </c>
      <c r="L12" s="60">
        <f>VLOOKUP($A12,'Return Data'!$B$7:$R$2292,12,0)</f>
        <v>-2.5350000000000001</v>
      </c>
      <c r="M12" s="61">
        <f t="shared" si="13"/>
        <v>6</v>
      </c>
      <c r="N12" s="60">
        <f>VLOOKUP($A12,'Return Data'!$B$7:$R$2292,13,0)</f>
        <v>-5.7039</v>
      </c>
      <c r="O12" s="61">
        <f t="shared" si="18"/>
        <v>6</v>
      </c>
      <c r="P12" s="60">
        <f>VLOOKUP($A12,'Return Data'!$B$7:$R$2292,16,0)</f>
        <v>8.6401000000000003</v>
      </c>
      <c r="Q12" s="62">
        <f t="shared" si="15"/>
        <v>9</v>
      </c>
    </row>
    <row r="13" spans="1:17" x14ac:dyDescent="0.3">
      <c r="A13" s="58" t="s">
        <v>2040</v>
      </c>
      <c r="B13" s="59">
        <f>VLOOKUP($A13,'Return Data'!$B$7:$R$2292,3,0)</f>
        <v>44859</v>
      </c>
      <c r="C13" s="60">
        <f>VLOOKUP($A13,'Return Data'!$B$7:$R$2292,4,0)</f>
        <v>29.274999999999999</v>
      </c>
      <c r="D13" s="60">
        <f>VLOOKUP($A13,'Return Data'!$B$7:$R$2292,8,0)</f>
        <v>3.4672000000000001</v>
      </c>
      <c r="E13" s="61">
        <f t="shared" si="5"/>
        <v>2</v>
      </c>
      <c r="F13" s="60">
        <f>VLOOKUP($A13,'Return Data'!$B$7:$R$2292,9,0)</f>
        <v>1.452</v>
      </c>
      <c r="G13" s="61">
        <f t="shared" si="6"/>
        <v>6</v>
      </c>
      <c r="H13" s="60">
        <f>VLOOKUP($A13,'Return Data'!$B$7:$R$2292,10,0)</f>
        <v>4.4454000000000002</v>
      </c>
      <c r="I13" s="61">
        <f t="shared" si="11"/>
        <v>7</v>
      </c>
      <c r="J13" s="60">
        <f>VLOOKUP($A13,'Return Data'!$B$7:$R$2292,11,0)</f>
        <v>2.2778999999999998</v>
      </c>
      <c r="K13" s="61">
        <f t="shared" si="12"/>
        <v>5</v>
      </c>
      <c r="L13" s="60">
        <f>VLOOKUP($A13,'Return Data'!$B$7:$R$2292,12,0)</f>
        <v>0.48399999999999999</v>
      </c>
      <c r="M13" s="61">
        <f t="shared" si="13"/>
        <v>4</v>
      </c>
      <c r="N13" s="60">
        <f>VLOOKUP($A13,'Return Data'!$B$7:$R$2292,13,0)</f>
        <v>-3.2166999999999999</v>
      </c>
      <c r="O13" s="61">
        <f t="shared" si="18"/>
        <v>4</v>
      </c>
      <c r="P13" s="60">
        <f>VLOOKUP($A13,'Return Data'!$B$7:$R$2292,16,0)</f>
        <v>15.0945</v>
      </c>
      <c r="Q13" s="62">
        <f t="shared" si="15"/>
        <v>4</v>
      </c>
    </row>
    <row r="14" spans="1:17" x14ac:dyDescent="0.3">
      <c r="A14" s="58" t="s">
        <v>1824</v>
      </c>
      <c r="B14" s="59">
        <f>VLOOKUP($A14,'Return Data'!$B$7:$R$2292,3,0)</f>
        <v>44859</v>
      </c>
      <c r="C14" s="60">
        <f>VLOOKUP($A14,'Return Data'!$B$7:$R$2292,4,0)</f>
        <v>21.684699999999999</v>
      </c>
      <c r="D14" s="60">
        <f>VLOOKUP($A14,'Return Data'!$B$7:$R$2292,8,0)</f>
        <v>2.3858000000000001</v>
      </c>
      <c r="E14" s="61">
        <f t="shared" si="5"/>
        <v>8</v>
      </c>
      <c r="F14" s="60">
        <f>VLOOKUP($A14,'Return Data'!$B$7:$R$2292,9,0)</f>
        <v>-1.0134000000000001</v>
      </c>
      <c r="G14" s="61">
        <f t="shared" si="6"/>
        <v>9</v>
      </c>
      <c r="H14" s="60">
        <f>VLOOKUP($A14,'Return Data'!$B$7:$R$2292,10,0)</f>
        <v>9.5242000000000004</v>
      </c>
      <c r="I14" s="61">
        <f t="shared" si="11"/>
        <v>1</v>
      </c>
      <c r="J14" s="60">
        <f>VLOOKUP($A14,'Return Data'!$B$7:$R$2292,11,0)</f>
        <v>5.1420000000000003</v>
      </c>
      <c r="K14" s="61">
        <f t="shared" si="12"/>
        <v>1</v>
      </c>
      <c r="L14" s="60">
        <f>VLOOKUP($A14,'Return Data'!$B$7:$R$2292,12,0)</f>
        <v>13.03</v>
      </c>
      <c r="M14" s="61">
        <f t="shared" si="13"/>
        <v>1</v>
      </c>
      <c r="N14" s="60">
        <f>VLOOKUP($A14,'Return Data'!$B$7:$R$2292,13,0)</f>
        <v>19.347999999999999</v>
      </c>
      <c r="O14" s="61">
        <f t="shared" si="18"/>
        <v>1</v>
      </c>
      <c r="P14" s="60">
        <f>VLOOKUP($A14,'Return Data'!$B$7:$R$2292,16,0)</f>
        <v>48.131700000000002</v>
      </c>
      <c r="Q14" s="62">
        <f t="shared" si="15"/>
        <v>1</v>
      </c>
    </row>
    <row r="15" spans="1:17" x14ac:dyDescent="0.3">
      <c r="A15" s="58" t="s">
        <v>51</v>
      </c>
      <c r="B15" s="59">
        <f>VLOOKUP($A15,'Return Data'!$B$7:$R$2292,3,0)</f>
        <v>44859</v>
      </c>
      <c r="C15" s="60">
        <f>VLOOKUP($A15,'Return Data'!$B$7:$R$2292,4,0)</f>
        <v>16.71</v>
      </c>
      <c r="D15" s="60">
        <f>VLOOKUP($A15,'Return Data'!$B$7:$R$2292,8,0)</f>
        <v>3.0844999999999998</v>
      </c>
      <c r="E15" s="61">
        <f t="shared" si="5"/>
        <v>5</v>
      </c>
      <c r="F15" s="60">
        <f>VLOOKUP($A15,'Return Data'!$B$7:$R$2292,9,0)</f>
        <v>1.5187999999999999</v>
      </c>
      <c r="G15" s="61">
        <f t="shared" si="6"/>
        <v>5</v>
      </c>
      <c r="H15" s="60">
        <f>VLOOKUP($A15,'Return Data'!$B$7:$R$2292,10,0)</f>
        <v>5.4259000000000004</v>
      </c>
      <c r="I15" s="61">
        <f t="shared" si="11"/>
        <v>5</v>
      </c>
      <c r="J15" s="60">
        <f>VLOOKUP($A15,'Return Data'!$B$7:$R$2292,11,0)</f>
        <v>4.1120999999999999</v>
      </c>
      <c r="K15" s="61">
        <f t="shared" si="12"/>
        <v>4</v>
      </c>
      <c r="L15" s="60">
        <f>VLOOKUP($A15,'Return Data'!$B$7:$R$2292,12,0)</f>
        <v>1.0889</v>
      </c>
      <c r="M15" s="61">
        <f t="shared" si="13"/>
        <v>3</v>
      </c>
      <c r="N15" s="60">
        <f>VLOOKUP($A15,'Return Data'!$B$7:$R$2292,13,0)</f>
        <v>-2.3948999999999998</v>
      </c>
      <c r="O15" s="61">
        <f t="shared" si="18"/>
        <v>2</v>
      </c>
      <c r="P15" s="60">
        <f>VLOOKUP($A15,'Return Data'!$B$7:$R$2292,16,0)</f>
        <v>16.886800000000001</v>
      </c>
      <c r="Q15" s="62">
        <f t="shared" si="15"/>
        <v>2</v>
      </c>
    </row>
    <row r="16" spans="1:17" x14ac:dyDescent="0.3">
      <c r="A16" s="58" t="s">
        <v>52</v>
      </c>
      <c r="B16" s="59">
        <f>VLOOKUP($A16,'Return Data'!$B$7:$R$2292,3,0)</f>
        <v>44859</v>
      </c>
      <c r="C16" s="60">
        <f>VLOOKUP($A16,'Return Data'!$B$7:$R$2292,4,0)</f>
        <v>724.83820571432</v>
      </c>
      <c r="D16" s="60">
        <f>VLOOKUP($A16,'Return Data'!$B$7:$R$2292,8,0)</f>
        <v>3.1452</v>
      </c>
      <c r="E16" s="61">
        <f t="shared" si="5"/>
        <v>4</v>
      </c>
      <c r="F16" s="60">
        <f>VLOOKUP($A16,'Return Data'!$B$7:$R$2292,9,0)</f>
        <v>1.5744</v>
      </c>
      <c r="G16" s="61">
        <f t="shared" si="6"/>
        <v>4</v>
      </c>
      <c r="H16" s="60">
        <f>VLOOKUP($A16,'Return Data'!$B$7:$R$2292,10,0)</f>
        <v>4.9089999999999998</v>
      </c>
      <c r="I16" s="61">
        <f t="shared" si="11"/>
        <v>6</v>
      </c>
      <c r="J16" s="60">
        <f>VLOOKUP($A16,'Return Data'!$B$7:$R$2292,11,0)</f>
        <v>4.7816000000000001</v>
      </c>
      <c r="K16" s="61">
        <f t="shared" si="12"/>
        <v>3</v>
      </c>
      <c r="L16" s="60">
        <f>VLOOKUP($A16,'Return Data'!$B$7:$R$2292,12,0)</f>
        <v>0.46310000000000001</v>
      </c>
      <c r="M16" s="61">
        <f t="shared" si="13"/>
        <v>5</v>
      </c>
      <c r="N16" s="60">
        <f>VLOOKUP($A16,'Return Data'!$B$7:$R$2292,13,0)</f>
        <v>-2.6145</v>
      </c>
      <c r="O16" s="61">
        <f t="shared" si="14"/>
        <v>3</v>
      </c>
      <c r="P16" s="60">
        <f>VLOOKUP($A16,'Return Data'!$B$7:$R$2292,16,0)</f>
        <v>14.4018</v>
      </c>
      <c r="Q16" s="62">
        <f t="shared" si="15"/>
        <v>6</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2.8786111111111108</v>
      </c>
      <c r="E18" s="69"/>
      <c r="F18" s="70">
        <f>AVERAGE(F8:F16)</f>
        <v>1.3287222222222224</v>
      </c>
      <c r="G18" s="69"/>
      <c r="H18" s="70">
        <f>AVERAGE(H8:H16)</f>
        <v>5.3133888888888885</v>
      </c>
      <c r="I18" s="69"/>
      <c r="J18" s="70">
        <f>AVERAGE(J8:J16)</f>
        <v>2.1905111111111113</v>
      </c>
      <c r="K18" s="69"/>
      <c r="L18" s="70">
        <f>AVERAGE(L8:L16)</f>
        <v>-0.39007777777777797</v>
      </c>
      <c r="M18" s="69"/>
      <c r="N18" s="70">
        <f>AVERAGE(N8:N16)</f>
        <v>-3.3767000000000005</v>
      </c>
      <c r="O18" s="69"/>
      <c r="P18" s="70">
        <f>AVERAGE(P8:P16)</f>
        <v>17.497911111111112</v>
      </c>
      <c r="Q18" s="71"/>
    </row>
    <row r="19" spans="1:17" x14ac:dyDescent="0.3">
      <c r="A19" s="68" t="s">
        <v>28</v>
      </c>
      <c r="B19" s="69"/>
      <c r="C19" s="69"/>
      <c r="D19" s="70">
        <f>MIN(D8:D16)</f>
        <v>1.5227999999999999</v>
      </c>
      <c r="E19" s="69"/>
      <c r="F19" s="70">
        <f>MIN(F8:F16)</f>
        <v>-1.0134000000000001</v>
      </c>
      <c r="G19" s="69"/>
      <c r="H19" s="70">
        <f>MIN(H8:H16)</f>
        <v>2.1038000000000001</v>
      </c>
      <c r="I19" s="69"/>
      <c r="J19" s="70">
        <f>MIN(J8:J16)</f>
        <v>-2.6086999999999998</v>
      </c>
      <c r="K19" s="69"/>
      <c r="L19" s="70">
        <f>MIN(L8:L16)</f>
        <v>-6.9046000000000003</v>
      </c>
      <c r="M19" s="69"/>
      <c r="N19" s="70">
        <f>MIN(N8:N16)</f>
        <v>-13.1783</v>
      </c>
      <c r="O19" s="69"/>
      <c r="P19" s="70">
        <f>MIN(P8:P16)</f>
        <v>8.6401000000000003</v>
      </c>
      <c r="Q19" s="71"/>
    </row>
    <row r="20" spans="1:17" ht="15" thickBot="1" x14ac:dyDescent="0.35">
      <c r="A20" s="72" t="s">
        <v>29</v>
      </c>
      <c r="B20" s="73"/>
      <c r="C20" s="73"/>
      <c r="D20" s="74">
        <f>MAX(D8:D16)</f>
        <v>3.6537999999999999</v>
      </c>
      <c r="E20" s="73"/>
      <c r="F20" s="74">
        <f>MAX(F8:F16)</f>
        <v>2.6173999999999999</v>
      </c>
      <c r="G20" s="73"/>
      <c r="H20" s="74">
        <f>MAX(H8:H16)</f>
        <v>9.5242000000000004</v>
      </c>
      <c r="I20" s="73"/>
      <c r="J20" s="74">
        <f>MAX(J8:J16)</f>
        <v>5.1420000000000003</v>
      </c>
      <c r="K20" s="73"/>
      <c r="L20" s="74">
        <f>MAX(L8:L16)</f>
        <v>13.03</v>
      </c>
      <c r="M20" s="73"/>
      <c r="N20" s="74">
        <f>MAX(N8:N16)</f>
        <v>19.347999999999999</v>
      </c>
      <c r="O20" s="73"/>
      <c r="P20" s="74">
        <f>MAX(P8:P16)</f>
        <v>48.131700000000002</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1300</v>
      </c>
      <c r="B8" s="59">
        <f>VLOOKUP($A8,'Return Data'!$B$7:$R$2292,3,0)</f>
        <v>44859</v>
      </c>
      <c r="C8" s="60">
        <f>VLOOKUP($A8,'Return Data'!$B$7:$R$2292,4,0)</f>
        <v>41.4482</v>
      </c>
      <c r="D8" s="60">
        <f>VLOOKUP($A8,'Return Data'!$B$7:$R$2292,9,0)</f>
        <v>5.5332999999999997</v>
      </c>
      <c r="E8" s="61">
        <f t="shared" ref="E8:E31" si="0">RANK(D8,D$8:D$31,0)</f>
        <v>13</v>
      </c>
      <c r="F8" s="60">
        <f>VLOOKUP($A8,'Return Data'!$B$7:$R$2292,10,0)</f>
        <v>5.3452000000000002</v>
      </c>
      <c r="G8" s="61">
        <f t="shared" ref="G8:G31" si="1">RANK(F8,F$8:F$31,0)</f>
        <v>3</v>
      </c>
      <c r="H8" s="60">
        <f>VLOOKUP($A8,'Return Data'!$B$7:$R$2292,11,0)</f>
        <v>4.4733000000000001</v>
      </c>
      <c r="I8" s="61">
        <f t="shared" ref="I8:I31" si="2">RANK(H8,H$8:H$31,0)</f>
        <v>2</v>
      </c>
      <c r="J8" s="60">
        <f>VLOOKUP($A8,'Return Data'!$B$7:$R$2292,12,0)</f>
        <v>4.3433000000000002</v>
      </c>
      <c r="K8" s="61">
        <f t="shared" ref="K8:K31" si="3">RANK(J8,J$8:J$31,0)</f>
        <v>3</v>
      </c>
      <c r="L8" s="60">
        <f>VLOOKUP($A8,'Return Data'!$B$7:$R$2292,13,0)</f>
        <v>4.1356999999999999</v>
      </c>
      <c r="M8" s="61">
        <f t="shared" ref="M8:M31" si="4">RANK(L8,L$8:L$31,0)</f>
        <v>3</v>
      </c>
      <c r="N8" s="60">
        <f>VLOOKUP($A8,'Return Data'!$B$7:$R$2292,17,0)</f>
        <v>4.7363999999999997</v>
      </c>
      <c r="O8" s="61">
        <f t="shared" ref="O8:O31" si="5">RANK(N8,N$8:N$31,0)</f>
        <v>6</v>
      </c>
      <c r="P8" s="60">
        <f>VLOOKUP($A8,'Return Data'!$B$7:$R$2292,14,0)</f>
        <v>6.8166000000000002</v>
      </c>
      <c r="Q8" s="61">
        <f t="shared" ref="Q8:Q23" si="6">RANK(P8,P$8:P$31,0)</f>
        <v>5</v>
      </c>
      <c r="R8" s="60">
        <f>VLOOKUP($A8,'Return Data'!$B$7:$R$2292,16,0)</f>
        <v>8.7407000000000004</v>
      </c>
      <c r="S8" s="62">
        <f t="shared" ref="S8:S31" si="7">RANK(R8,R$8:R$31,0)</f>
        <v>1</v>
      </c>
    </row>
    <row r="9" spans="1:19" x14ac:dyDescent="0.3">
      <c r="A9" s="77" t="s">
        <v>1301</v>
      </c>
      <c r="B9" s="59">
        <f>VLOOKUP($A9,'Return Data'!$B$7:$R$2292,3,0)</f>
        <v>44859</v>
      </c>
      <c r="C9" s="60">
        <f>VLOOKUP($A9,'Return Data'!$B$7:$R$2292,4,0)</f>
        <v>27.1465</v>
      </c>
      <c r="D9" s="60">
        <f>VLOOKUP($A9,'Return Data'!$B$7:$R$2292,9,0)</f>
        <v>5.0305999999999997</v>
      </c>
      <c r="E9" s="61">
        <f t="shared" si="0"/>
        <v>18</v>
      </c>
      <c r="F9" s="60">
        <f>VLOOKUP($A9,'Return Data'!$B$7:$R$2292,10,0)</f>
        <v>4.6981000000000002</v>
      </c>
      <c r="G9" s="61">
        <f t="shared" si="1"/>
        <v>10</v>
      </c>
      <c r="H9" s="60">
        <f>VLOOKUP($A9,'Return Data'!$B$7:$R$2292,11,0)</f>
        <v>3.5642999999999998</v>
      </c>
      <c r="I9" s="61">
        <f t="shared" si="2"/>
        <v>4</v>
      </c>
      <c r="J9" s="60">
        <f>VLOOKUP($A9,'Return Data'!$B$7:$R$2292,12,0)</f>
        <v>3.5466000000000002</v>
      </c>
      <c r="K9" s="61">
        <f t="shared" si="3"/>
        <v>5</v>
      </c>
      <c r="L9" s="60">
        <f>VLOOKUP($A9,'Return Data'!$B$7:$R$2292,13,0)</f>
        <v>3.5419</v>
      </c>
      <c r="M9" s="61">
        <f t="shared" si="4"/>
        <v>5</v>
      </c>
      <c r="N9" s="60">
        <f>VLOOKUP($A9,'Return Data'!$B$7:$R$2292,17,0)</f>
        <v>4.1993</v>
      </c>
      <c r="O9" s="61">
        <f t="shared" si="5"/>
        <v>8</v>
      </c>
      <c r="P9" s="60">
        <f>VLOOKUP($A9,'Return Data'!$B$7:$R$2292,14,0)</f>
        <v>6.4447000000000001</v>
      </c>
      <c r="Q9" s="61">
        <f t="shared" si="6"/>
        <v>7</v>
      </c>
      <c r="R9" s="60">
        <f>VLOOKUP($A9,'Return Data'!$B$7:$R$2292,16,0)</f>
        <v>8.1974</v>
      </c>
      <c r="S9" s="62">
        <f t="shared" si="7"/>
        <v>3</v>
      </c>
    </row>
    <row r="10" spans="1:19" x14ac:dyDescent="0.3">
      <c r="A10" s="77" t="s">
        <v>1985</v>
      </c>
      <c r="B10" s="59">
        <f>VLOOKUP($A10,'Return Data'!$B$7:$R$2292,3,0)</f>
        <v>44859</v>
      </c>
      <c r="C10" s="60">
        <f>VLOOKUP($A10,'Return Data'!$B$7:$R$2292,4,0)</f>
        <v>25.554400000000001</v>
      </c>
      <c r="D10" s="60">
        <f>VLOOKUP($A10,'Return Data'!$B$7:$R$2292,9,0)</f>
        <v>4.9040999999999997</v>
      </c>
      <c r="E10" s="61">
        <f t="shared" si="0"/>
        <v>21</v>
      </c>
      <c r="F10" s="60">
        <f>VLOOKUP($A10,'Return Data'!$B$7:$R$2292,10,0)</f>
        <v>4.8575999999999997</v>
      </c>
      <c r="G10" s="61">
        <f t="shared" si="1"/>
        <v>7</v>
      </c>
      <c r="H10" s="60">
        <f>VLOOKUP($A10,'Return Data'!$B$7:$R$2292,11,0)</f>
        <v>2.8267000000000002</v>
      </c>
      <c r="I10" s="61">
        <f t="shared" si="2"/>
        <v>14</v>
      </c>
      <c r="J10" s="60">
        <f>VLOOKUP($A10,'Return Data'!$B$7:$R$2292,12,0)</f>
        <v>2.6911</v>
      </c>
      <c r="K10" s="61">
        <f t="shared" si="3"/>
        <v>15</v>
      </c>
      <c r="L10" s="60">
        <f>VLOOKUP($A10,'Return Data'!$B$7:$R$2292,13,0)</f>
        <v>2.9224000000000001</v>
      </c>
      <c r="M10" s="61">
        <f t="shared" si="4"/>
        <v>13</v>
      </c>
      <c r="N10" s="60">
        <f>VLOOKUP($A10,'Return Data'!$B$7:$R$2292,17,0)</f>
        <v>3.8595999999999999</v>
      </c>
      <c r="O10" s="61">
        <f t="shared" si="5"/>
        <v>11</v>
      </c>
      <c r="P10" s="60">
        <f>VLOOKUP($A10,'Return Data'!$B$7:$R$2292,14,0)</f>
        <v>5.4542000000000002</v>
      </c>
      <c r="Q10" s="61">
        <f t="shared" si="6"/>
        <v>18</v>
      </c>
      <c r="R10" s="60">
        <f>VLOOKUP($A10,'Return Data'!$B$7:$R$2292,16,0)</f>
        <v>8.0130999999999997</v>
      </c>
      <c r="S10" s="62">
        <f t="shared" si="7"/>
        <v>7</v>
      </c>
    </row>
    <row r="11" spans="1:19" x14ac:dyDescent="0.3">
      <c r="A11" s="77" t="s">
        <v>2034</v>
      </c>
      <c r="B11" s="59">
        <f>VLOOKUP($A11,'Return Data'!$B$7:$R$2292,3,0)</f>
        <v>44859</v>
      </c>
      <c r="C11" s="60">
        <f>VLOOKUP($A11,'Return Data'!$B$7:$R$2292,4,0)</f>
        <v>21.9819</v>
      </c>
      <c r="D11" s="60">
        <f>VLOOKUP($A11,'Return Data'!$B$7:$R$2292,9,0)</f>
        <v>5.3487999999999998</v>
      </c>
      <c r="E11" s="61">
        <f t="shared" si="0"/>
        <v>15</v>
      </c>
      <c r="F11" s="60">
        <f>VLOOKUP($A11,'Return Data'!$B$7:$R$2292,10,0)</f>
        <v>3.6998000000000002</v>
      </c>
      <c r="G11" s="61">
        <f t="shared" si="1"/>
        <v>18</v>
      </c>
      <c r="H11" s="60">
        <f>VLOOKUP($A11,'Return Data'!$B$7:$R$2292,11,0)</f>
        <v>2.7000999999999999</v>
      </c>
      <c r="I11" s="61">
        <f t="shared" si="2"/>
        <v>15</v>
      </c>
      <c r="J11" s="60">
        <f>VLOOKUP($A11,'Return Data'!$B$7:$R$2292,12,0)</f>
        <v>23.049700000000001</v>
      </c>
      <c r="K11" s="61">
        <f t="shared" si="3"/>
        <v>1</v>
      </c>
      <c r="L11" s="60">
        <f>VLOOKUP($A11,'Return Data'!$B$7:$R$2292,13,0)</f>
        <v>18.036300000000001</v>
      </c>
      <c r="M11" s="61">
        <f t="shared" si="4"/>
        <v>1</v>
      </c>
      <c r="N11" s="60">
        <f>VLOOKUP($A11,'Return Data'!$B$7:$R$2292,17,0)</f>
        <v>10.6275</v>
      </c>
      <c r="O11" s="61">
        <f t="shared" si="5"/>
        <v>1</v>
      </c>
      <c r="P11" s="60">
        <f>VLOOKUP($A11,'Return Data'!$B$7:$R$2292,14,0)</f>
        <v>7.0834999999999999</v>
      </c>
      <c r="Q11" s="61">
        <f t="shared" si="6"/>
        <v>4</v>
      </c>
      <c r="R11" s="60">
        <f>VLOOKUP($A11,'Return Data'!$B$7:$R$2292,16,0)</f>
        <v>5.8836000000000004</v>
      </c>
      <c r="S11" s="62">
        <f t="shared" si="7"/>
        <v>24</v>
      </c>
    </row>
    <row r="12" spans="1:19" x14ac:dyDescent="0.3">
      <c r="A12" s="77" t="s">
        <v>1305</v>
      </c>
      <c r="B12" s="59">
        <f>VLOOKUP($A12,'Return Data'!$B$7:$R$2292,3,0)</f>
        <v>44859</v>
      </c>
      <c r="C12" s="60">
        <f>VLOOKUP($A12,'Return Data'!$B$7:$R$2292,4,0)</f>
        <v>22.6892</v>
      </c>
      <c r="D12" s="60">
        <f>VLOOKUP($A12,'Return Data'!$B$7:$R$2292,9,0)</f>
        <v>4.806</v>
      </c>
      <c r="E12" s="61">
        <f t="shared" si="0"/>
        <v>22</v>
      </c>
      <c r="F12" s="60">
        <f>VLOOKUP($A12,'Return Data'!$B$7:$R$2292,10,0)</f>
        <v>3.4178999999999999</v>
      </c>
      <c r="G12" s="61">
        <f t="shared" si="1"/>
        <v>22</v>
      </c>
      <c r="H12" s="60">
        <f>VLOOKUP($A12,'Return Data'!$B$7:$R$2292,11,0)</f>
        <v>2.5318000000000001</v>
      </c>
      <c r="I12" s="61">
        <f t="shared" si="2"/>
        <v>17</v>
      </c>
      <c r="J12" s="60">
        <f>VLOOKUP($A12,'Return Data'!$B$7:$R$2292,12,0)</f>
        <v>2.5215999999999998</v>
      </c>
      <c r="K12" s="61">
        <f t="shared" si="3"/>
        <v>17</v>
      </c>
      <c r="L12" s="60">
        <f>VLOOKUP($A12,'Return Data'!$B$7:$R$2292,13,0)</f>
        <v>2.6452</v>
      </c>
      <c r="M12" s="61">
        <f t="shared" si="4"/>
        <v>17</v>
      </c>
      <c r="N12" s="60">
        <f>VLOOKUP($A12,'Return Data'!$B$7:$R$2292,17,0)</f>
        <v>3.3374000000000001</v>
      </c>
      <c r="O12" s="61">
        <f t="shared" si="5"/>
        <v>22</v>
      </c>
      <c r="P12" s="60">
        <f>VLOOKUP($A12,'Return Data'!$B$7:$R$2292,14,0)</f>
        <v>5.4260999999999999</v>
      </c>
      <c r="Q12" s="61">
        <f t="shared" si="6"/>
        <v>19</v>
      </c>
      <c r="R12" s="60">
        <f>VLOOKUP($A12,'Return Data'!$B$7:$R$2292,16,0)</f>
        <v>7.1733000000000002</v>
      </c>
      <c r="S12" s="62">
        <f t="shared" si="7"/>
        <v>18</v>
      </c>
    </row>
    <row r="13" spans="1:19" x14ac:dyDescent="0.3">
      <c r="A13" s="77" t="s">
        <v>1307</v>
      </c>
      <c r="B13" s="59">
        <f>VLOOKUP($A13,'Return Data'!$B$7:$R$2292,3,0)</f>
        <v>44859</v>
      </c>
      <c r="C13" s="60">
        <f>VLOOKUP($A13,'Return Data'!$B$7:$R$2292,4,0)</f>
        <v>41.033499999999997</v>
      </c>
      <c r="D13" s="60">
        <f>VLOOKUP($A13,'Return Data'!$B$7:$R$2292,9,0)</f>
        <v>4.7535999999999996</v>
      </c>
      <c r="E13" s="61">
        <f t="shared" si="0"/>
        <v>23</v>
      </c>
      <c r="F13" s="60">
        <f>VLOOKUP($A13,'Return Data'!$B$7:$R$2292,10,0)</f>
        <v>3.4249000000000001</v>
      </c>
      <c r="G13" s="61">
        <f t="shared" si="1"/>
        <v>21</v>
      </c>
      <c r="H13" s="60">
        <f>VLOOKUP($A13,'Return Data'!$B$7:$R$2292,11,0)</f>
        <v>2.6457999999999999</v>
      </c>
      <c r="I13" s="61">
        <f t="shared" si="2"/>
        <v>16</v>
      </c>
      <c r="J13" s="60">
        <f>VLOOKUP($A13,'Return Data'!$B$7:$R$2292,12,0)</f>
        <v>2.7343999999999999</v>
      </c>
      <c r="K13" s="61">
        <f t="shared" si="3"/>
        <v>14</v>
      </c>
      <c r="L13" s="60">
        <f>VLOOKUP($A13,'Return Data'!$B$7:$R$2292,13,0)</f>
        <v>2.7555999999999998</v>
      </c>
      <c r="M13" s="61">
        <f t="shared" si="4"/>
        <v>15</v>
      </c>
      <c r="N13" s="60">
        <f>VLOOKUP($A13,'Return Data'!$B$7:$R$2292,17,0)</f>
        <v>3.4813000000000001</v>
      </c>
      <c r="O13" s="61">
        <f t="shared" si="5"/>
        <v>18</v>
      </c>
      <c r="P13" s="60">
        <f>VLOOKUP($A13,'Return Data'!$B$7:$R$2292,14,0)</f>
        <v>5.6405000000000003</v>
      </c>
      <c r="Q13" s="61">
        <f t="shared" si="6"/>
        <v>16</v>
      </c>
      <c r="R13" s="60">
        <f>VLOOKUP($A13,'Return Data'!$B$7:$R$2292,16,0)</f>
        <v>7.8354999999999997</v>
      </c>
      <c r="S13" s="62">
        <f t="shared" si="7"/>
        <v>8</v>
      </c>
    </row>
    <row r="14" spans="1:19" x14ac:dyDescent="0.3">
      <c r="A14" s="77" t="s">
        <v>1317</v>
      </c>
      <c r="B14" s="59">
        <f>VLOOKUP($A14,'Return Data'!$B$7:$R$2292,3,0)</f>
        <v>44859</v>
      </c>
      <c r="C14" s="60">
        <f>VLOOKUP($A14,'Return Data'!$B$7:$R$2292,4,0)</f>
        <v>4757.1521000000002</v>
      </c>
      <c r="D14" s="60">
        <f>VLOOKUP($A14,'Return Data'!$B$7:$R$2292,9,0)</f>
        <v>8.7310999999999996</v>
      </c>
      <c r="E14" s="61">
        <f t="shared" si="0"/>
        <v>1</v>
      </c>
      <c r="F14" s="60">
        <f>VLOOKUP($A14,'Return Data'!$B$7:$R$2292,10,0)</f>
        <v>0.23710000000000001</v>
      </c>
      <c r="G14" s="61">
        <f t="shared" si="1"/>
        <v>24</v>
      </c>
      <c r="H14" s="60">
        <f>VLOOKUP($A14,'Return Data'!$B$7:$R$2292,11,0)</f>
        <v>1.9029</v>
      </c>
      <c r="I14" s="61">
        <f t="shared" si="2"/>
        <v>24</v>
      </c>
      <c r="J14" s="60">
        <f>VLOOKUP($A14,'Return Data'!$B$7:$R$2292,12,0)</f>
        <v>0.70479999999999998</v>
      </c>
      <c r="K14" s="61">
        <f t="shared" si="3"/>
        <v>24</v>
      </c>
      <c r="L14" s="60">
        <f>VLOOKUP($A14,'Return Data'!$B$7:$R$2292,13,0)</f>
        <v>1.9611000000000001</v>
      </c>
      <c r="M14" s="61">
        <f t="shared" si="4"/>
        <v>24</v>
      </c>
      <c r="N14" s="60">
        <f>VLOOKUP($A14,'Return Data'!$B$7:$R$2292,17,0)</f>
        <v>10.465400000000001</v>
      </c>
      <c r="O14" s="61">
        <f t="shared" si="5"/>
        <v>2</v>
      </c>
      <c r="P14" s="60">
        <f>VLOOKUP($A14,'Return Data'!$B$7:$R$2292,14,0)</f>
        <v>3.4298999999999999</v>
      </c>
      <c r="Q14" s="61">
        <f t="shared" si="6"/>
        <v>23</v>
      </c>
      <c r="R14" s="60">
        <f>VLOOKUP($A14,'Return Data'!$B$7:$R$2292,16,0)</f>
        <v>7.665</v>
      </c>
      <c r="S14" s="62">
        <f t="shared" si="7"/>
        <v>13</v>
      </c>
    </row>
    <row r="15" spans="1:19" x14ac:dyDescent="0.3">
      <c r="A15" s="77" t="s">
        <v>1319</v>
      </c>
      <c r="B15" s="59">
        <f>VLOOKUP($A15,'Return Data'!$B$7:$R$2292,3,0)</f>
        <v>44859</v>
      </c>
      <c r="C15" s="60">
        <f>VLOOKUP($A15,'Return Data'!$B$7:$R$2292,4,0)</f>
        <v>26.636800000000001</v>
      </c>
      <c r="D15" s="60">
        <f>VLOOKUP($A15,'Return Data'!$B$7:$R$2292,9,0)</f>
        <v>5.5853999999999999</v>
      </c>
      <c r="E15" s="61">
        <f t="shared" si="0"/>
        <v>11</v>
      </c>
      <c r="F15" s="60">
        <f>VLOOKUP($A15,'Return Data'!$B$7:$R$2292,10,0)</f>
        <v>4.8348000000000004</v>
      </c>
      <c r="G15" s="61">
        <f t="shared" si="1"/>
        <v>8</v>
      </c>
      <c r="H15" s="60">
        <f>VLOOKUP($A15,'Return Data'!$B$7:$R$2292,11,0)</f>
        <v>3.4413999999999998</v>
      </c>
      <c r="I15" s="61">
        <f t="shared" si="2"/>
        <v>6</v>
      </c>
      <c r="J15" s="60">
        <f>VLOOKUP($A15,'Return Data'!$B$7:$R$2292,12,0)</f>
        <v>3.2256</v>
      </c>
      <c r="K15" s="61">
        <f t="shared" si="3"/>
        <v>8</v>
      </c>
      <c r="L15" s="60">
        <f>VLOOKUP($A15,'Return Data'!$B$7:$R$2292,13,0)</f>
        <v>3.1566000000000001</v>
      </c>
      <c r="M15" s="61">
        <f t="shared" si="4"/>
        <v>10</v>
      </c>
      <c r="N15" s="60">
        <f>VLOOKUP($A15,'Return Data'!$B$7:$R$2292,17,0)</f>
        <v>4.1788999999999996</v>
      </c>
      <c r="O15" s="61">
        <f t="shared" si="5"/>
        <v>9</v>
      </c>
      <c r="P15" s="60">
        <f>VLOOKUP($A15,'Return Data'!$B$7:$R$2292,14,0)</f>
        <v>6.5464000000000002</v>
      </c>
      <c r="Q15" s="61">
        <f t="shared" si="6"/>
        <v>6</v>
      </c>
      <c r="R15" s="60">
        <f>VLOOKUP($A15,'Return Data'!$B$7:$R$2292,16,0)</f>
        <v>8.0556999999999999</v>
      </c>
      <c r="S15" s="62">
        <f t="shared" si="7"/>
        <v>6</v>
      </c>
    </row>
    <row r="16" spans="1:19" x14ac:dyDescent="0.3">
      <c r="A16" s="77" t="s">
        <v>1321</v>
      </c>
      <c r="B16" s="59">
        <f>VLOOKUP($A16,'Return Data'!$B$7:$R$2292,3,0)</f>
        <v>44859</v>
      </c>
      <c r="C16" s="60">
        <f>VLOOKUP($A16,'Return Data'!$B$7:$R$2292,4,0)</f>
        <v>35.401200000000003</v>
      </c>
      <c r="D16" s="60">
        <f>VLOOKUP($A16,'Return Data'!$B$7:$R$2292,9,0)</f>
        <v>4.9867999999999997</v>
      </c>
      <c r="E16" s="61">
        <f t="shared" si="0"/>
        <v>20</v>
      </c>
      <c r="F16" s="60">
        <f>VLOOKUP($A16,'Return Data'!$B$7:$R$2292,10,0)</f>
        <v>3.9582000000000002</v>
      </c>
      <c r="G16" s="61">
        <f t="shared" si="1"/>
        <v>15</v>
      </c>
      <c r="H16" s="60">
        <f>VLOOKUP($A16,'Return Data'!$B$7:$R$2292,11,0)</f>
        <v>2.1579000000000002</v>
      </c>
      <c r="I16" s="61">
        <f t="shared" si="2"/>
        <v>21</v>
      </c>
      <c r="J16" s="60">
        <f>VLOOKUP($A16,'Return Data'!$B$7:$R$2292,12,0)</f>
        <v>2.3426</v>
      </c>
      <c r="K16" s="61">
        <f t="shared" si="3"/>
        <v>19</v>
      </c>
      <c r="L16" s="60">
        <f>VLOOKUP($A16,'Return Data'!$B$7:$R$2292,13,0)</f>
        <v>2.5575000000000001</v>
      </c>
      <c r="M16" s="61">
        <f t="shared" si="4"/>
        <v>19</v>
      </c>
      <c r="N16" s="60">
        <f>VLOOKUP($A16,'Return Data'!$B$7:$R$2292,17,0)</f>
        <v>3.6472000000000002</v>
      </c>
      <c r="O16" s="61">
        <f t="shared" si="5"/>
        <v>15</v>
      </c>
      <c r="P16" s="60">
        <f>VLOOKUP($A16,'Return Data'!$B$7:$R$2292,14,0)</f>
        <v>4.5890000000000004</v>
      </c>
      <c r="Q16" s="61">
        <f t="shared" si="6"/>
        <v>22</v>
      </c>
      <c r="R16" s="60">
        <f>VLOOKUP($A16,'Return Data'!$B$7:$R$2292,16,0)</f>
        <v>6.4010999999999996</v>
      </c>
      <c r="S16" s="62">
        <f t="shared" si="7"/>
        <v>22</v>
      </c>
    </row>
    <row r="17" spans="1:19" x14ac:dyDescent="0.3">
      <c r="A17" s="77" t="s">
        <v>1323</v>
      </c>
      <c r="B17" s="59">
        <f>VLOOKUP($A17,'Return Data'!$B$7:$R$2292,3,0)</f>
        <v>44859</v>
      </c>
      <c r="C17" s="60">
        <f>VLOOKUP($A17,'Return Data'!$B$7:$R$2292,4,0)</f>
        <v>52.6449</v>
      </c>
      <c r="D17" s="60">
        <f>VLOOKUP($A17,'Return Data'!$B$7:$R$2292,9,0)</f>
        <v>7.4935</v>
      </c>
      <c r="E17" s="61">
        <f t="shared" si="0"/>
        <v>2</v>
      </c>
      <c r="F17" s="60">
        <f>VLOOKUP($A17,'Return Data'!$B$7:$R$2292,10,0)</f>
        <v>7.8528000000000002</v>
      </c>
      <c r="G17" s="61">
        <f t="shared" si="1"/>
        <v>1</v>
      </c>
      <c r="H17" s="60">
        <f>VLOOKUP($A17,'Return Data'!$B$7:$R$2292,11,0)</f>
        <v>5.9234999999999998</v>
      </c>
      <c r="I17" s="61">
        <f t="shared" si="2"/>
        <v>1</v>
      </c>
      <c r="J17" s="60">
        <f>VLOOKUP($A17,'Return Data'!$B$7:$R$2292,12,0)</f>
        <v>5.351</v>
      </c>
      <c r="K17" s="61">
        <f t="shared" si="3"/>
        <v>2</v>
      </c>
      <c r="L17" s="60">
        <f>VLOOKUP($A17,'Return Data'!$B$7:$R$2292,13,0)</f>
        <v>4.5823999999999998</v>
      </c>
      <c r="M17" s="61">
        <f t="shared" si="4"/>
        <v>2</v>
      </c>
      <c r="N17" s="60">
        <f>VLOOKUP($A17,'Return Data'!$B$7:$R$2292,17,0)</f>
        <v>5.069</v>
      </c>
      <c r="O17" s="61">
        <f t="shared" si="5"/>
        <v>5</v>
      </c>
      <c r="P17" s="60">
        <f>VLOOKUP($A17,'Return Data'!$B$7:$R$2292,14,0)</f>
        <v>7.2114000000000003</v>
      </c>
      <c r="Q17" s="61">
        <f t="shared" si="6"/>
        <v>3</v>
      </c>
      <c r="R17" s="60">
        <f>VLOOKUP($A17,'Return Data'!$B$7:$R$2292,16,0)</f>
        <v>8.5902999999999992</v>
      </c>
      <c r="S17" s="62">
        <f t="shared" si="7"/>
        <v>2</v>
      </c>
    </row>
    <row r="18" spans="1:19" x14ac:dyDescent="0.3">
      <c r="A18" s="77" t="s">
        <v>1325</v>
      </c>
      <c r="B18" s="59">
        <f>VLOOKUP($A18,'Return Data'!$B$7:$R$2292,3,0)</f>
        <v>44859</v>
      </c>
      <c r="C18" s="60">
        <f>VLOOKUP($A18,'Return Data'!$B$7:$R$2292,4,0)</f>
        <v>24.459599999999998</v>
      </c>
      <c r="D18" s="60">
        <f>VLOOKUP($A18,'Return Data'!$B$7:$R$2292,9,0)</f>
        <v>6.0050999999999997</v>
      </c>
      <c r="E18" s="61">
        <f t="shared" si="0"/>
        <v>5</v>
      </c>
      <c r="F18" s="60">
        <f>VLOOKUP($A18,'Return Data'!$B$7:$R$2292,10,0)</f>
        <v>5.0960999999999999</v>
      </c>
      <c r="G18" s="61">
        <f t="shared" si="1"/>
        <v>4</v>
      </c>
      <c r="H18" s="60">
        <f>VLOOKUP($A18,'Return Data'!$B$7:$R$2292,11,0)</f>
        <v>2.8611</v>
      </c>
      <c r="I18" s="61">
        <f t="shared" si="2"/>
        <v>11</v>
      </c>
      <c r="J18" s="60">
        <f>VLOOKUP($A18,'Return Data'!$B$7:$R$2292,12,0)</f>
        <v>2.6444000000000001</v>
      </c>
      <c r="K18" s="61">
        <f t="shared" si="3"/>
        <v>16</v>
      </c>
      <c r="L18" s="60">
        <f>VLOOKUP($A18,'Return Data'!$B$7:$R$2292,13,0)</f>
        <v>2.7532999999999999</v>
      </c>
      <c r="M18" s="61">
        <f t="shared" si="4"/>
        <v>16</v>
      </c>
      <c r="N18" s="60">
        <f>VLOOKUP($A18,'Return Data'!$B$7:$R$2292,17,0)</f>
        <v>7.8979999999999997</v>
      </c>
      <c r="O18" s="61">
        <f t="shared" si="5"/>
        <v>3</v>
      </c>
      <c r="P18" s="60">
        <f>VLOOKUP($A18,'Return Data'!$B$7:$R$2292,14,0)</f>
        <v>8.9566999999999997</v>
      </c>
      <c r="Q18" s="61">
        <f t="shared" si="6"/>
        <v>1</v>
      </c>
      <c r="R18" s="60">
        <f>VLOOKUP($A18,'Return Data'!$B$7:$R$2292,16,0)</f>
        <v>7.7542999999999997</v>
      </c>
      <c r="S18" s="62">
        <f t="shared" si="7"/>
        <v>11</v>
      </c>
    </row>
    <row r="19" spans="1:19" x14ac:dyDescent="0.3">
      <c r="A19" s="77" t="s">
        <v>1326</v>
      </c>
      <c r="B19" s="59">
        <f>VLOOKUP($A19,'Return Data'!$B$7:$R$2292,3,0)</f>
        <v>44859</v>
      </c>
      <c r="C19" s="60">
        <f>VLOOKUP($A19,'Return Data'!$B$7:$R$2292,4,0)</f>
        <v>49.369399999999999</v>
      </c>
      <c r="D19" s="60">
        <f>VLOOKUP($A19,'Return Data'!$B$7:$R$2292,9,0)</f>
        <v>6.2466999999999997</v>
      </c>
      <c r="E19" s="61">
        <f t="shared" si="0"/>
        <v>4</v>
      </c>
      <c r="F19" s="60">
        <f>VLOOKUP($A19,'Return Data'!$B$7:$R$2292,10,0)</f>
        <v>3.1524999999999999</v>
      </c>
      <c r="G19" s="61">
        <f t="shared" si="1"/>
        <v>23</v>
      </c>
      <c r="H19" s="60">
        <f>VLOOKUP($A19,'Return Data'!$B$7:$R$2292,11,0)</f>
        <v>2.0634000000000001</v>
      </c>
      <c r="I19" s="61">
        <f t="shared" si="2"/>
        <v>23</v>
      </c>
      <c r="J19" s="60">
        <f>VLOOKUP($A19,'Return Data'!$B$7:$R$2292,12,0)</f>
        <v>2.1726000000000001</v>
      </c>
      <c r="K19" s="61">
        <f t="shared" si="3"/>
        <v>23</v>
      </c>
      <c r="L19" s="60">
        <f>VLOOKUP($A19,'Return Data'!$B$7:$R$2292,13,0)</f>
        <v>2.4</v>
      </c>
      <c r="M19" s="61">
        <f t="shared" si="4"/>
        <v>21</v>
      </c>
      <c r="N19" s="60">
        <f>VLOOKUP($A19,'Return Data'!$B$7:$R$2292,17,0)</f>
        <v>3.3635000000000002</v>
      </c>
      <c r="O19" s="61">
        <f t="shared" si="5"/>
        <v>21</v>
      </c>
      <c r="P19" s="60">
        <f>VLOOKUP($A19,'Return Data'!$B$7:$R$2292,14,0)</f>
        <v>5.6498999999999997</v>
      </c>
      <c r="Q19" s="61">
        <f t="shared" si="6"/>
        <v>15</v>
      </c>
      <c r="R19" s="60">
        <f>VLOOKUP($A19,'Return Data'!$B$7:$R$2292,16,0)</f>
        <v>7.8197999999999999</v>
      </c>
      <c r="S19" s="62">
        <f t="shared" si="7"/>
        <v>9</v>
      </c>
    </row>
    <row r="20" spans="1:19" x14ac:dyDescent="0.3">
      <c r="A20" s="77" t="s">
        <v>1328</v>
      </c>
      <c r="B20" s="59">
        <f>VLOOKUP($A20,'Return Data'!$B$7:$R$2292,3,0)</f>
        <v>44859</v>
      </c>
      <c r="C20" s="60">
        <f>VLOOKUP($A20,'Return Data'!$B$7:$R$2292,4,0)</f>
        <v>1949.3195000000001</v>
      </c>
      <c r="D20" s="60">
        <f>VLOOKUP($A20,'Return Data'!$B$7:$R$2292,9,0)</f>
        <v>5.8506</v>
      </c>
      <c r="E20" s="61">
        <f t="shared" si="0"/>
        <v>6</v>
      </c>
      <c r="F20" s="60">
        <f>VLOOKUP($A20,'Return Data'!$B$7:$R$2292,10,0)</f>
        <v>4.4390999999999998</v>
      </c>
      <c r="G20" s="61">
        <f t="shared" si="1"/>
        <v>12</v>
      </c>
      <c r="H20" s="60">
        <f>VLOOKUP($A20,'Return Data'!$B$7:$R$2292,11,0)</f>
        <v>2.5171000000000001</v>
      </c>
      <c r="I20" s="61">
        <f t="shared" si="2"/>
        <v>18</v>
      </c>
      <c r="J20" s="60">
        <f>VLOOKUP($A20,'Return Data'!$B$7:$R$2292,12,0)</f>
        <v>2.2526000000000002</v>
      </c>
      <c r="K20" s="61">
        <f t="shared" si="3"/>
        <v>20</v>
      </c>
      <c r="L20" s="60">
        <f>VLOOKUP($A20,'Return Data'!$B$7:$R$2292,13,0)</f>
        <v>2.4462000000000002</v>
      </c>
      <c r="M20" s="61">
        <f t="shared" si="4"/>
        <v>20</v>
      </c>
      <c r="N20" s="60">
        <f>VLOOKUP($A20,'Return Data'!$B$7:$R$2292,17,0)</f>
        <v>3.4296000000000002</v>
      </c>
      <c r="O20" s="61">
        <f t="shared" si="5"/>
        <v>19</v>
      </c>
      <c r="P20" s="60">
        <f>VLOOKUP($A20,'Return Data'!$B$7:$R$2292,14,0)</f>
        <v>4.6692</v>
      </c>
      <c r="Q20" s="61">
        <f t="shared" si="6"/>
        <v>21</v>
      </c>
      <c r="R20" s="60">
        <f>VLOOKUP($A20,'Return Data'!$B$7:$R$2292,16,0)</f>
        <v>7.5705999999999998</v>
      </c>
      <c r="S20" s="62">
        <f t="shared" si="7"/>
        <v>14</v>
      </c>
    </row>
    <row r="21" spans="1:19" x14ac:dyDescent="0.3">
      <c r="A21" s="77" t="s">
        <v>1330</v>
      </c>
      <c r="B21" s="59">
        <f>VLOOKUP($A21,'Return Data'!$B$7:$R$2292,3,0)</f>
        <v>44859</v>
      </c>
      <c r="C21" s="60">
        <f>VLOOKUP($A21,'Return Data'!$B$7:$R$2292,4,0)</f>
        <v>3197.06</v>
      </c>
      <c r="D21" s="60">
        <f>VLOOKUP($A21,'Return Data'!$B$7:$R$2292,9,0)</f>
        <v>5.2518000000000002</v>
      </c>
      <c r="E21" s="61">
        <f t="shared" si="0"/>
        <v>16</v>
      </c>
      <c r="F21" s="60">
        <f>VLOOKUP($A21,'Return Data'!$B$7:$R$2292,10,0)</f>
        <v>3.8176000000000001</v>
      </c>
      <c r="G21" s="61">
        <f t="shared" si="1"/>
        <v>17</v>
      </c>
      <c r="H21" s="60">
        <f>VLOOKUP($A21,'Return Data'!$B$7:$R$2292,11,0)</f>
        <v>2.2441</v>
      </c>
      <c r="I21" s="61">
        <f t="shared" si="2"/>
        <v>20</v>
      </c>
      <c r="J21" s="60">
        <f>VLOOKUP($A21,'Return Data'!$B$7:$R$2292,12,0)</f>
        <v>2.4150999999999998</v>
      </c>
      <c r="K21" s="61">
        <f t="shared" si="3"/>
        <v>18</v>
      </c>
      <c r="L21" s="60">
        <f>VLOOKUP($A21,'Return Data'!$B$7:$R$2292,13,0)</f>
        <v>2.621</v>
      </c>
      <c r="M21" s="61">
        <f t="shared" si="4"/>
        <v>18</v>
      </c>
      <c r="N21" s="60">
        <f>VLOOKUP($A21,'Return Data'!$B$7:$R$2292,17,0)</f>
        <v>3.3934000000000002</v>
      </c>
      <c r="O21" s="61">
        <f t="shared" si="5"/>
        <v>20</v>
      </c>
      <c r="P21" s="60">
        <f>VLOOKUP($A21,'Return Data'!$B$7:$R$2292,14,0)</f>
        <v>5.6517999999999997</v>
      </c>
      <c r="Q21" s="61">
        <f t="shared" si="6"/>
        <v>14</v>
      </c>
      <c r="R21" s="60">
        <f>VLOOKUP($A21,'Return Data'!$B$7:$R$2292,16,0)</f>
        <v>7.5655999999999999</v>
      </c>
      <c r="S21" s="62">
        <f t="shared" si="7"/>
        <v>15</v>
      </c>
    </row>
    <row r="22" spans="1:19" x14ac:dyDescent="0.3">
      <c r="A22" s="77" t="s">
        <v>1334</v>
      </c>
      <c r="B22" s="59">
        <f>VLOOKUP($A22,'Return Data'!$B$7:$R$2292,3,0)</f>
        <v>44859</v>
      </c>
      <c r="C22" s="60">
        <f>VLOOKUP($A22,'Return Data'!$B$7:$R$2292,4,0)</f>
        <v>46.335900000000002</v>
      </c>
      <c r="D22" s="60">
        <f>VLOOKUP($A22,'Return Data'!$B$7:$R$2292,9,0)</f>
        <v>7.0342000000000002</v>
      </c>
      <c r="E22" s="61">
        <f t="shared" si="0"/>
        <v>3</v>
      </c>
      <c r="F22" s="60">
        <f>VLOOKUP($A22,'Return Data'!$B$7:$R$2292,10,0)</f>
        <v>5.0853000000000002</v>
      </c>
      <c r="G22" s="61">
        <f t="shared" si="1"/>
        <v>5</v>
      </c>
      <c r="H22" s="60">
        <f>VLOOKUP($A22,'Return Data'!$B$7:$R$2292,11,0)</f>
        <v>3.1913</v>
      </c>
      <c r="I22" s="61">
        <f t="shared" si="2"/>
        <v>9</v>
      </c>
      <c r="J22" s="60">
        <f>VLOOKUP($A22,'Return Data'!$B$7:$R$2292,12,0)</f>
        <v>2.9458000000000002</v>
      </c>
      <c r="K22" s="61">
        <f t="shared" si="3"/>
        <v>12</v>
      </c>
      <c r="L22" s="60">
        <f>VLOOKUP($A22,'Return Data'!$B$7:$R$2292,13,0)</f>
        <v>2.8414000000000001</v>
      </c>
      <c r="M22" s="61">
        <f t="shared" si="4"/>
        <v>14</v>
      </c>
      <c r="N22" s="60">
        <f>VLOOKUP($A22,'Return Data'!$B$7:$R$2292,17,0)</f>
        <v>3.8820000000000001</v>
      </c>
      <c r="O22" s="61">
        <f t="shared" si="5"/>
        <v>10</v>
      </c>
      <c r="P22" s="60">
        <f>VLOOKUP($A22,'Return Data'!$B$7:$R$2292,14,0)</f>
        <v>6.1977000000000002</v>
      </c>
      <c r="Q22" s="61">
        <f t="shared" si="6"/>
        <v>9</v>
      </c>
      <c r="R22" s="60">
        <f>VLOOKUP($A22,'Return Data'!$B$7:$R$2292,16,0)</f>
        <v>8.0594999999999999</v>
      </c>
      <c r="S22" s="62">
        <f t="shared" si="7"/>
        <v>5</v>
      </c>
    </row>
    <row r="23" spans="1:19" x14ac:dyDescent="0.3">
      <c r="A23" s="77" t="s">
        <v>1335</v>
      </c>
      <c r="B23" s="59">
        <f>VLOOKUP($A23,'Return Data'!$B$7:$R$2292,3,0)</f>
        <v>44859</v>
      </c>
      <c r="C23" s="60">
        <f>VLOOKUP($A23,'Return Data'!$B$7:$R$2292,4,0)</f>
        <v>22.810500000000001</v>
      </c>
      <c r="D23" s="60">
        <f>VLOOKUP($A23,'Return Data'!$B$7:$R$2292,9,0)</f>
        <v>4.7298999999999998</v>
      </c>
      <c r="E23" s="61">
        <f t="shared" si="0"/>
        <v>24</v>
      </c>
      <c r="F23" s="60">
        <f>VLOOKUP($A23,'Return Data'!$B$7:$R$2292,10,0)</f>
        <v>3.9487999999999999</v>
      </c>
      <c r="G23" s="61">
        <f t="shared" si="1"/>
        <v>16</v>
      </c>
      <c r="H23" s="60">
        <f>VLOOKUP($A23,'Return Data'!$B$7:$R$2292,11,0)</f>
        <v>2.2469000000000001</v>
      </c>
      <c r="I23" s="61">
        <f t="shared" si="2"/>
        <v>19</v>
      </c>
      <c r="J23" s="60">
        <f>VLOOKUP($A23,'Return Data'!$B$7:$R$2292,12,0)</f>
        <v>2.2238000000000002</v>
      </c>
      <c r="K23" s="61">
        <f t="shared" si="3"/>
        <v>21</v>
      </c>
      <c r="L23" s="60">
        <f>VLOOKUP($A23,'Return Data'!$B$7:$R$2292,13,0)</f>
        <v>2.3879999999999999</v>
      </c>
      <c r="M23" s="61">
        <f t="shared" si="4"/>
        <v>22</v>
      </c>
      <c r="N23" s="60">
        <f>VLOOKUP($A23,'Return Data'!$B$7:$R$2292,17,0)</f>
        <v>3.2625999999999999</v>
      </c>
      <c r="O23" s="61">
        <f t="shared" si="5"/>
        <v>23</v>
      </c>
      <c r="P23" s="60">
        <f>VLOOKUP($A23,'Return Data'!$B$7:$R$2292,14,0)</f>
        <v>5.5293000000000001</v>
      </c>
      <c r="Q23" s="61">
        <f t="shared" si="6"/>
        <v>17</v>
      </c>
      <c r="R23" s="60">
        <f>VLOOKUP($A23,'Return Data'!$B$7:$R$2292,16,0)</f>
        <v>7.7004999999999999</v>
      </c>
      <c r="S23" s="62">
        <f t="shared" si="7"/>
        <v>12</v>
      </c>
    </row>
    <row r="24" spans="1:19" x14ac:dyDescent="0.3">
      <c r="A24" s="77" t="s">
        <v>1337</v>
      </c>
      <c r="B24" s="59">
        <f>VLOOKUP($A24,'Return Data'!$B$7:$R$2292,3,0)</f>
        <v>44859</v>
      </c>
      <c r="C24" s="60">
        <f>VLOOKUP($A24,'Return Data'!$B$7:$R$2292,4,0)</f>
        <v>12.595000000000001</v>
      </c>
      <c r="D24" s="60">
        <f>VLOOKUP($A24,'Return Data'!$B$7:$R$2292,9,0)</f>
        <v>5.1124000000000001</v>
      </c>
      <c r="E24" s="61">
        <f t="shared" si="0"/>
        <v>17</v>
      </c>
      <c r="F24" s="60">
        <f>VLOOKUP($A24,'Return Data'!$B$7:$R$2292,10,0)</f>
        <v>3.5789</v>
      </c>
      <c r="G24" s="61">
        <f t="shared" si="1"/>
        <v>20</v>
      </c>
      <c r="H24" s="60">
        <f>VLOOKUP($A24,'Return Data'!$B$7:$R$2292,11,0)</f>
        <v>2.0882000000000001</v>
      </c>
      <c r="I24" s="61">
        <f t="shared" si="2"/>
        <v>22</v>
      </c>
      <c r="J24" s="60">
        <f>VLOOKUP($A24,'Return Data'!$B$7:$R$2292,12,0)</f>
        <v>2.2109999999999999</v>
      </c>
      <c r="K24" s="61">
        <f t="shared" si="3"/>
        <v>22</v>
      </c>
      <c r="L24" s="60">
        <f>VLOOKUP($A24,'Return Data'!$B$7:$R$2292,13,0)</f>
        <v>2.3509000000000002</v>
      </c>
      <c r="M24" s="61">
        <f t="shared" si="4"/>
        <v>23</v>
      </c>
      <c r="N24" s="60">
        <f>VLOOKUP($A24,'Return Data'!$B$7:$R$2292,17,0)</f>
        <v>3.1259999999999999</v>
      </c>
      <c r="O24" s="61">
        <f t="shared" si="5"/>
        <v>24</v>
      </c>
      <c r="P24" s="60"/>
      <c r="Q24" s="61"/>
      <c r="R24" s="60">
        <f>VLOOKUP($A24,'Return Data'!$B$7:$R$2292,16,0)</f>
        <v>6.3780000000000001</v>
      </c>
      <c r="S24" s="62">
        <f t="shared" si="7"/>
        <v>23</v>
      </c>
    </row>
    <row r="25" spans="1:19" x14ac:dyDescent="0.3">
      <c r="A25" s="77" t="s">
        <v>1339</v>
      </c>
      <c r="B25" s="59">
        <f>VLOOKUP($A25,'Return Data'!$B$7:$R$2292,3,0)</f>
        <v>44859</v>
      </c>
      <c r="C25" s="60">
        <f>VLOOKUP($A25,'Return Data'!$B$7:$R$2292,4,0)</f>
        <v>13.496</v>
      </c>
      <c r="D25" s="60">
        <f>VLOOKUP($A25,'Return Data'!$B$7:$R$2292,9,0)</f>
        <v>5.0083000000000002</v>
      </c>
      <c r="E25" s="61">
        <f t="shared" si="0"/>
        <v>19</v>
      </c>
      <c r="F25" s="60">
        <f>VLOOKUP($A25,'Return Data'!$B$7:$R$2292,10,0)</f>
        <v>4.2758000000000003</v>
      </c>
      <c r="G25" s="61">
        <f t="shared" si="1"/>
        <v>13</v>
      </c>
      <c r="H25" s="60">
        <f>VLOOKUP($A25,'Return Data'!$B$7:$R$2292,11,0)</f>
        <v>3.2654999999999998</v>
      </c>
      <c r="I25" s="61">
        <f t="shared" si="2"/>
        <v>7</v>
      </c>
      <c r="J25" s="60">
        <f>VLOOKUP($A25,'Return Data'!$B$7:$R$2292,12,0)</f>
        <v>3.1817000000000002</v>
      </c>
      <c r="K25" s="61">
        <f t="shared" si="3"/>
        <v>9</v>
      </c>
      <c r="L25" s="60">
        <f>VLOOKUP($A25,'Return Data'!$B$7:$R$2292,13,0)</f>
        <v>3.1827999999999999</v>
      </c>
      <c r="M25" s="61">
        <f t="shared" si="4"/>
        <v>9</v>
      </c>
      <c r="N25" s="60">
        <f>VLOOKUP($A25,'Return Data'!$B$7:$R$2292,17,0)</f>
        <v>3.8525</v>
      </c>
      <c r="O25" s="61">
        <f t="shared" si="5"/>
        <v>12</v>
      </c>
      <c r="P25" s="60">
        <f>VLOOKUP($A25,'Return Data'!$B$7:$R$2292,14,0)</f>
        <v>5.6944999999999997</v>
      </c>
      <c r="Q25" s="61">
        <f t="shared" ref="Q25:Q31" si="8">RANK(P25,P$8:P$31,0)</f>
        <v>13</v>
      </c>
      <c r="R25" s="60">
        <f>VLOOKUP($A25,'Return Data'!$B$7:$R$2292,16,0)</f>
        <v>6.7140000000000004</v>
      </c>
      <c r="S25" s="62">
        <f t="shared" si="7"/>
        <v>21</v>
      </c>
    </row>
    <row r="26" spans="1:19" x14ac:dyDescent="0.3">
      <c r="A26" s="77" t="s">
        <v>1341</v>
      </c>
      <c r="B26" s="59">
        <f>VLOOKUP($A26,'Return Data'!$B$7:$R$2292,3,0)</f>
        <v>44859</v>
      </c>
      <c r="C26" s="60">
        <f>VLOOKUP($A26,'Return Data'!$B$7:$R$2292,4,0)</f>
        <v>46.112200000000001</v>
      </c>
      <c r="D26" s="60">
        <f>VLOOKUP($A26,'Return Data'!$B$7:$R$2292,9,0)</f>
        <v>5.7202999999999999</v>
      </c>
      <c r="E26" s="61">
        <f t="shared" si="0"/>
        <v>7</v>
      </c>
      <c r="F26" s="60">
        <f>VLOOKUP($A26,'Return Data'!$B$7:$R$2292,10,0)</f>
        <v>4.4809999999999999</v>
      </c>
      <c r="G26" s="61">
        <f t="shared" si="1"/>
        <v>11</v>
      </c>
      <c r="H26" s="60">
        <f>VLOOKUP($A26,'Return Data'!$B$7:$R$2292,11,0)</f>
        <v>2.8605999999999998</v>
      </c>
      <c r="I26" s="61">
        <f t="shared" si="2"/>
        <v>12</v>
      </c>
      <c r="J26" s="60">
        <f>VLOOKUP($A26,'Return Data'!$B$7:$R$2292,12,0)</f>
        <v>3.024</v>
      </c>
      <c r="K26" s="61">
        <f t="shared" si="3"/>
        <v>10</v>
      </c>
      <c r="L26" s="60">
        <f>VLOOKUP($A26,'Return Data'!$B$7:$R$2292,13,0)</f>
        <v>3.1894999999999998</v>
      </c>
      <c r="M26" s="61">
        <f t="shared" si="4"/>
        <v>7</v>
      </c>
      <c r="N26" s="60">
        <f>VLOOKUP($A26,'Return Data'!$B$7:$R$2292,17,0)</f>
        <v>4.6106999999999996</v>
      </c>
      <c r="O26" s="61">
        <f t="shared" si="5"/>
        <v>7</v>
      </c>
      <c r="P26" s="60">
        <f>VLOOKUP($A26,'Return Data'!$B$7:$R$2292,14,0)</f>
        <v>6.4443000000000001</v>
      </c>
      <c r="Q26" s="61">
        <f t="shared" si="8"/>
        <v>8</v>
      </c>
      <c r="R26" s="60">
        <f>VLOOKUP($A26,'Return Data'!$B$7:$R$2292,16,0)</f>
        <v>8.1235999999999997</v>
      </c>
      <c r="S26" s="62">
        <f t="shared" si="7"/>
        <v>4</v>
      </c>
    </row>
    <row r="27" spans="1:19" x14ac:dyDescent="0.3">
      <c r="A27" s="77" t="s">
        <v>1943</v>
      </c>
      <c r="B27" s="59">
        <f>VLOOKUP($A27,'Return Data'!$B$7:$R$2292,3,0)</f>
        <v>44859</v>
      </c>
      <c r="C27" s="60">
        <f>VLOOKUP($A27,'Return Data'!$B$7:$R$2292,4,0)</f>
        <v>40.305100000000003</v>
      </c>
      <c r="D27" s="60">
        <f>VLOOKUP($A27,'Return Data'!$B$7:$R$2292,9,0)</f>
        <v>5.7081999999999997</v>
      </c>
      <c r="E27" s="61">
        <f t="shared" si="0"/>
        <v>8</v>
      </c>
      <c r="F27" s="60">
        <f>VLOOKUP($A27,'Return Data'!$B$7:$R$2292,10,0)</f>
        <v>4.8181000000000003</v>
      </c>
      <c r="G27" s="61">
        <f t="shared" si="1"/>
        <v>9</v>
      </c>
      <c r="H27" s="60">
        <f>VLOOKUP($A27,'Return Data'!$B$7:$R$2292,11,0)</f>
        <v>3.5181</v>
      </c>
      <c r="I27" s="61">
        <f t="shared" si="2"/>
        <v>5</v>
      </c>
      <c r="J27" s="60">
        <f>VLOOKUP($A27,'Return Data'!$B$7:$R$2292,12,0)</f>
        <v>3.3694999999999999</v>
      </c>
      <c r="K27" s="61">
        <f t="shared" si="3"/>
        <v>6</v>
      </c>
      <c r="L27" s="60">
        <f>VLOOKUP($A27,'Return Data'!$B$7:$R$2292,13,0)</f>
        <v>3.1877</v>
      </c>
      <c r="M27" s="61">
        <f t="shared" si="4"/>
        <v>8</v>
      </c>
      <c r="N27" s="60">
        <f>VLOOKUP($A27,'Return Data'!$B$7:$R$2292,17,0)</f>
        <v>3.7059000000000002</v>
      </c>
      <c r="O27" s="61">
        <f t="shared" si="5"/>
        <v>14</v>
      </c>
      <c r="P27" s="60">
        <f>VLOOKUP($A27,'Return Data'!$B$7:$R$2292,14,0)</f>
        <v>5.1269999999999998</v>
      </c>
      <c r="Q27" s="61">
        <f t="shared" si="8"/>
        <v>20</v>
      </c>
      <c r="R27" s="60">
        <f>VLOOKUP($A27,'Return Data'!$B$7:$R$2292,16,0)</f>
        <v>7.0919999999999996</v>
      </c>
      <c r="S27" s="62">
        <f t="shared" si="7"/>
        <v>19</v>
      </c>
    </row>
    <row r="28" spans="1:19" x14ac:dyDescent="0.3">
      <c r="A28" s="77" t="s">
        <v>1342</v>
      </c>
      <c r="B28" s="59">
        <f>VLOOKUP($A28,'Return Data'!$B$7:$R$2292,3,0)</f>
        <v>44859</v>
      </c>
      <c r="C28" s="60">
        <f>VLOOKUP($A28,'Return Data'!$B$7:$R$2292,4,0)</f>
        <v>27.616900000000001</v>
      </c>
      <c r="D28" s="60">
        <f>VLOOKUP($A28,'Return Data'!$B$7:$R$2292,9,0)</f>
        <v>5.5613999999999999</v>
      </c>
      <c r="E28" s="61">
        <f t="shared" si="0"/>
        <v>12</v>
      </c>
      <c r="F28" s="60">
        <f>VLOOKUP($A28,'Return Data'!$B$7:$R$2292,10,0)</f>
        <v>4.0871000000000004</v>
      </c>
      <c r="G28" s="61">
        <f t="shared" si="1"/>
        <v>14</v>
      </c>
      <c r="H28" s="60">
        <f>VLOOKUP($A28,'Return Data'!$B$7:$R$2292,11,0)</f>
        <v>2.8725999999999998</v>
      </c>
      <c r="I28" s="61">
        <f t="shared" si="2"/>
        <v>10</v>
      </c>
      <c r="J28" s="60">
        <f>VLOOKUP($A28,'Return Data'!$B$7:$R$2292,12,0)</f>
        <v>2.9809000000000001</v>
      </c>
      <c r="K28" s="61">
        <f t="shared" si="3"/>
        <v>11</v>
      </c>
      <c r="L28" s="60">
        <f>VLOOKUP($A28,'Return Data'!$B$7:$R$2292,13,0)</f>
        <v>2.9413999999999998</v>
      </c>
      <c r="M28" s="61">
        <f t="shared" si="4"/>
        <v>12</v>
      </c>
      <c r="N28" s="60">
        <f>VLOOKUP($A28,'Return Data'!$B$7:$R$2292,17,0)</f>
        <v>3.5451000000000001</v>
      </c>
      <c r="O28" s="61">
        <f t="shared" si="5"/>
        <v>17</v>
      </c>
      <c r="P28" s="60">
        <f>VLOOKUP($A28,'Return Data'!$B$7:$R$2292,14,0)</f>
        <v>5.7579000000000002</v>
      </c>
      <c r="Q28" s="61">
        <f t="shared" si="8"/>
        <v>12</v>
      </c>
      <c r="R28" s="60">
        <f>VLOOKUP($A28,'Return Data'!$B$7:$R$2292,16,0)</f>
        <v>7.7976999999999999</v>
      </c>
      <c r="S28" s="62">
        <f t="shared" si="7"/>
        <v>10</v>
      </c>
    </row>
    <row r="29" spans="1:19" x14ac:dyDescent="0.3">
      <c r="A29" s="77" t="s">
        <v>1921</v>
      </c>
      <c r="B29" s="59">
        <f>VLOOKUP($A29,'Return Data'!$B$7:$R$2292,3,0)</f>
        <v>44859</v>
      </c>
      <c r="C29" s="60">
        <f>VLOOKUP($A29,'Return Data'!$B$7:$R$2292,4,0)</f>
        <v>38.734499999999997</v>
      </c>
      <c r="D29" s="60">
        <f>VLOOKUP($A29,'Return Data'!$B$7:$R$2292,9,0)</f>
        <v>5.6553000000000004</v>
      </c>
      <c r="E29" s="61">
        <f t="shared" si="0"/>
        <v>9</v>
      </c>
      <c r="F29" s="60">
        <f>VLOOKUP($A29,'Return Data'!$B$7:$R$2292,10,0)</f>
        <v>5.0011999999999999</v>
      </c>
      <c r="G29" s="61">
        <f t="shared" si="1"/>
        <v>6</v>
      </c>
      <c r="H29" s="60">
        <f>VLOOKUP($A29,'Return Data'!$B$7:$R$2292,11,0)</f>
        <v>3.1970999999999998</v>
      </c>
      <c r="I29" s="61">
        <f t="shared" si="2"/>
        <v>8</v>
      </c>
      <c r="J29" s="60">
        <f>VLOOKUP($A29,'Return Data'!$B$7:$R$2292,12,0)</f>
        <v>3.3281999999999998</v>
      </c>
      <c r="K29" s="61">
        <f t="shared" si="3"/>
        <v>7</v>
      </c>
      <c r="L29" s="60">
        <f>VLOOKUP($A29,'Return Data'!$B$7:$R$2292,13,0)</f>
        <v>3.6598999999999999</v>
      </c>
      <c r="M29" s="61">
        <f t="shared" si="4"/>
        <v>4</v>
      </c>
      <c r="N29" s="60">
        <f>VLOOKUP($A29,'Return Data'!$B$7:$R$2292,17,0)</f>
        <v>3.7665000000000002</v>
      </c>
      <c r="O29" s="61">
        <f t="shared" si="5"/>
        <v>13</v>
      </c>
      <c r="P29" s="60">
        <f>VLOOKUP($A29,'Return Data'!$B$7:$R$2292,14,0)</f>
        <v>5.9801000000000002</v>
      </c>
      <c r="Q29" s="61">
        <f t="shared" si="8"/>
        <v>10</v>
      </c>
      <c r="R29" s="60">
        <f>VLOOKUP($A29,'Return Data'!$B$7:$R$2292,16,0)</f>
        <v>6.8476999999999997</v>
      </c>
      <c r="S29" s="62">
        <f t="shared" si="7"/>
        <v>20</v>
      </c>
    </row>
    <row r="30" spans="1:19" x14ac:dyDescent="0.3">
      <c r="A30" s="77" t="s">
        <v>1347</v>
      </c>
      <c r="B30" s="59">
        <f>VLOOKUP($A30,'Return Data'!$B$7:$R$2292,3,0)</f>
        <v>44859</v>
      </c>
      <c r="C30" s="60">
        <f>VLOOKUP($A30,'Return Data'!$B$7:$R$2292,4,0)</f>
        <v>42.863</v>
      </c>
      <c r="D30" s="60">
        <f>VLOOKUP($A30,'Return Data'!$B$7:$R$2292,9,0)</f>
        <v>5.4116</v>
      </c>
      <c r="E30" s="61">
        <f t="shared" si="0"/>
        <v>14</v>
      </c>
      <c r="F30" s="60">
        <f>VLOOKUP($A30,'Return Data'!$B$7:$R$2292,10,0)</f>
        <v>3.6175000000000002</v>
      </c>
      <c r="G30" s="61">
        <f t="shared" si="1"/>
        <v>19</v>
      </c>
      <c r="H30" s="60">
        <f>VLOOKUP($A30,'Return Data'!$B$7:$R$2292,11,0)</f>
        <v>2.8378000000000001</v>
      </c>
      <c r="I30" s="61">
        <f t="shared" si="2"/>
        <v>13</v>
      </c>
      <c r="J30" s="60">
        <f>VLOOKUP($A30,'Return Data'!$B$7:$R$2292,12,0)</f>
        <v>2.9081999999999999</v>
      </c>
      <c r="K30" s="61">
        <f t="shared" si="3"/>
        <v>13</v>
      </c>
      <c r="L30" s="60">
        <f>VLOOKUP($A30,'Return Data'!$B$7:$R$2292,13,0)</f>
        <v>2.9805999999999999</v>
      </c>
      <c r="M30" s="61">
        <f t="shared" si="4"/>
        <v>11</v>
      </c>
      <c r="N30" s="60">
        <f>VLOOKUP($A30,'Return Data'!$B$7:$R$2292,17,0)</f>
        <v>3.5487000000000002</v>
      </c>
      <c r="O30" s="61">
        <f t="shared" si="5"/>
        <v>16</v>
      </c>
      <c r="P30" s="60">
        <f>VLOOKUP($A30,'Return Data'!$B$7:$R$2292,14,0)</f>
        <v>5.9546999999999999</v>
      </c>
      <c r="Q30" s="61">
        <f t="shared" si="8"/>
        <v>11</v>
      </c>
      <c r="R30" s="60">
        <f>VLOOKUP($A30,'Return Data'!$B$7:$R$2292,16,0)</f>
        <v>7.4542999999999999</v>
      </c>
      <c r="S30" s="62">
        <f t="shared" si="7"/>
        <v>16</v>
      </c>
    </row>
    <row r="31" spans="1:19" x14ac:dyDescent="0.3">
      <c r="A31" s="77" t="s">
        <v>1348</v>
      </c>
      <c r="B31" s="59">
        <f>VLOOKUP($A31,'Return Data'!$B$7:$R$2292,3,0)</f>
        <v>44859</v>
      </c>
      <c r="C31" s="60">
        <f>VLOOKUP($A31,'Return Data'!$B$7:$R$2292,4,0)</f>
        <v>27.284800000000001</v>
      </c>
      <c r="D31" s="60">
        <f>VLOOKUP($A31,'Return Data'!$B$7:$R$2292,9,0)</f>
        <v>5.6252000000000004</v>
      </c>
      <c r="E31" s="61">
        <f t="shared" si="0"/>
        <v>10</v>
      </c>
      <c r="F31" s="60">
        <f>VLOOKUP($A31,'Return Data'!$B$7:$R$2292,10,0)</f>
        <v>5.6424000000000003</v>
      </c>
      <c r="G31" s="61">
        <f t="shared" si="1"/>
        <v>2</v>
      </c>
      <c r="H31" s="60">
        <f>VLOOKUP($A31,'Return Data'!$B$7:$R$2292,11,0)</f>
        <v>3.7778999999999998</v>
      </c>
      <c r="I31" s="61">
        <f t="shared" si="2"/>
        <v>3</v>
      </c>
      <c r="J31" s="60">
        <f>VLOOKUP($A31,'Return Data'!$B$7:$R$2292,12,0)</f>
        <v>3.6867999999999999</v>
      </c>
      <c r="K31" s="61">
        <f t="shared" si="3"/>
        <v>4</v>
      </c>
      <c r="L31" s="60">
        <f>VLOOKUP($A31,'Return Data'!$B$7:$R$2292,13,0)</f>
        <v>3.5350999999999999</v>
      </c>
      <c r="M31" s="61">
        <f t="shared" si="4"/>
        <v>6</v>
      </c>
      <c r="N31" s="60">
        <f>VLOOKUP($A31,'Return Data'!$B$7:$R$2292,17,0)</f>
        <v>6.5845000000000002</v>
      </c>
      <c r="O31" s="61">
        <f t="shared" si="5"/>
        <v>4</v>
      </c>
      <c r="P31" s="60">
        <f>VLOOKUP($A31,'Return Data'!$B$7:$R$2292,14,0)</f>
        <v>8.0498999999999992</v>
      </c>
      <c r="Q31" s="61">
        <f t="shared" si="8"/>
        <v>2</v>
      </c>
      <c r="R31" s="60">
        <f>VLOOKUP($A31,'Return Data'!$B$7:$R$2292,16,0)</f>
        <v>7.3178999999999998</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5.6705916666666667</v>
      </c>
      <c r="E33" s="83"/>
      <c r="F33" s="84">
        <f>AVERAGE(F8:F31)</f>
        <v>4.3069916666666677</v>
      </c>
      <c r="G33" s="83"/>
      <c r="H33" s="84">
        <f>AVERAGE(H8:H31)</f>
        <v>2.9878916666666666</v>
      </c>
      <c r="I33" s="83"/>
      <c r="J33" s="84">
        <f>AVERAGE(J8:J31)</f>
        <v>3.7439708333333339</v>
      </c>
      <c r="K33" s="83"/>
      <c r="L33" s="84">
        <f>AVERAGE(L8:L31)</f>
        <v>3.6155208333333326</v>
      </c>
      <c r="M33" s="83"/>
      <c r="N33" s="84">
        <f>AVERAGE(N8:N31)</f>
        <v>4.6487916666666669</v>
      </c>
      <c r="O33" s="83"/>
      <c r="P33" s="84">
        <f>AVERAGE(P8:P31)</f>
        <v>6.0132739130434789</v>
      </c>
      <c r="Q33" s="83"/>
      <c r="R33" s="84">
        <f>AVERAGE(R8:R31)</f>
        <v>7.5313000000000008</v>
      </c>
      <c r="S33" s="85"/>
    </row>
    <row r="34" spans="1:19" x14ac:dyDescent="0.3">
      <c r="A34" s="82" t="s">
        <v>28</v>
      </c>
      <c r="B34" s="83"/>
      <c r="C34" s="83"/>
      <c r="D34" s="84">
        <f>MIN(D8:D31)</f>
        <v>4.7298999999999998</v>
      </c>
      <c r="E34" s="83"/>
      <c r="F34" s="84">
        <f>MIN(F8:F31)</f>
        <v>0.23710000000000001</v>
      </c>
      <c r="G34" s="83"/>
      <c r="H34" s="84">
        <f>MIN(H8:H31)</f>
        <v>1.9029</v>
      </c>
      <c r="I34" s="83"/>
      <c r="J34" s="84">
        <f>MIN(J8:J31)</f>
        <v>0.70479999999999998</v>
      </c>
      <c r="K34" s="83"/>
      <c r="L34" s="84">
        <f>MIN(L8:L31)</f>
        <v>1.9611000000000001</v>
      </c>
      <c r="M34" s="83"/>
      <c r="N34" s="84">
        <f>MIN(N8:N31)</f>
        <v>3.1259999999999999</v>
      </c>
      <c r="O34" s="83"/>
      <c r="P34" s="84">
        <f>MIN(P8:P31)</f>
        <v>3.4298999999999999</v>
      </c>
      <c r="Q34" s="83"/>
      <c r="R34" s="84">
        <f>MIN(R8:R31)</f>
        <v>5.8836000000000004</v>
      </c>
      <c r="S34" s="85"/>
    </row>
    <row r="35" spans="1:19" ht="15" thickBot="1" x14ac:dyDescent="0.35">
      <c r="A35" s="86" t="s">
        <v>29</v>
      </c>
      <c r="B35" s="87"/>
      <c r="C35" s="87"/>
      <c r="D35" s="88">
        <f>MAX(D8:D31)</f>
        <v>8.7310999999999996</v>
      </c>
      <c r="E35" s="87"/>
      <c r="F35" s="88">
        <f>MAX(F8:F31)</f>
        <v>7.8528000000000002</v>
      </c>
      <c r="G35" s="87"/>
      <c r="H35" s="88">
        <f>MAX(H8:H31)</f>
        <v>5.9234999999999998</v>
      </c>
      <c r="I35" s="87"/>
      <c r="J35" s="88">
        <f>MAX(J8:J31)</f>
        <v>23.049700000000001</v>
      </c>
      <c r="K35" s="87"/>
      <c r="L35" s="88">
        <f>MAX(L8:L31)</f>
        <v>18.036300000000001</v>
      </c>
      <c r="M35" s="87"/>
      <c r="N35" s="88">
        <f>MAX(N8:N31)</f>
        <v>10.6275</v>
      </c>
      <c r="O35" s="87"/>
      <c r="P35" s="88">
        <f>MAX(P8:P31)</f>
        <v>8.9566999999999997</v>
      </c>
      <c r="Q35" s="87"/>
      <c r="R35" s="88">
        <f>MAX(R8:R31)</f>
        <v>8.7407000000000004</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1299</v>
      </c>
      <c r="B8" s="59">
        <f>VLOOKUP($A8,'Return Data'!$B$7:$R$2292,3,0)</f>
        <v>44859</v>
      </c>
      <c r="C8" s="60">
        <f>VLOOKUP($A8,'Return Data'!$B$7:$R$2292,4,0)</f>
        <v>38.9846</v>
      </c>
      <c r="D8" s="60">
        <f>VLOOKUP($A8,'Return Data'!$B$7:$R$2292,9,0)</f>
        <v>4.8156999999999996</v>
      </c>
      <c r="E8" s="61">
        <f t="shared" ref="E8:E31" si="0">RANK(D8,D$8:D$31,0)</f>
        <v>12</v>
      </c>
      <c r="F8" s="60">
        <f>VLOOKUP($A8,'Return Data'!$B$7:$R$2292,10,0)</f>
        <v>4.6226000000000003</v>
      </c>
      <c r="G8" s="61">
        <f t="shared" ref="G8:G31" si="1">RANK(F8,F$8:F$31,0)</f>
        <v>3</v>
      </c>
      <c r="H8" s="60">
        <f>VLOOKUP($A8,'Return Data'!$B$7:$R$2292,11,0)</f>
        <v>3.7440000000000002</v>
      </c>
      <c r="I8" s="61">
        <f t="shared" ref="I8:I31" si="2">RANK(H8,H$8:H$31,0)</f>
        <v>2</v>
      </c>
      <c r="J8" s="60">
        <f>VLOOKUP($A8,'Return Data'!$B$7:$R$2292,12,0)</f>
        <v>3.6076999999999999</v>
      </c>
      <c r="K8" s="61">
        <f t="shared" ref="K8:K31" si="3">RANK(J8,J$8:J$31,0)</f>
        <v>4</v>
      </c>
      <c r="L8" s="60">
        <f>VLOOKUP($A8,'Return Data'!$B$7:$R$2292,13,0)</f>
        <v>3.3978000000000002</v>
      </c>
      <c r="M8" s="61">
        <f t="shared" ref="M8:M31" si="4">RANK(L8,L$8:L$31,0)</f>
        <v>4</v>
      </c>
      <c r="N8" s="60">
        <f>VLOOKUP($A8,'Return Data'!$B$7:$R$2292,17,0)</f>
        <v>4.0126999999999997</v>
      </c>
      <c r="O8" s="61">
        <f t="shared" ref="O8:O31" si="5">RANK(N8,N$8:N$31,0)</f>
        <v>6</v>
      </c>
      <c r="P8" s="60">
        <f>VLOOKUP($A8,'Return Data'!$B$7:$R$2292,14,0)</f>
        <v>6.0762</v>
      </c>
      <c r="Q8" s="61">
        <f t="shared" ref="Q8:Q23" si="6">RANK(P8,P$8:P$31,0)</f>
        <v>6</v>
      </c>
      <c r="R8" s="60">
        <f>VLOOKUP($A8,'Return Data'!$B$7:$R$2292,16,0)</f>
        <v>7.2355</v>
      </c>
      <c r="S8" s="62">
        <f t="shared" ref="S8:S31" si="7">RANK(R8,R$8:R$31,0)</f>
        <v>11</v>
      </c>
    </row>
    <row r="9" spans="1:19" x14ac:dyDescent="0.3">
      <c r="A9" s="77" t="s">
        <v>1302</v>
      </c>
      <c r="B9" s="59">
        <f>VLOOKUP($A9,'Return Data'!$B$7:$R$2292,3,0)</f>
        <v>44859</v>
      </c>
      <c r="C9" s="60">
        <f>VLOOKUP($A9,'Return Data'!$B$7:$R$2292,4,0)</f>
        <v>25.264800000000001</v>
      </c>
      <c r="D9" s="60">
        <f>VLOOKUP($A9,'Return Data'!$B$7:$R$2292,9,0)</f>
        <v>4.3414999999999999</v>
      </c>
      <c r="E9" s="61">
        <f t="shared" si="0"/>
        <v>18</v>
      </c>
      <c r="F9" s="60">
        <f>VLOOKUP($A9,'Return Data'!$B$7:$R$2292,10,0)</f>
        <v>4.0034999999999998</v>
      </c>
      <c r="G9" s="61">
        <f t="shared" si="1"/>
        <v>10</v>
      </c>
      <c r="H9" s="60">
        <f>VLOOKUP($A9,'Return Data'!$B$7:$R$2292,11,0)</f>
        <v>2.8693</v>
      </c>
      <c r="I9" s="61">
        <f t="shared" si="2"/>
        <v>6</v>
      </c>
      <c r="J9" s="60">
        <f>VLOOKUP($A9,'Return Data'!$B$7:$R$2292,12,0)</f>
        <v>2.8708999999999998</v>
      </c>
      <c r="K9" s="61">
        <f t="shared" si="3"/>
        <v>6</v>
      </c>
      <c r="L9" s="60">
        <f>VLOOKUP($A9,'Return Data'!$B$7:$R$2292,13,0)</f>
        <v>2.8530000000000002</v>
      </c>
      <c r="M9" s="61">
        <f t="shared" si="4"/>
        <v>7</v>
      </c>
      <c r="N9" s="60">
        <f>VLOOKUP($A9,'Return Data'!$B$7:$R$2292,17,0)</f>
        <v>3.4943</v>
      </c>
      <c r="O9" s="61">
        <f t="shared" si="5"/>
        <v>9</v>
      </c>
      <c r="P9" s="60">
        <f>VLOOKUP($A9,'Return Data'!$B$7:$R$2292,14,0)</f>
        <v>5.7252000000000001</v>
      </c>
      <c r="Q9" s="61">
        <f t="shared" si="6"/>
        <v>7</v>
      </c>
      <c r="R9" s="60">
        <f>VLOOKUP($A9,'Return Data'!$B$7:$R$2292,16,0)</f>
        <v>7.5312000000000001</v>
      </c>
      <c r="S9" s="62">
        <f t="shared" si="7"/>
        <v>5</v>
      </c>
    </row>
    <row r="10" spans="1:19" x14ac:dyDescent="0.3">
      <c r="A10" s="77" t="s">
        <v>2003</v>
      </c>
      <c r="B10" s="59">
        <f>VLOOKUP($A10,'Return Data'!$B$7:$R$2292,3,0)</f>
        <v>44859</v>
      </c>
      <c r="C10" s="60">
        <f>VLOOKUP($A10,'Return Data'!$B$7:$R$2292,4,0)</f>
        <v>23.973199999999999</v>
      </c>
      <c r="D10" s="60">
        <f>VLOOKUP($A10,'Return Data'!$B$7:$R$2292,9,0)</f>
        <v>4.2263999999999999</v>
      </c>
      <c r="E10" s="61">
        <f t="shared" si="0"/>
        <v>20</v>
      </c>
      <c r="F10" s="60">
        <f>VLOOKUP($A10,'Return Data'!$B$7:$R$2292,10,0)</f>
        <v>4.1673999999999998</v>
      </c>
      <c r="G10" s="61">
        <f t="shared" si="1"/>
        <v>9</v>
      </c>
      <c r="H10" s="60">
        <f>VLOOKUP($A10,'Return Data'!$B$7:$R$2292,11,0)</f>
        <v>2.1383999999999999</v>
      </c>
      <c r="I10" s="61">
        <f t="shared" si="2"/>
        <v>13</v>
      </c>
      <c r="J10" s="60">
        <f>VLOOKUP($A10,'Return Data'!$B$7:$R$2292,12,0)</f>
        <v>1.9975000000000001</v>
      </c>
      <c r="K10" s="61">
        <f t="shared" si="3"/>
        <v>17</v>
      </c>
      <c r="L10" s="60">
        <f>VLOOKUP($A10,'Return Data'!$B$7:$R$2292,13,0)</f>
        <v>2.2237</v>
      </c>
      <c r="M10" s="61">
        <f t="shared" si="4"/>
        <v>14</v>
      </c>
      <c r="N10" s="60">
        <f>VLOOKUP($A10,'Return Data'!$B$7:$R$2292,17,0)</f>
        <v>3.12</v>
      </c>
      <c r="O10" s="61">
        <f t="shared" si="5"/>
        <v>11</v>
      </c>
      <c r="P10" s="60">
        <f>VLOOKUP($A10,'Return Data'!$B$7:$R$2292,14,0)</f>
        <v>4.7058999999999997</v>
      </c>
      <c r="Q10" s="61">
        <f t="shared" si="6"/>
        <v>21</v>
      </c>
      <c r="R10" s="60">
        <f>VLOOKUP($A10,'Return Data'!$B$7:$R$2292,16,0)</f>
        <v>7.3494999999999999</v>
      </c>
      <c r="S10" s="62">
        <f t="shared" si="7"/>
        <v>8</v>
      </c>
    </row>
    <row r="11" spans="1:19" x14ac:dyDescent="0.3">
      <c r="A11" s="77" t="s">
        <v>2035</v>
      </c>
      <c r="B11" s="59">
        <f>VLOOKUP($A11,'Return Data'!$B$7:$R$2292,3,0)</f>
        <v>44859</v>
      </c>
      <c r="C11" s="60">
        <f>VLOOKUP($A11,'Return Data'!$B$7:$R$2292,4,0)</f>
        <v>20.497199999999999</v>
      </c>
      <c r="D11" s="60">
        <f>VLOOKUP($A11,'Return Data'!$B$7:$R$2292,9,0)</f>
        <v>4.7328999999999999</v>
      </c>
      <c r="E11" s="61">
        <f t="shared" si="0"/>
        <v>13</v>
      </c>
      <c r="F11" s="60">
        <f>VLOOKUP($A11,'Return Data'!$B$7:$R$2292,10,0)</f>
        <v>3.1467999999999998</v>
      </c>
      <c r="G11" s="61">
        <f t="shared" si="1"/>
        <v>16</v>
      </c>
      <c r="H11" s="60">
        <f>VLOOKUP($A11,'Return Data'!$B$7:$R$2292,11,0)</f>
        <v>2.3003</v>
      </c>
      <c r="I11" s="61">
        <f t="shared" si="2"/>
        <v>12</v>
      </c>
      <c r="J11" s="60">
        <f>VLOOKUP($A11,'Return Data'!$B$7:$R$2292,12,0)</f>
        <v>22.6341</v>
      </c>
      <c r="K11" s="61">
        <f t="shared" si="3"/>
        <v>1</v>
      </c>
      <c r="L11" s="60">
        <f>VLOOKUP($A11,'Return Data'!$B$7:$R$2292,13,0)</f>
        <v>17.641100000000002</v>
      </c>
      <c r="M11" s="61">
        <f t="shared" si="4"/>
        <v>1</v>
      </c>
      <c r="N11" s="60">
        <f>VLOOKUP($A11,'Return Data'!$B$7:$R$2292,17,0)</f>
        <v>10.206300000000001</v>
      </c>
      <c r="O11" s="61">
        <f t="shared" si="5"/>
        <v>2</v>
      </c>
      <c r="P11" s="60">
        <f>VLOOKUP($A11,'Return Data'!$B$7:$R$2292,14,0)</f>
        <v>6.6125999999999996</v>
      </c>
      <c r="Q11" s="61">
        <f t="shared" si="6"/>
        <v>3</v>
      </c>
      <c r="R11" s="60">
        <f>VLOOKUP($A11,'Return Data'!$B$7:$R$2292,16,0)</f>
        <v>5.3144999999999998</v>
      </c>
      <c r="S11" s="62">
        <f t="shared" si="7"/>
        <v>23</v>
      </c>
    </row>
    <row r="12" spans="1:19" x14ac:dyDescent="0.3">
      <c r="A12" s="77" t="s">
        <v>1306</v>
      </c>
      <c r="B12" s="59">
        <f>VLOOKUP($A12,'Return Data'!$B$7:$R$2292,3,0)</f>
        <v>44859</v>
      </c>
      <c r="C12" s="60">
        <f>VLOOKUP($A12,'Return Data'!$B$7:$R$2292,4,0)</f>
        <v>21.137499999999999</v>
      </c>
      <c r="D12" s="60">
        <f>VLOOKUP($A12,'Return Data'!$B$7:$R$2292,9,0)</f>
        <v>4.1593999999999998</v>
      </c>
      <c r="E12" s="61">
        <f t="shared" si="0"/>
        <v>22</v>
      </c>
      <c r="F12" s="60">
        <f>VLOOKUP($A12,'Return Data'!$B$7:$R$2292,10,0)</f>
        <v>2.7898999999999998</v>
      </c>
      <c r="G12" s="61">
        <f t="shared" si="1"/>
        <v>20</v>
      </c>
      <c r="H12" s="60">
        <f>VLOOKUP($A12,'Return Data'!$B$7:$R$2292,11,0)</f>
        <v>1.9148000000000001</v>
      </c>
      <c r="I12" s="61">
        <f t="shared" si="2"/>
        <v>17</v>
      </c>
      <c r="J12" s="60">
        <f>VLOOKUP($A12,'Return Data'!$B$7:$R$2292,12,0)</f>
        <v>1.9118999999999999</v>
      </c>
      <c r="K12" s="61">
        <f t="shared" si="3"/>
        <v>18</v>
      </c>
      <c r="L12" s="60">
        <f>VLOOKUP($A12,'Return Data'!$B$7:$R$2292,13,0)</f>
        <v>2.0371000000000001</v>
      </c>
      <c r="M12" s="61">
        <f t="shared" si="4"/>
        <v>17</v>
      </c>
      <c r="N12" s="60">
        <f>VLOOKUP($A12,'Return Data'!$B$7:$R$2292,17,0)</f>
        <v>2.7063000000000001</v>
      </c>
      <c r="O12" s="61">
        <f t="shared" si="5"/>
        <v>20</v>
      </c>
      <c r="P12" s="60">
        <f>VLOOKUP($A12,'Return Data'!$B$7:$R$2292,14,0)</f>
        <v>4.7697000000000003</v>
      </c>
      <c r="Q12" s="61">
        <f t="shared" si="6"/>
        <v>18</v>
      </c>
      <c r="R12" s="60">
        <f>VLOOKUP($A12,'Return Data'!$B$7:$R$2292,16,0)</f>
        <v>6.7191000000000001</v>
      </c>
      <c r="S12" s="62">
        <f t="shared" si="7"/>
        <v>18</v>
      </c>
    </row>
    <row r="13" spans="1:19" x14ac:dyDescent="0.3">
      <c r="A13" s="77" t="s">
        <v>1308</v>
      </c>
      <c r="B13" s="59">
        <f>VLOOKUP($A13,'Return Data'!$B$7:$R$2292,3,0)</f>
        <v>44859</v>
      </c>
      <c r="C13" s="60">
        <f>VLOOKUP($A13,'Return Data'!$B$7:$R$2292,4,0)</f>
        <v>38.393799999999999</v>
      </c>
      <c r="D13" s="60">
        <f>VLOOKUP($A13,'Return Data'!$B$7:$R$2292,9,0)</f>
        <v>4.1444999999999999</v>
      </c>
      <c r="E13" s="61">
        <f t="shared" si="0"/>
        <v>23</v>
      </c>
      <c r="F13" s="60">
        <f>VLOOKUP($A13,'Return Data'!$B$7:$R$2292,10,0)</f>
        <v>2.8035000000000001</v>
      </c>
      <c r="G13" s="61">
        <f t="shared" si="1"/>
        <v>19</v>
      </c>
      <c r="H13" s="60">
        <f>VLOOKUP($A13,'Return Data'!$B$7:$R$2292,11,0)</f>
        <v>2.0329999999999999</v>
      </c>
      <c r="I13" s="61">
        <f t="shared" si="2"/>
        <v>15</v>
      </c>
      <c r="J13" s="60">
        <f>VLOOKUP($A13,'Return Data'!$B$7:$R$2292,12,0)</f>
        <v>2.1124999999999998</v>
      </c>
      <c r="K13" s="61">
        <f t="shared" si="3"/>
        <v>15</v>
      </c>
      <c r="L13" s="60">
        <f>VLOOKUP($A13,'Return Data'!$B$7:$R$2292,13,0)</f>
        <v>2.1307</v>
      </c>
      <c r="M13" s="61">
        <f t="shared" si="4"/>
        <v>15</v>
      </c>
      <c r="N13" s="60">
        <f>VLOOKUP($A13,'Return Data'!$B$7:$R$2292,17,0)</f>
        <v>2.8336000000000001</v>
      </c>
      <c r="O13" s="61">
        <f t="shared" si="5"/>
        <v>18</v>
      </c>
      <c r="P13" s="60">
        <f>VLOOKUP($A13,'Return Data'!$B$7:$R$2292,14,0)</f>
        <v>4.9733000000000001</v>
      </c>
      <c r="Q13" s="61">
        <f t="shared" si="6"/>
        <v>16</v>
      </c>
      <c r="R13" s="60">
        <f>VLOOKUP($A13,'Return Data'!$B$7:$R$2292,16,0)</f>
        <v>6.9080000000000004</v>
      </c>
      <c r="S13" s="62">
        <f t="shared" si="7"/>
        <v>15</v>
      </c>
    </row>
    <row r="14" spans="1:19" x14ac:dyDescent="0.3">
      <c r="A14" s="77" t="s">
        <v>1316</v>
      </c>
      <c r="B14" s="59">
        <f>VLOOKUP($A14,'Return Data'!$B$7:$R$2292,3,0)</f>
        <v>44859</v>
      </c>
      <c r="C14" s="60">
        <f>VLOOKUP($A14,'Return Data'!$B$7:$R$2292,4,0)</f>
        <v>4758.4594377510002</v>
      </c>
      <c r="D14" s="60">
        <f>VLOOKUP($A14,'Return Data'!$B$7:$R$2292,9,0)</f>
        <v>8.7310999999999996</v>
      </c>
      <c r="E14" s="61">
        <f t="shared" si="0"/>
        <v>1</v>
      </c>
      <c r="F14" s="60">
        <f>VLOOKUP($A14,'Return Data'!$B$7:$R$2292,10,0)</f>
        <v>0.23710000000000001</v>
      </c>
      <c r="G14" s="61">
        <f t="shared" si="1"/>
        <v>24</v>
      </c>
      <c r="H14" s="60">
        <f>VLOOKUP($A14,'Return Data'!$B$7:$R$2292,11,0)</f>
        <v>1.9029</v>
      </c>
      <c r="I14" s="61">
        <f t="shared" si="2"/>
        <v>18</v>
      </c>
      <c r="J14" s="60">
        <f>VLOOKUP($A14,'Return Data'!$B$7:$R$2292,12,0)</f>
        <v>8.8615999999999993</v>
      </c>
      <c r="K14" s="61">
        <f t="shared" si="3"/>
        <v>2</v>
      </c>
      <c r="L14" s="60">
        <f>VLOOKUP($A14,'Return Data'!$B$7:$R$2292,13,0)</f>
        <v>8.1489999999999991</v>
      </c>
      <c r="M14" s="61">
        <f t="shared" si="4"/>
        <v>2</v>
      </c>
      <c r="N14" s="60">
        <f>VLOOKUP($A14,'Return Data'!$B$7:$R$2292,17,0)</f>
        <v>13.620799999999999</v>
      </c>
      <c r="O14" s="61">
        <f t="shared" si="5"/>
        <v>1</v>
      </c>
      <c r="P14" s="60">
        <f>VLOOKUP($A14,'Return Data'!$B$7:$R$2292,14,0)</f>
        <v>5.1371000000000002</v>
      </c>
      <c r="Q14" s="61">
        <f t="shared" si="6"/>
        <v>12</v>
      </c>
      <c r="R14" s="60">
        <f>VLOOKUP($A14,'Return Data'!$B$7:$R$2292,16,0)</f>
        <v>7.8094000000000001</v>
      </c>
      <c r="S14" s="62">
        <f t="shared" si="7"/>
        <v>3</v>
      </c>
    </row>
    <row r="15" spans="1:19" x14ac:dyDescent="0.3">
      <c r="A15" s="77" t="s">
        <v>1318</v>
      </c>
      <c r="B15" s="59">
        <f>VLOOKUP($A15,'Return Data'!$B$7:$R$2292,3,0)</f>
        <v>44859</v>
      </c>
      <c r="C15" s="60">
        <f>VLOOKUP($A15,'Return Data'!$B$7:$R$2292,4,0)</f>
        <v>26.037500000000001</v>
      </c>
      <c r="D15" s="60">
        <f>VLOOKUP($A15,'Return Data'!$B$7:$R$2292,9,0)</f>
        <v>5.1176000000000004</v>
      </c>
      <c r="E15" s="61">
        <f t="shared" si="0"/>
        <v>7</v>
      </c>
      <c r="F15" s="60">
        <f>VLOOKUP($A15,'Return Data'!$B$7:$R$2292,10,0)</f>
        <v>4.3689</v>
      </c>
      <c r="G15" s="61">
        <f t="shared" si="1"/>
        <v>5</v>
      </c>
      <c r="H15" s="60">
        <f>VLOOKUP($A15,'Return Data'!$B$7:$R$2292,11,0)</f>
        <v>2.9769000000000001</v>
      </c>
      <c r="I15" s="61">
        <f t="shared" si="2"/>
        <v>4</v>
      </c>
      <c r="J15" s="60">
        <f>VLOOKUP($A15,'Return Data'!$B$7:$R$2292,12,0)</f>
        <v>2.7845</v>
      </c>
      <c r="K15" s="61">
        <f t="shared" si="3"/>
        <v>7</v>
      </c>
      <c r="L15" s="60">
        <f>VLOOKUP($A15,'Return Data'!$B$7:$R$2292,13,0)</f>
        <v>2.6979000000000002</v>
      </c>
      <c r="M15" s="61">
        <f t="shared" si="4"/>
        <v>8</v>
      </c>
      <c r="N15" s="60">
        <f>VLOOKUP($A15,'Return Data'!$B$7:$R$2292,17,0)</f>
        <v>3.6785999999999999</v>
      </c>
      <c r="O15" s="61">
        <f t="shared" si="5"/>
        <v>8</v>
      </c>
      <c r="P15" s="60">
        <f>VLOOKUP($A15,'Return Data'!$B$7:$R$2292,14,0)</f>
        <v>6.0979999999999999</v>
      </c>
      <c r="Q15" s="61">
        <f t="shared" si="6"/>
        <v>5</v>
      </c>
      <c r="R15" s="60">
        <f>VLOOKUP($A15,'Return Data'!$B$7:$R$2292,16,0)</f>
        <v>8.0617999999999999</v>
      </c>
      <c r="S15" s="62">
        <f t="shared" si="7"/>
        <v>1</v>
      </c>
    </row>
    <row r="16" spans="1:19" x14ac:dyDescent="0.3">
      <c r="A16" s="77" t="s">
        <v>1320</v>
      </c>
      <c r="B16" s="59">
        <f>VLOOKUP($A16,'Return Data'!$B$7:$R$2292,3,0)</f>
        <v>44859</v>
      </c>
      <c r="C16" s="60">
        <f>VLOOKUP($A16,'Return Data'!$B$7:$R$2292,4,0)</f>
        <v>32.457700000000003</v>
      </c>
      <c r="D16" s="60">
        <f>VLOOKUP($A16,'Return Data'!$B$7:$R$2292,9,0)</f>
        <v>4.4344999999999999</v>
      </c>
      <c r="E16" s="61">
        <f t="shared" si="0"/>
        <v>15</v>
      </c>
      <c r="F16" s="60">
        <f>VLOOKUP($A16,'Return Data'!$B$7:$R$2292,10,0)</f>
        <v>3.4037999999999999</v>
      </c>
      <c r="G16" s="61">
        <f t="shared" si="1"/>
        <v>15</v>
      </c>
      <c r="H16" s="60">
        <f>VLOOKUP($A16,'Return Data'!$B$7:$R$2292,11,0)</f>
        <v>1.6131</v>
      </c>
      <c r="I16" s="61">
        <f t="shared" si="2"/>
        <v>20</v>
      </c>
      <c r="J16" s="60">
        <f>VLOOKUP($A16,'Return Data'!$B$7:$R$2292,12,0)</f>
        <v>1.8009999999999999</v>
      </c>
      <c r="K16" s="61">
        <f t="shared" si="3"/>
        <v>19</v>
      </c>
      <c r="L16" s="60">
        <f>VLOOKUP($A16,'Return Data'!$B$7:$R$2292,13,0)</f>
        <v>2.0083000000000002</v>
      </c>
      <c r="M16" s="61">
        <f t="shared" si="4"/>
        <v>18</v>
      </c>
      <c r="N16" s="60">
        <f>VLOOKUP($A16,'Return Data'!$B$7:$R$2292,17,0)</f>
        <v>2.8342999999999998</v>
      </c>
      <c r="O16" s="61">
        <f t="shared" si="5"/>
        <v>17</v>
      </c>
      <c r="P16" s="60">
        <f>VLOOKUP($A16,'Return Data'!$B$7:$R$2292,14,0)</f>
        <v>3.7021999999999999</v>
      </c>
      <c r="Q16" s="61">
        <f t="shared" si="6"/>
        <v>23</v>
      </c>
      <c r="R16" s="60">
        <f>VLOOKUP($A16,'Return Data'!$B$7:$R$2292,16,0)</f>
        <v>6.0987999999999998</v>
      </c>
      <c r="S16" s="62">
        <f t="shared" si="7"/>
        <v>21</v>
      </c>
    </row>
    <row r="17" spans="1:19" x14ac:dyDescent="0.3">
      <c r="A17" s="77" t="s">
        <v>1322</v>
      </c>
      <c r="B17" s="59">
        <f>VLOOKUP($A17,'Return Data'!$B$7:$R$2292,3,0)</f>
        <v>44859</v>
      </c>
      <c r="C17" s="60">
        <f>VLOOKUP($A17,'Return Data'!$B$7:$R$2292,4,0)</f>
        <v>49.074300000000001</v>
      </c>
      <c r="D17" s="60">
        <f>VLOOKUP($A17,'Return Data'!$B$7:$R$2292,9,0)</f>
        <v>6.7382</v>
      </c>
      <c r="E17" s="61">
        <f t="shared" si="0"/>
        <v>2</v>
      </c>
      <c r="F17" s="60">
        <f>VLOOKUP($A17,'Return Data'!$B$7:$R$2292,10,0)</f>
        <v>7.0884</v>
      </c>
      <c r="G17" s="61">
        <f t="shared" si="1"/>
        <v>1</v>
      </c>
      <c r="H17" s="60">
        <f>VLOOKUP($A17,'Return Data'!$B$7:$R$2292,11,0)</f>
        <v>5.1516000000000002</v>
      </c>
      <c r="I17" s="61">
        <f t="shared" si="2"/>
        <v>1</v>
      </c>
      <c r="J17" s="60">
        <f>VLOOKUP($A17,'Return Data'!$B$7:$R$2292,12,0)</f>
        <v>4.5692000000000004</v>
      </c>
      <c r="K17" s="61">
        <f t="shared" si="3"/>
        <v>3</v>
      </c>
      <c r="L17" s="60">
        <f>VLOOKUP($A17,'Return Data'!$B$7:$R$2292,13,0)</f>
        <v>3.7953000000000001</v>
      </c>
      <c r="M17" s="61">
        <f t="shared" si="4"/>
        <v>3</v>
      </c>
      <c r="N17" s="60">
        <f>VLOOKUP($A17,'Return Data'!$B$7:$R$2292,17,0)</f>
        <v>4.2762000000000002</v>
      </c>
      <c r="O17" s="61">
        <f t="shared" si="5"/>
        <v>5</v>
      </c>
      <c r="P17" s="60">
        <f>VLOOKUP($A17,'Return Data'!$B$7:$R$2292,14,0)</f>
        <v>6.4043999999999999</v>
      </c>
      <c r="Q17" s="61">
        <f t="shared" si="6"/>
        <v>4</v>
      </c>
      <c r="R17" s="60">
        <f>VLOOKUP($A17,'Return Data'!$B$7:$R$2292,16,0)</f>
        <v>7.8639999999999999</v>
      </c>
      <c r="S17" s="62">
        <f t="shared" si="7"/>
        <v>2</v>
      </c>
    </row>
    <row r="18" spans="1:19" x14ac:dyDescent="0.3">
      <c r="A18" s="77" t="s">
        <v>1324</v>
      </c>
      <c r="B18" s="59">
        <f>VLOOKUP($A18,'Return Data'!$B$7:$R$2292,3,0)</f>
        <v>44859</v>
      </c>
      <c r="C18" s="60">
        <f>VLOOKUP($A18,'Return Data'!$B$7:$R$2292,4,0)</f>
        <v>22.686399999999999</v>
      </c>
      <c r="D18" s="60">
        <f>VLOOKUP($A18,'Return Data'!$B$7:$R$2292,9,0)</f>
        <v>5.5372000000000003</v>
      </c>
      <c r="E18" s="61">
        <f t="shared" si="0"/>
        <v>5</v>
      </c>
      <c r="F18" s="60">
        <f>VLOOKUP($A18,'Return Data'!$B$7:$R$2292,10,0)</f>
        <v>4.6211000000000002</v>
      </c>
      <c r="G18" s="61">
        <f t="shared" si="1"/>
        <v>4</v>
      </c>
      <c r="H18" s="60">
        <f>VLOOKUP($A18,'Return Data'!$B$7:$R$2292,11,0)</f>
        <v>2.3862000000000001</v>
      </c>
      <c r="I18" s="61">
        <f t="shared" si="2"/>
        <v>9</v>
      </c>
      <c r="J18" s="60">
        <f>VLOOKUP($A18,'Return Data'!$B$7:$R$2292,12,0)</f>
        <v>2.1661999999999999</v>
      </c>
      <c r="K18" s="61">
        <f t="shared" si="3"/>
        <v>13</v>
      </c>
      <c r="L18" s="60">
        <f>VLOOKUP($A18,'Return Data'!$B$7:$R$2292,13,0)</f>
        <v>2.2721</v>
      </c>
      <c r="M18" s="61">
        <f t="shared" si="4"/>
        <v>13</v>
      </c>
      <c r="N18" s="60">
        <f>VLOOKUP($A18,'Return Data'!$B$7:$R$2292,17,0)</f>
        <v>7.4222000000000001</v>
      </c>
      <c r="O18" s="61">
        <f t="shared" si="5"/>
        <v>3</v>
      </c>
      <c r="P18" s="60">
        <f>VLOOKUP($A18,'Return Data'!$B$7:$R$2292,14,0)</f>
        <v>8.3924000000000003</v>
      </c>
      <c r="Q18" s="61">
        <f t="shared" si="6"/>
        <v>1</v>
      </c>
      <c r="R18" s="60">
        <f>VLOOKUP($A18,'Return Data'!$B$7:$R$2292,16,0)</f>
        <v>7.3171999999999997</v>
      </c>
      <c r="S18" s="62">
        <f t="shared" si="7"/>
        <v>9</v>
      </c>
    </row>
    <row r="19" spans="1:19" x14ac:dyDescent="0.3">
      <c r="A19" s="77" t="s">
        <v>1327</v>
      </c>
      <c r="B19" s="59">
        <f>VLOOKUP($A19,'Return Data'!$B$7:$R$2292,3,0)</f>
        <v>44859</v>
      </c>
      <c r="C19" s="60">
        <f>VLOOKUP($A19,'Return Data'!$B$7:$R$2292,4,0)</f>
        <v>46.699399999999997</v>
      </c>
      <c r="D19" s="60">
        <f>VLOOKUP($A19,'Return Data'!$B$7:$R$2292,9,0)</f>
        <v>5.7689000000000004</v>
      </c>
      <c r="E19" s="61">
        <f t="shared" si="0"/>
        <v>4</v>
      </c>
      <c r="F19" s="60">
        <f>VLOOKUP($A19,'Return Data'!$B$7:$R$2292,10,0)</f>
        <v>2.6745000000000001</v>
      </c>
      <c r="G19" s="61">
        <f t="shared" si="1"/>
        <v>22</v>
      </c>
      <c r="H19" s="60">
        <f>VLOOKUP($A19,'Return Data'!$B$7:$R$2292,11,0)</f>
        <v>1.5838000000000001</v>
      </c>
      <c r="I19" s="61">
        <f t="shared" si="2"/>
        <v>21</v>
      </c>
      <c r="J19" s="60">
        <f>VLOOKUP($A19,'Return Data'!$B$7:$R$2292,12,0)</f>
        <v>1.6832</v>
      </c>
      <c r="K19" s="61">
        <f t="shared" si="3"/>
        <v>21</v>
      </c>
      <c r="L19" s="60">
        <f>VLOOKUP($A19,'Return Data'!$B$7:$R$2292,13,0)</f>
        <v>1.9075</v>
      </c>
      <c r="M19" s="61">
        <f t="shared" si="4"/>
        <v>20</v>
      </c>
      <c r="N19" s="60">
        <f>VLOOKUP($A19,'Return Data'!$B$7:$R$2292,17,0)</f>
        <v>2.8597000000000001</v>
      </c>
      <c r="O19" s="61">
        <f t="shared" si="5"/>
        <v>16</v>
      </c>
      <c r="P19" s="60">
        <f>VLOOKUP($A19,'Return Data'!$B$7:$R$2292,14,0)</f>
        <v>5.1258999999999997</v>
      </c>
      <c r="Q19" s="61">
        <f t="shared" si="6"/>
        <v>13</v>
      </c>
      <c r="R19" s="60">
        <f>VLOOKUP($A19,'Return Data'!$B$7:$R$2292,16,0)</f>
        <v>7.2988</v>
      </c>
      <c r="S19" s="62">
        <f t="shared" si="7"/>
        <v>10</v>
      </c>
    </row>
    <row r="20" spans="1:19" x14ac:dyDescent="0.3">
      <c r="A20" s="77" t="s">
        <v>1329</v>
      </c>
      <c r="B20" s="59">
        <f>VLOOKUP($A20,'Return Data'!$B$7:$R$2292,3,0)</f>
        <v>44859</v>
      </c>
      <c r="C20" s="60">
        <f>VLOOKUP($A20,'Return Data'!$B$7:$R$2292,4,0)</f>
        <v>2942.0718999999999</v>
      </c>
      <c r="D20" s="60">
        <f>VLOOKUP($A20,'Return Data'!$B$7:$R$2292,9,0)</f>
        <v>4.3975</v>
      </c>
      <c r="E20" s="61">
        <f t="shared" si="0"/>
        <v>16</v>
      </c>
      <c r="F20" s="60">
        <f>VLOOKUP($A20,'Return Data'!$B$7:$R$2292,10,0)</f>
        <v>2.9592999999999998</v>
      </c>
      <c r="G20" s="61">
        <f t="shared" si="1"/>
        <v>17</v>
      </c>
      <c r="H20" s="60">
        <f>VLOOKUP($A20,'Return Data'!$B$7:$R$2292,11,0)</f>
        <v>1.3855</v>
      </c>
      <c r="I20" s="61">
        <f t="shared" si="2"/>
        <v>22</v>
      </c>
      <c r="J20" s="60">
        <f>VLOOKUP($A20,'Return Data'!$B$7:$R$2292,12,0)</f>
        <v>1.5512999999999999</v>
      </c>
      <c r="K20" s="61">
        <f t="shared" si="3"/>
        <v>22</v>
      </c>
      <c r="L20" s="60">
        <f>VLOOKUP($A20,'Return Data'!$B$7:$R$2292,13,0)</f>
        <v>1.7514000000000001</v>
      </c>
      <c r="M20" s="61">
        <f t="shared" si="4"/>
        <v>22</v>
      </c>
      <c r="N20" s="60">
        <f>VLOOKUP($A20,'Return Data'!$B$7:$R$2292,17,0)</f>
        <v>2.5179</v>
      </c>
      <c r="O20" s="61">
        <f t="shared" si="5"/>
        <v>22</v>
      </c>
      <c r="P20" s="60">
        <f>VLOOKUP($A20,'Return Data'!$B$7:$R$2292,14,0)</f>
        <v>4.7580999999999998</v>
      </c>
      <c r="Q20" s="61">
        <f t="shared" si="6"/>
        <v>19</v>
      </c>
      <c r="R20" s="60">
        <f>VLOOKUP($A20,'Return Data'!$B$7:$R$2292,16,0)</f>
        <v>7.1623000000000001</v>
      </c>
      <c r="S20" s="62">
        <f t="shared" si="7"/>
        <v>12</v>
      </c>
    </row>
    <row r="21" spans="1:19" x14ac:dyDescent="0.3">
      <c r="A21" s="77" t="s">
        <v>1329</v>
      </c>
      <c r="B21" s="59">
        <f>VLOOKUP($A21,'Return Data'!$B$7:$R$2292,3,0)</f>
        <v>44859</v>
      </c>
      <c r="C21" s="60">
        <f>VLOOKUP($A21,'Return Data'!$B$7:$R$2292,4,0)</f>
        <v>2942.0718999999999</v>
      </c>
      <c r="D21" s="60">
        <f>VLOOKUP($A21,'Return Data'!$B$7:$R$2292,9,0)</f>
        <v>4.3975</v>
      </c>
      <c r="E21" s="61">
        <f t="shared" si="0"/>
        <v>16</v>
      </c>
      <c r="F21" s="60">
        <f>VLOOKUP($A21,'Return Data'!$B$7:$R$2292,10,0)</f>
        <v>2.9592999999999998</v>
      </c>
      <c r="G21" s="61">
        <f t="shared" si="1"/>
        <v>17</v>
      </c>
      <c r="H21" s="60">
        <f>VLOOKUP($A21,'Return Data'!$B$7:$R$2292,11,0)</f>
        <v>1.3855</v>
      </c>
      <c r="I21" s="61">
        <f t="shared" si="2"/>
        <v>22</v>
      </c>
      <c r="J21" s="60">
        <f>VLOOKUP($A21,'Return Data'!$B$7:$R$2292,12,0)</f>
        <v>1.5512999999999999</v>
      </c>
      <c r="K21" s="61">
        <f t="shared" si="3"/>
        <v>22</v>
      </c>
      <c r="L21" s="60">
        <f>VLOOKUP($A21,'Return Data'!$B$7:$R$2292,13,0)</f>
        <v>1.7514000000000001</v>
      </c>
      <c r="M21" s="61">
        <f t="shared" si="4"/>
        <v>22</v>
      </c>
      <c r="N21" s="60">
        <f>VLOOKUP($A21,'Return Data'!$B$7:$R$2292,17,0)</f>
        <v>2.5179</v>
      </c>
      <c r="O21" s="61">
        <f t="shared" si="5"/>
        <v>22</v>
      </c>
      <c r="P21" s="60">
        <f>VLOOKUP($A21,'Return Data'!$B$7:$R$2292,14,0)</f>
        <v>4.7580999999999998</v>
      </c>
      <c r="Q21" s="61">
        <f t="shared" si="6"/>
        <v>19</v>
      </c>
      <c r="R21" s="60">
        <f>VLOOKUP($A21,'Return Data'!$B$7:$R$2292,16,0)</f>
        <v>7.1623000000000001</v>
      </c>
      <c r="S21" s="62">
        <f t="shared" si="7"/>
        <v>12</v>
      </c>
    </row>
    <row r="22" spans="1:19" x14ac:dyDescent="0.3">
      <c r="A22" s="77" t="s">
        <v>1333</v>
      </c>
      <c r="B22" s="59">
        <f>VLOOKUP($A22,'Return Data'!$B$7:$R$2292,3,0)</f>
        <v>44859</v>
      </c>
      <c r="C22" s="60">
        <f>VLOOKUP($A22,'Return Data'!$B$7:$R$2292,4,0)</f>
        <v>42.983400000000003</v>
      </c>
      <c r="D22" s="60">
        <f>VLOOKUP($A22,'Return Data'!$B$7:$R$2292,9,0)</f>
        <v>6.2167000000000003</v>
      </c>
      <c r="E22" s="61">
        <f t="shared" si="0"/>
        <v>3</v>
      </c>
      <c r="F22" s="60">
        <f>VLOOKUP($A22,'Return Data'!$B$7:$R$2292,10,0)</f>
        <v>4.2634999999999996</v>
      </c>
      <c r="G22" s="61">
        <f t="shared" si="1"/>
        <v>8</v>
      </c>
      <c r="H22" s="60">
        <f>VLOOKUP($A22,'Return Data'!$B$7:$R$2292,11,0)</f>
        <v>2.3635999999999999</v>
      </c>
      <c r="I22" s="61">
        <f t="shared" si="2"/>
        <v>11</v>
      </c>
      <c r="J22" s="60">
        <f>VLOOKUP($A22,'Return Data'!$B$7:$R$2292,12,0)</f>
        <v>2.1128999999999998</v>
      </c>
      <c r="K22" s="61">
        <f t="shared" si="3"/>
        <v>14</v>
      </c>
      <c r="L22" s="60">
        <f>VLOOKUP($A22,'Return Data'!$B$7:$R$2292,13,0)</f>
        <v>2.0034000000000001</v>
      </c>
      <c r="M22" s="61">
        <f t="shared" si="4"/>
        <v>19</v>
      </c>
      <c r="N22" s="60">
        <f>VLOOKUP($A22,'Return Data'!$B$7:$R$2292,17,0)</f>
        <v>3.0358000000000001</v>
      </c>
      <c r="O22" s="61">
        <f t="shared" si="5"/>
        <v>12</v>
      </c>
      <c r="P22" s="60">
        <f>VLOOKUP($A22,'Return Data'!$B$7:$R$2292,14,0)</f>
        <v>5.3339999999999996</v>
      </c>
      <c r="Q22" s="61">
        <f t="shared" si="6"/>
        <v>10</v>
      </c>
      <c r="R22" s="60">
        <f>VLOOKUP($A22,'Return Data'!$B$7:$R$2292,16,0)</f>
        <v>7.3738999999999999</v>
      </c>
      <c r="S22" s="62">
        <f t="shared" si="7"/>
        <v>7</v>
      </c>
    </row>
    <row r="23" spans="1:19" x14ac:dyDescent="0.3">
      <c r="A23" s="77" t="s">
        <v>1336</v>
      </c>
      <c r="B23" s="59">
        <f>VLOOKUP($A23,'Return Data'!$B$7:$R$2292,3,0)</f>
        <v>44859</v>
      </c>
      <c r="C23" s="60">
        <f>VLOOKUP($A23,'Return Data'!$B$7:$R$2292,4,0)</f>
        <v>21.792100000000001</v>
      </c>
      <c r="D23" s="60">
        <f>VLOOKUP($A23,'Return Data'!$B$7:$R$2292,9,0)</f>
        <v>4.2502000000000004</v>
      </c>
      <c r="E23" s="61">
        <f t="shared" si="0"/>
        <v>19</v>
      </c>
      <c r="F23" s="60">
        <f>VLOOKUP($A23,'Return Data'!$B$7:$R$2292,10,0)</f>
        <v>3.4653999999999998</v>
      </c>
      <c r="G23" s="61">
        <f t="shared" si="1"/>
        <v>13</v>
      </c>
      <c r="H23" s="60">
        <f>VLOOKUP($A23,'Return Data'!$B$7:$R$2292,11,0)</f>
        <v>1.7617</v>
      </c>
      <c r="I23" s="61">
        <f t="shared" si="2"/>
        <v>19</v>
      </c>
      <c r="J23" s="60">
        <f>VLOOKUP($A23,'Return Data'!$B$7:$R$2292,12,0)</f>
        <v>1.7363999999999999</v>
      </c>
      <c r="K23" s="61">
        <f t="shared" si="3"/>
        <v>20</v>
      </c>
      <c r="L23" s="60">
        <f>VLOOKUP($A23,'Return Data'!$B$7:$R$2292,13,0)</f>
        <v>1.8979999999999999</v>
      </c>
      <c r="M23" s="61">
        <f t="shared" si="4"/>
        <v>21</v>
      </c>
      <c r="N23" s="60">
        <f>VLOOKUP($A23,'Return Data'!$B$7:$R$2292,17,0)</f>
        <v>2.7650000000000001</v>
      </c>
      <c r="O23" s="61">
        <f t="shared" si="5"/>
        <v>19</v>
      </c>
      <c r="P23" s="60">
        <f>VLOOKUP($A23,'Return Data'!$B$7:$R$2292,14,0)</f>
        <v>5.0186000000000002</v>
      </c>
      <c r="Q23" s="61">
        <f t="shared" si="6"/>
        <v>14</v>
      </c>
      <c r="R23" s="60">
        <f>VLOOKUP($A23,'Return Data'!$B$7:$R$2292,16,0)</f>
        <v>7.4535999999999998</v>
      </c>
      <c r="S23" s="62">
        <f t="shared" si="7"/>
        <v>6</v>
      </c>
    </row>
    <row r="24" spans="1:19" x14ac:dyDescent="0.3">
      <c r="A24" s="77" t="s">
        <v>1338</v>
      </c>
      <c r="B24" s="59">
        <f>VLOOKUP($A24,'Return Data'!$B$7:$R$2292,3,0)</f>
        <v>44859</v>
      </c>
      <c r="C24" s="60">
        <f>VLOOKUP($A24,'Return Data'!$B$7:$R$2292,4,0)</f>
        <v>12.1099</v>
      </c>
      <c r="D24" s="60">
        <f>VLOOKUP($A24,'Return Data'!$B$7:$R$2292,9,0)</f>
        <v>4.0646000000000004</v>
      </c>
      <c r="E24" s="61">
        <f t="shared" si="0"/>
        <v>24</v>
      </c>
      <c r="F24" s="60">
        <f>VLOOKUP($A24,'Return Data'!$B$7:$R$2292,10,0)</f>
        <v>2.5222000000000002</v>
      </c>
      <c r="G24" s="61">
        <f t="shared" si="1"/>
        <v>23</v>
      </c>
      <c r="H24" s="60">
        <f>VLOOKUP($A24,'Return Data'!$B$7:$R$2292,11,0)</f>
        <v>1.0281</v>
      </c>
      <c r="I24" s="61">
        <f t="shared" si="2"/>
        <v>24</v>
      </c>
      <c r="J24" s="60">
        <f>VLOOKUP($A24,'Return Data'!$B$7:$R$2292,12,0)</f>
        <v>1.1457999999999999</v>
      </c>
      <c r="K24" s="61">
        <f t="shared" si="3"/>
        <v>24</v>
      </c>
      <c r="L24" s="60">
        <f>VLOOKUP($A24,'Return Data'!$B$7:$R$2292,13,0)</f>
        <v>1.2796000000000001</v>
      </c>
      <c r="M24" s="61">
        <f t="shared" si="4"/>
        <v>24</v>
      </c>
      <c r="N24" s="60">
        <f>VLOOKUP($A24,'Return Data'!$B$7:$R$2292,17,0)</f>
        <v>2.0472000000000001</v>
      </c>
      <c r="O24" s="61">
        <f t="shared" si="5"/>
        <v>24</v>
      </c>
      <c r="P24" s="60"/>
      <c r="Q24" s="61"/>
      <c r="R24" s="60">
        <f>VLOOKUP($A24,'Return Data'!$B$7:$R$2292,16,0)</f>
        <v>5.2641999999999998</v>
      </c>
      <c r="S24" s="62">
        <f t="shared" si="7"/>
        <v>24</v>
      </c>
    </row>
    <row r="25" spans="1:19" x14ac:dyDescent="0.3">
      <c r="A25" s="77" t="s">
        <v>1886</v>
      </c>
      <c r="B25" s="59">
        <f>VLOOKUP($A25,'Return Data'!$B$7:$R$2292,3,0)</f>
        <v>44859</v>
      </c>
      <c r="C25" s="60">
        <f>VLOOKUP($A25,'Return Data'!$B$7:$R$2292,4,0)</f>
        <v>13.011799999999999</v>
      </c>
      <c r="D25" s="60">
        <f>VLOOKUP($A25,'Return Data'!$B$7:$R$2292,9,0)</f>
        <v>4.1615000000000002</v>
      </c>
      <c r="E25" s="61">
        <f t="shared" si="0"/>
        <v>21</v>
      </c>
      <c r="F25" s="60">
        <f>VLOOKUP($A25,'Return Data'!$B$7:$R$2292,10,0)</f>
        <v>3.4445999999999999</v>
      </c>
      <c r="G25" s="61">
        <f t="shared" si="1"/>
        <v>14</v>
      </c>
      <c r="H25" s="60">
        <f>VLOOKUP($A25,'Return Data'!$B$7:$R$2292,11,0)</f>
        <v>2.4407000000000001</v>
      </c>
      <c r="I25" s="61">
        <f t="shared" si="2"/>
        <v>8</v>
      </c>
      <c r="J25" s="60">
        <f>VLOOKUP($A25,'Return Data'!$B$7:$R$2292,12,0)</f>
        <v>2.3546999999999998</v>
      </c>
      <c r="K25" s="61">
        <f t="shared" si="3"/>
        <v>11</v>
      </c>
      <c r="L25" s="60">
        <f>VLOOKUP($A25,'Return Data'!$B$7:$R$2292,13,0)</f>
        <v>2.3454999999999999</v>
      </c>
      <c r="M25" s="61">
        <f t="shared" si="4"/>
        <v>12</v>
      </c>
      <c r="N25" s="60">
        <f>VLOOKUP($A25,'Return Data'!$B$7:$R$2292,17,0)</f>
        <v>2.9983</v>
      </c>
      <c r="O25" s="61">
        <f t="shared" si="5"/>
        <v>14</v>
      </c>
      <c r="P25" s="60">
        <f>VLOOKUP($A25,'Return Data'!$B$7:$R$2292,14,0)</f>
        <v>4.8305999999999996</v>
      </c>
      <c r="Q25" s="61">
        <f t="shared" ref="Q25:Q31" si="8">RANK(P25,P$8:P$31,0)</f>
        <v>17</v>
      </c>
      <c r="R25" s="60">
        <f>VLOOKUP($A25,'Return Data'!$B$7:$R$2292,16,0)</f>
        <v>5.8723000000000001</v>
      </c>
      <c r="S25" s="62">
        <f t="shared" si="7"/>
        <v>22</v>
      </c>
    </row>
    <row r="26" spans="1:19" x14ac:dyDescent="0.3">
      <c r="A26" s="77" t="s">
        <v>1340</v>
      </c>
      <c r="B26" s="59">
        <f>VLOOKUP($A26,'Return Data'!$B$7:$R$2292,3,0)</f>
        <v>44859</v>
      </c>
      <c r="C26" s="60">
        <f>VLOOKUP($A26,'Return Data'!$B$7:$R$2292,4,0)</f>
        <v>43.147799999999997</v>
      </c>
      <c r="D26" s="60">
        <f>VLOOKUP($A26,'Return Data'!$B$7:$R$2292,9,0)</f>
        <v>4.8982999999999999</v>
      </c>
      <c r="E26" s="61">
        <f t="shared" si="0"/>
        <v>11</v>
      </c>
      <c r="F26" s="60">
        <f>VLOOKUP($A26,'Return Data'!$B$7:$R$2292,10,0)</f>
        <v>3.6655000000000002</v>
      </c>
      <c r="G26" s="61">
        <f t="shared" si="1"/>
        <v>11</v>
      </c>
      <c r="H26" s="60">
        <f>VLOOKUP($A26,'Return Data'!$B$7:$R$2292,11,0)</f>
        <v>2.0478000000000001</v>
      </c>
      <c r="I26" s="61">
        <f t="shared" si="2"/>
        <v>14</v>
      </c>
      <c r="J26" s="60">
        <f>VLOOKUP($A26,'Return Data'!$B$7:$R$2292,12,0)</f>
        <v>2.2067000000000001</v>
      </c>
      <c r="K26" s="61">
        <f t="shared" si="3"/>
        <v>12</v>
      </c>
      <c r="L26" s="60">
        <f>VLOOKUP($A26,'Return Data'!$B$7:$R$2292,13,0)</f>
        <v>2.3645999999999998</v>
      </c>
      <c r="M26" s="61">
        <f t="shared" si="4"/>
        <v>11</v>
      </c>
      <c r="N26" s="60">
        <f>VLOOKUP($A26,'Return Data'!$B$7:$R$2292,17,0)</f>
        <v>3.7683</v>
      </c>
      <c r="O26" s="61">
        <f t="shared" si="5"/>
        <v>7</v>
      </c>
      <c r="P26" s="60">
        <f>VLOOKUP($A26,'Return Data'!$B$7:$R$2292,14,0)</f>
        <v>5.5872000000000002</v>
      </c>
      <c r="Q26" s="61">
        <f t="shared" si="8"/>
        <v>8</v>
      </c>
      <c r="R26" s="60">
        <f>VLOOKUP($A26,'Return Data'!$B$7:$R$2292,16,0)</f>
        <v>7.6372</v>
      </c>
      <c r="S26" s="62">
        <f t="shared" si="7"/>
        <v>4</v>
      </c>
    </row>
    <row r="27" spans="1:19" x14ac:dyDescent="0.3">
      <c r="A27" s="77" t="s">
        <v>1942</v>
      </c>
      <c r="B27" s="59">
        <f>VLOOKUP($A27,'Return Data'!$B$7:$R$2292,3,0)</f>
        <v>44859</v>
      </c>
      <c r="C27" s="60">
        <f>VLOOKUP($A27,'Return Data'!$B$7:$R$2292,4,0)</f>
        <v>37.194899999999997</v>
      </c>
      <c r="D27" s="60">
        <f>VLOOKUP($A27,'Return Data'!$B$7:$R$2292,9,0)</f>
        <v>5.1382000000000003</v>
      </c>
      <c r="E27" s="61">
        <f t="shared" si="0"/>
        <v>6</v>
      </c>
      <c r="F27" s="60">
        <f>VLOOKUP($A27,'Return Data'!$B$7:$R$2292,10,0)</f>
        <v>4.2716000000000003</v>
      </c>
      <c r="G27" s="61">
        <f t="shared" si="1"/>
        <v>7</v>
      </c>
      <c r="H27" s="60">
        <f>VLOOKUP($A27,'Return Data'!$B$7:$R$2292,11,0)</f>
        <v>2.9443999999999999</v>
      </c>
      <c r="I27" s="61">
        <f t="shared" si="2"/>
        <v>5</v>
      </c>
      <c r="J27" s="60">
        <f>VLOOKUP($A27,'Return Data'!$B$7:$R$2292,12,0)</f>
        <v>2.6503999999999999</v>
      </c>
      <c r="K27" s="61">
        <f t="shared" si="3"/>
        <v>9</v>
      </c>
      <c r="L27" s="60">
        <f>VLOOKUP($A27,'Return Data'!$B$7:$R$2292,13,0)</f>
        <v>2.4424000000000001</v>
      </c>
      <c r="M27" s="61">
        <f t="shared" si="4"/>
        <v>9</v>
      </c>
      <c r="N27" s="60">
        <f>VLOOKUP($A27,'Return Data'!$B$7:$R$2292,17,0)</f>
        <v>2.9571000000000001</v>
      </c>
      <c r="O27" s="61">
        <f t="shared" si="5"/>
        <v>15</v>
      </c>
      <c r="P27" s="60">
        <f>VLOOKUP($A27,'Return Data'!$B$7:$R$2292,14,0)</f>
        <v>4.3409000000000004</v>
      </c>
      <c r="Q27" s="61">
        <f t="shared" si="8"/>
        <v>22</v>
      </c>
      <c r="R27" s="60">
        <f>VLOOKUP($A27,'Return Data'!$B$7:$R$2292,16,0)</f>
        <v>6.875</v>
      </c>
      <c r="S27" s="62">
        <f t="shared" si="7"/>
        <v>16</v>
      </c>
    </row>
    <row r="28" spans="1:19" x14ac:dyDescent="0.3">
      <c r="A28" s="77" t="s">
        <v>1343</v>
      </c>
      <c r="B28" s="59">
        <f>VLOOKUP($A28,'Return Data'!$B$7:$R$2292,3,0)</f>
        <v>44859</v>
      </c>
      <c r="C28" s="60">
        <f>VLOOKUP($A28,'Return Data'!$B$7:$R$2292,4,0)</f>
        <v>26.3415</v>
      </c>
      <c r="D28" s="60">
        <f>VLOOKUP($A28,'Return Data'!$B$7:$R$2292,9,0)</f>
        <v>5.0583</v>
      </c>
      <c r="E28" s="61">
        <f t="shared" si="0"/>
        <v>8</v>
      </c>
      <c r="F28" s="60">
        <f>VLOOKUP($A28,'Return Data'!$B$7:$R$2292,10,0)</f>
        <v>3.5836000000000001</v>
      </c>
      <c r="G28" s="61">
        <f t="shared" si="1"/>
        <v>12</v>
      </c>
      <c r="H28" s="60">
        <f>VLOOKUP($A28,'Return Data'!$B$7:$R$2292,11,0)</f>
        <v>2.3681999999999999</v>
      </c>
      <c r="I28" s="61">
        <f t="shared" si="2"/>
        <v>10</v>
      </c>
      <c r="J28" s="60">
        <f>VLOOKUP($A28,'Return Data'!$B$7:$R$2292,12,0)</f>
        <v>2.4725999999999999</v>
      </c>
      <c r="K28" s="61">
        <f t="shared" si="3"/>
        <v>10</v>
      </c>
      <c r="L28" s="60">
        <f>VLOOKUP($A28,'Return Data'!$B$7:$R$2292,13,0)</f>
        <v>2.4291999999999998</v>
      </c>
      <c r="M28" s="61">
        <f t="shared" si="4"/>
        <v>10</v>
      </c>
      <c r="N28" s="60">
        <f>VLOOKUP($A28,'Return Data'!$B$7:$R$2292,17,0)</f>
        <v>3.0289000000000001</v>
      </c>
      <c r="O28" s="61">
        <f t="shared" si="5"/>
        <v>13</v>
      </c>
      <c r="P28" s="60">
        <f>VLOOKUP($A28,'Return Data'!$B$7:$R$2292,14,0)</f>
        <v>5.2302</v>
      </c>
      <c r="Q28" s="61">
        <f t="shared" si="8"/>
        <v>11</v>
      </c>
      <c r="R28" s="60">
        <f>VLOOKUP($A28,'Return Data'!$B$7:$R$2292,16,0)</f>
        <v>6.5526999999999997</v>
      </c>
      <c r="S28" s="62">
        <f t="shared" si="7"/>
        <v>19</v>
      </c>
    </row>
    <row r="29" spans="1:19" x14ac:dyDescent="0.3">
      <c r="A29" s="77" t="s">
        <v>1920</v>
      </c>
      <c r="B29" s="59">
        <f>VLOOKUP($A29,'Return Data'!$B$7:$R$2292,3,0)</f>
        <v>44859</v>
      </c>
      <c r="C29" s="60">
        <f>VLOOKUP($A29,'Return Data'!$B$7:$R$2292,4,0)</f>
        <v>36.331499999999998</v>
      </c>
      <c r="D29" s="60">
        <f>VLOOKUP($A29,'Return Data'!$B$7:$R$2292,9,0)</f>
        <v>4.9978999999999996</v>
      </c>
      <c r="E29" s="61">
        <f t="shared" si="0"/>
        <v>10</v>
      </c>
      <c r="F29" s="60">
        <f>VLOOKUP($A29,'Return Data'!$B$7:$R$2292,10,0)</f>
        <v>4.3407</v>
      </c>
      <c r="G29" s="61">
        <f t="shared" si="1"/>
        <v>6</v>
      </c>
      <c r="H29" s="60">
        <f>VLOOKUP($A29,'Return Data'!$B$7:$R$2292,11,0)</f>
        <v>2.5278999999999998</v>
      </c>
      <c r="I29" s="61">
        <f t="shared" si="2"/>
        <v>7</v>
      </c>
      <c r="J29" s="60">
        <f>VLOOKUP($A29,'Return Data'!$B$7:$R$2292,12,0)</f>
        <v>2.6560999999999999</v>
      </c>
      <c r="K29" s="61">
        <f t="shared" si="3"/>
        <v>8</v>
      </c>
      <c r="L29" s="60">
        <f>VLOOKUP($A29,'Return Data'!$B$7:$R$2292,13,0)</f>
        <v>3.0362</v>
      </c>
      <c r="M29" s="61">
        <f t="shared" si="4"/>
        <v>5</v>
      </c>
      <c r="N29" s="60">
        <f>VLOOKUP($A29,'Return Data'!$B$7:$R$2292,17,0)</f>
        <v>3.2462</v>
      </c>
      <c r="O29" s="61">
        <f t="shared" si="5"/>
        <v>10</v>
      </c>
      <c r="P29" s="60">
        <f>VLOOKUP($A29,'Return Data'!$B$7:$R$2292,14,0)</f>
        <v>5.4810999999999996</v>
      </c>
      <c r="Q29" s="61">
        <f t="shared" si="8"/>
        <v>9</v>
      </c>
      <c r="R29" s="60">
        <f>VLOOKUP($A29,'Return Data'!$B$7:$R$2292,16,0)</f>
        <v>6.8437999999999999</v>
      </c>
      <c r="S29" s="62">
        <f t="shared" si="7"/>
        <v>17</v>
      </c>
    </row>
    <row r="30" spans="1:19" x14ac:dyDescent="0.3">
      <c r="A30" s="77" t="s">
        <v>1346</v>
      </c>
      <c r="B30" s="59">
        <f>VLOOKUP($A30,'Return Data'!$B$7:$R$2292,3,0)</f>
        <v>44859</v>
      </c>
      <c r="C30" s="60">
        <f>VLOOKUP($A30,'Return Data'!$B$7:$R$2292,4,0)</f>
        <v>39.602600000000002</v>
      </c>
      <c r="D30" s="60">
        <f>VLOOKUP($A30,'Return Data'!$B$7:$R$2292,9,0)</f>
        <v>4.5514999999999999</v>
      </c>
      <c r="E30" s="61">
        <f t="shared" si="0"/>
        <v>14</v>
      </c>
      <c r="F30" s="60">
        <f>VLOOKUP($A30,'Return Data'!$B$7:$R$2292,10,0)</f>
        <v>2.76</v>
      </c>
      <c r="G30" s="61">
        <f t="shared" si="1"/>
        <v>21</v>
      </c>
      <c r="H30" s="60">
        <f>VLOOKUP($A30,'Return Data'!$B$7:$R$2292,11,0)</f>
        <v>1.9801</v>
      </c>
      <c r="I30" s="61">
        <f t="shared" si="2"/>
        <v>16</v>
      </c>
      <c r="J30" s="60">
        <f>VLOOKUP($A30,'Return Data'!$B$7:$R$2292,12,0)</f>
        <v>2.0589</v>
      </c>
      <c r="K30" s="61">
        <f t="shared" si="3"/>
        <v>16</v>
      </c>
      <c r="L30" s="60">
        <f>VLOOKUP($A30,'Return Data'!$B$7:$R$2292,13,0)</f>
        <v>2.0914000000000001</v>
      </c>
      <c r="M30" s="61">
        <f t="shared" si="4"/>
        <v>16</v>
      </c>
      <c r="N30" s="60">
        <f>VLOOKUP($A30,'Return Data'!$B$7:$R$2292,17,0)</f>
        <v>2.6150000000000002</v>
      </c>
      <c r="O30" s="61">
        <f t="shared" si="5"/>
        <v>21</v>
      </c>
      <c r="P30" s="60">
        <f>VLOOKUP($A30,'Return Data'!$B$7:$R$2292,14,0)</f>
        <v>4.9889000000000001</v>
      </c>
      <c r="Q30" s="61">
        <f t="shared" si="8"/>
        <v>15</v>
      </c>
      <c r="R30" s="60">
        <f>VLOOKUP($A30,'Return Data'!$B$7:$R$2292,16,0)</f>
        <v>7.0410000000000004</v>
      </c>
      <c r="S30" s="62">
        <f t="shared" si="7"/>
        <v>14</v>
      </c>
    </row>
    <row r="31" spans="1:19" x14ac:dyDescent="0.3">
      <c r="A31" s="77" t="s">
        <v>1349</v>
      </c>
      <c r="B31" s="59">
        <f>VLOOKUP($A31,'Return Data'!$B$7:$R$2292,3,0)</f>
        <v>44859</v>
      </c>
      <c r="C31" s="60">
        <f>VLOOKUP($A31,'Return Data'!$B$7:$R$2292,4,0)</f>
        <v>26.0121</v>
      </c>
      <c r="D31" s="60">
        <f>VLOOKUP($A31,'Return Data'!$B$7:$R$2292,9,0)</f>
        <v>4.9988000000000001</v>
      </c>
      <c r="E31" s="61">
        <f t="shared" si="0"/>
        <v>9</v>
      </c>
      <c r="F31" s="60">
        <f>VLOOKUP($A31,'Return Data'!$B$7:$R$2292,10,0)</f>
        <v>5.0164999999999997</v>
      </c>
      <c r="G31" s="61">
        <f t="shared" si="1"/>
        <v>2</v>
      </c>
      <c r="H31" s="60">
        <f>VLOOKUP($A31,'Return Data'!$B$7:$R$2292,11,0)</f>
        <v>3.1545000000000001</v>
      </c>
      <c r="I31" s="61">
        <f t="shared" si="2"/>
        <v>3</v>
      </c>
      <c r="J31" s="60">
        <f>VLOOKUP($A31,'Return Data'!$B$7:$R$2292,12,0)</f>
        <v>3.0615000000000001</v>
      </c>
      <c r="K31" s="61">
        <f t="shared" si="3"/>
        <v>5</v>
      </c>
      <c r="L31" s="60">
        <f>VLOOKUP($A31,'Return Data'!$B$7:$R$2292,13,0)</f>
        <v>2.9049</v>
      </c>
      <c r="M31" s="61">
        <f t="shared" si="4"/>
        <v>6</v>
      </c>
      <c r="N31" s="60">
        <f>VLOOKUP($A31,'Return Data'!$B$7:$R$2292,17,0)</f>
        <v>5.9470000000000001</v>
      </c>
      <c r="O31" s="61">
        <f t="shared" si="5"/>
        <v>4</v>
      </c>
      <c r="P31" s="60">
        <f>VLOOKUP($A31,'Return Data'!$B$7:$R$2292,14,0)</f>
        <v>7.4671000000000003</v>
      </c>
      <c r="Q31" s="61">
        <f t="shared" si="8"/>
        <v>2</v>
      </c>
      <c r="R31" s="60">
        <f>VLOOKUP($A31,'Return Data'!$B$7:$R$2292,16,0)</f>
        <v>6.5301999999999998</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4.994954166666667</v>
      </c>
      <c r="E33" s="83"/>
      <c r="F33" s="84">
        <f>AVERAGE(F8:F31)</f>
        <v>3.6324875000000003</v>
      </c>
      <c r="G33" s="83"/>
      <c r="H33" s="84">
        <f>AVERAGE(H8:H31)</f>
        <v>2.3334291666666669</v>
      </c>
      <c r="I33" s="83"/>
      <c r="J33" s="84">
        <f>AVERAGE(J8:J31)</f>
        <v>3.439954166666666</v>
      </c>
      <c r="K33" s="83"/>
      <c r="L33" s="84">
        <f>AVERAGE(L8:L31)</f>
        <v>3.2254791666666662</v>
      </c>
      <c r="M33" s="83"/>
      <c r="N33" s="84">
        <f>AVERAGE(N8:N31)</f>
        <v>4.1045666666666669</v>
      </c>
      <c r="O33" s="83"/>
      <c r="P33" s="84">
        <f>AVERAGE(P8:P31)</f>
        <v>5.4572913043478266</v>
      </c>
      <c r="Q33" s="83"/>
      <c r="R33" s="84">
        <f>AVERAGE(R8:R31)</f>
        <v>6.9698458333333315</v>
      </c>
      <c r="S33" s="85"/>
    </row>
    <row r="34" spans="1:19" x14ac:dyDescent="0.3">
      <c r="A34" s="82" t="s">
        <v>28</v>
      </c>
      <c r="B34" s="83"/>
      <c r="C34" s="83"/>
      <c r="D34" s="84">
        <f>MIN(D8:D31)</f>
        <v>4.0646000000000004</v>
      </c>
      <c r="E34" s="83"/>
      <c r="F34" s="84">
        <f>MIN(F8:F31)</f>
        <v>0.23710000000000001</v>
      </c>
      <c r="G34" s="83"/>
      <c r="H34" s="84">
        <f>MIN(H8:H31)</f>
        <v>1.0281</v>
      </c>
      <c r="I34" s="83"/>
      <c r="J34" s="84">
        <f>MIN(J8:J31)</f>
        <v>1.1457999999999999</v>
      </c>
      <c r="K34" s="83"/>
      <c r="L34" s="84">
        <f>MIN(L8:L31)</f>
        <v>1.2796000000000001</v>
      </c>
      <c r="M34" s="83"/>
      <c r="N34" s="84">
        <f>MIN(N8:N31)</f>
        <v>2.0472000000000001</v>
      </c>
      <c r="O34" s="83"/>
      <c r="P34" s="84">
        <f>MIN(P8:P31)</f>
        <v>3.7021999999999999</v>
      </c>
      <c r="Q34" s="83"/>
      <c r="R34" s="84">
        <f>MIN(R8:R31)</f>
        <v>5.2641999999999998</v>
      </c>
      <c r="S34" s="85"/>
    </row>
    <row r="35" spans="1:19" ht="15" thickBot="1" x14ac:dyDescent="0.35">
      <c r="A35" s="86" t="s">
        <v>29</v>
      </c>
      <c r="B35" s="87"/>
      <c r="C35" s="87"/>
      <c r="D35" s="88">
        <f>MAX(D8:D31)</f>
        <v>8.7310999999999996</v>
      </c>
      <c r="E35" s="87"/>
      <c r="F35" s="88">
        <f>MAX(F8:F31)</f>
        <v>7.0884</v>
      </c>
      <c r="G35" s="87"/>
      <c r="H35" s="88">
        <f>MAX(H8:H31)</f>
        <v>5.1516000000000002</v>
      </c>
      <c r="I35" s="87"/>
      <c r="J35" s="88">
        <f>MAX(J8:J31)</f>
        <v>22.6341</v>
      </c>
      <c r="K35" s="87"/>
      <c r="L35" s="88">
        <f>MAX(L8:L31)</f>
        <v>17.641100000000002</v>
      </c>
      <c r="M35" s="87"/>
      <c r="N35" s="88">
        <f>MAX(N8:N31)</f>
        <v>13.620799999999999</v>
      </c>
      <c r="O35" s="87"/>
      <c r="P35" s="88">
        <f>MAX(P8:P31)</f>
        <v>8.3924000000000003</v>
      </c>
      <c r="Q35" s="87"/>
      <c r="R35" s="88">
        <f>MAX(R8:R31)</f>
        <v>8.0617999999999999</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1010</v>
      </c>
      <c r="B8" s="59">
        <f>VLOOKUP($A8,'Return Data'!$B$7:$R$2292,3,0)</f>
        <v>44859</v>
      </c>
      <c r="C8" s="60">
        <f>VLOOKUP($A8,'Return Data'!$B$7:$R$2292,4,0)</f>
        <v>33.092100000000002</v>
      </c>
      <c r="D8" s="60">
        <f>VLOOKUP($A8,'Return Data'!$B$7:$R$2292,9,0)</f>
        <v>6.6984000000000004</v>
      </c>
      <c r="E8" s="61">
        <f>RANK(D8,D$8:D$42,0)</f>
        <v>4</v>
      </c>
      <c r="F8" s="60">
        <f>VLOOKUP($A8,'Return Data'!$B$7:$R$2292,10,0)</f>
        <v>6.2793000000000001</v>
      </c>
      <c r="G8" s="61">
        <f>RANK(F8,F$8:F$42,0)</f>
        <v>7</v>
      </c>
      <c r="H8" s="60">
        <f>VLOOKUP($A8,'Return Data'!$B$7:$R$2292,11,0)</f>
        <v>35.751100000000001</v>
      </c>
      <c r="I8" s="61">
        <f>RANK(H8,H$8:H$42,0)</f>
        <v>1</v>
      </c>
      <c r="J8" s="60">
        <f>VLOOKUP($A8,'Return Data'!$B$7:$R$2292,12,0)</f>
        <v>31.431899999999999</v>
      </c>
      <c r="K8" s="61">
        <f>RANK(J8,J$8:J$42,0)</f>
        <v>1</v>
      </c>
      <c r="L8" s="60">
        <f>VLOOKUP($A8,'Return Data'!$B$7:$R$2292,13,0)</f>
        <v>24.660900000000002</v>
      </c>
      <c r="M8" s="61">
        <f>RANK(L8,L$8:L$42,0)</f>
        <v>1</v>
      </c>
      <c r="N8" s="60">
        <f>VLOOKUP($A8,'Return Data'!$B$7:$R$2292,17,0)</f>
        <v>17.7897</v>
      </c>
      <c r="O8" s="61">
        <f>RANK(N8,N$8:N$42,0)</f>
        <v>1</v>
      </c>
      <c r="P8" s="60">
        <f>VLOOKUP($A8,'Return Data'!$B$7:$R$2292,14,0)</f>
        <v>11.167899999999999</v>
      </c>
      <c r="Q8" s="61">
        <f>RANK(P8,P$8:P$42,0)</f>
        <v>1</v>
      </c>
      <c r="R8" s="60">
        <f>VLOOKUP($A8,'Return Data'!$B$7:$R$2292,16,0)</f>
        <v>9.5972000000000008</v>
      </c>
      <c r="S8" s="62">
        <f t="shared" ref="S8:S10" si="0">RANK(R8,R$8:R$42,0)</f>
        <v>1</v>
      </c>
    </row>
    <row r="9" spans="1:19" x14ac:dyDescent="0.3">
      <c r="A9" s="77" t="s">
        <v>1012</v>
      </c>
      <c r="B9" s="59">
        <f>VLOOKUP($A9,'Return Data'!$B$7:$R$2292,3,0)</f>
        <v>0</v>
      </c>
      <c r="C9" s="60">
        <f>VLOOKUP($A9,'Return Data'!$B$7:$R$2292,4,0)</f>
        <v>0</v>
      </c>
      <c r="D9" s="60"/>
      <c r="E9" s="61"/>
      <c r="F9" s="60"/>
      <c r="G9" s="61"/>
      <c r="H9" s="60"/>
      <c r="I9" s="61"/>
      <c r="J9" s="60"/>
      <c r="K9" s="61"/>
      <c r="L9" s="60"/>
      <c r="M9" s="61"/>
      <c r="N9" s="60"/>
      <c r="O9" s="61"/>
      <c r="P9" s="60"/>
      <c r="Q9" s="61"/>
      <c r="R9" s="60">
        <f>VLOOKUP($A9,'Return Data'!$B$7:$R$2292,16,0)</f>
        <v>0</v>
      </c>
      <c r="S9" s="62">
        <f t="shared" si="0"/>
        <v>28</v>
      </c>
    </row>
    <row r="10" spans="1:19" x14ac:dyDescent="0.3">
      <c r="A10" s="77" t="s">
        <v>1014</v>
      </c>
      <c r="B10" s="59">
        <f>VLOOKUP($A10,'Return Data'!$B$7:$R$2292,3,0)</f>
        <v>44859</v>
      </c>
      <c r="C10" s="60">
        <f>VLOOKUP($A10,'Return Data'!$B$7:$R$2292,4,0)</f>
        <v>24.4161</v>
      </c>
      <c r="D10" s="60">
        <f>VLOOKUP($A10,'Return Data'!$B$7:$R$2292,9,0)</f>
        <v>5.7420999999999998</v>
      </c>
      <c r="E10" s="61">
        <f t="shared" ref="E10:E42" si="1">RANK(D10,D$8:D$42,0)</f>
        <v>14</v>
      </c>
      <c r="F10" s="60">
        <f>VLOOKUP($A10,'Return Data'!$B$7:$R$2292,10,0)</f>
        <v>5.4173</v>
      </c>
      <c r="G10" s="61">
        <f t="shared" ref="G10:G42" si="2">RANK(F10,F$8:F$42,0)</f>
        <v>14</v>
      </c>
      <c r="H10" s="60">
        <f>VLOOKUP($A10,'Return Data'!$B$7:$R$2292,11,0)</f>
        <v>4.0175999999999998</v>
      </c>
      <c r="I10" s="61">
        <f t="shared" ref="I10" si="3">RANK(H10,H$8:H$42,0)</f>
        <v>6</v>
      </c>
      <c r="J10" s="60">
        <f>VLOOKUP($A10,'Return Data'!$B$7:$R$2292,12,0)</f>
        <v>3.7115999999999998</v>
      </c>
      <c r="K10" s="61">
        <f t="shared" ref="K10" si="4">RANK(J10,J$8:J$42,0)</f>
        <v>5</v>
      </c>
      <c r="L10" s="60">
        <f>VLOOKUP($A10,'Return Data'!$B$7:$R$2292,13,0)</f>
        <v>3.7768999999999999</v>
      </c>
      <c r="M10" s="61">
        <f t="shared" ref="M10" si="5">RANK(L10,L$8:L$42,0)</f>
        <v>4</v>
      </c>
      <c r="N10" s="60">
        <f>VLOOKUP($A10,'Return Data'!$B$7:$R$2292,17,0)</f>
        <v>5.3949999999999996</v>
      </c>
      <c r="O10" s="61">
        <f t="shared" ref="O10" si="6">RANK(N10,N$8:N$42,0)</f>
        <v>5</v>
      </c>
      <c r="P10" s="60">
        <f>VLOOKUP($A10,'Return Data'!$B$7:$R$2292,14,0)</f>
        <v>7.2702999999999998</v>
      </c>
      <c r="Q10" s="61">
        <f t="shared" ref="Q10" si="7">RANK(P10,P$8:P$42,0)</f>
        <v>3</v>
      </c>
      <c r="R10" s="60">
        <f>VLOOKUP($A10,'Return Data'!$B$7:$R$2292,16,0)</f>
        <v>8.6164000000000005</v>
      </c>
      <c r="S10" s="62">
        <f t="shared" si="0"/>
        <v>4</v>
      </c>
    </row>
    <row r="11" spans="1:19" x14ac:dyDescent="0.3">
      <c r="A11" s="77" t="s">
        <v>1977</v>
      </c>
      <c r="B11" s="59">
        <f>VLOOKUP($A11,'Return Data'!$B$7:$R$2292,3,0)</f>
        <v>44859</v>
      </c>
      <c r="C11" s="60">
        <f>VLOOKUP($A11,'Return Data'!$B$7:$R$2292,4,0)</f>
        <v>16.4374</v>
      </c>
      <c r="D11" s="60">
        <f>VLOOKUP($A11,'Return Data'!$B$7:$R$2292,9,0)</f>
        <v>5.2001999999999997</v>
      </c>
      <c r="E11" s="61">
        <f t="shared" si="1"/>
        <v>20</v>
      </c>
      <c r="F11" s="60">
        <f>VLOOKUP($A11,'Return Data'!$B$7:$R$2292,10,0)</f>
        <v>6.1247999999999996</v>
      </c>
      <c r="G11" s="61">
        <f t="shared" si="2"/>
        <v>9</v>
      </c>
      <c r="H11" s="60">
        <f>VLOOKUP($A11,'Return Data'!$B$7:$R$2292,11,0)</f>
        <v>3.2305999999999999</v>
      </c>
      <c r="I11" s="61">
        <f t="shared" ref="I11:I42" si="8">RANK(H11,H$8:H$42,0)</f>
        <v>10</v>
      </c>
      <c r="J11" s="60">
        <f>VLOOKUP($A11,'Return Data'!$B$7:$R$2292,12,0)</f>
        <v>2.2471000000000001</v>
      </c>
      <c r="K11" s="61">
        <f t="shared" ref="K11:K42" si="9">RANK(J11,J$8:J$42,0)</f>
        <v>15</v>
      </c>
      <c r="L11" s="60">
        <f>VLOOKUP($A11,'Return Data'!$B$7:$R$2292,13,0)</f>
        <v>2.3933</v>
      </c>
      <c r="M11" s="61">
        <f t="shared" ref="M11:M42" si="10">RANK(L11,L$8:L$42,0)</f>
        <v>11</v>
      </c>
      <c r="N11" s="60">
        <f>VLOOKUP($A11,'Return Data'!$B$7:$R$2292,17,0)</f>
        <v>2.7993999999999999</v>
      </c>
      <c r="O11" s="61">
        <f t="shared" ref="O11:O42" si="11">RANK(N11,N$8:N$42,0)</f>
        <v>17</v>
      </c>
      <c r="P11" s="60">
        <f>VLOOKUP($A11,'Return Data'!$B$7:$R$2292,14,0)</f>
        <v>4.5408999999999997</v>
      </c>
      <c r="Q11" s="61">
        <f t="shared" ref="Q11:Q42" si="12">RANK(P11,P$8:P$42,0)</f>
        <v>21</v>
      </c>
      <c r="R11" s="60">
        <f>VLOOKUP($A11,'Return Data'!$B$7:$R$2292,16,0)</f>
        <v>5.9082999999999997</v>
      </c>
      <c r="S11" s="62">
        <f t="shared" ref="S11:S42" si="13">RANK(R11,R$8:R$42,0)</f>
        <v>25</v>
      </c>
    </row>
    <row r="12" spans="1:19" x14ac:dyDescent="0.3">
      <c r="A12" s="77" t="s">
        <v>1016</v>
      </c>
      <c r="B12" s="59">
        <f>VLOOKUP($A12,'Return Data'!$B$7:$R$2292,3,0)</f>
        <v>44859</v>
      </c>
      <c r="C12" s="60">
        <f>VLOOKUP($A12,'Return Data'!$B$7:$R$2292,4,0)</f>
        <v>70.017399999999995</v>
      </c>
      <c r="D12" s="60">
        <f>VLOOKUP($A12,'Return Data'!$B$7:$R$2292,9,0)</f>
        <v>5.8044000000000002</v>
      </c>
      <c r="E12" s="61">
        <f t="shared" si="1"/>
        <v>11</v>
      </c>
      <c r="F12" s="60">
        <f>VLOOKUP($A12,'Return Data'!$B$7:$R$2292,10,0)</f>
        <v>4.2263000000000002</v>
      </c>
      <c r="G12" s="61">
        <f t="shared" si="2"/>
        <v>20</v>
      </c>
      <c r="H12" s="60">
        <f>VLOOKUP($A12,'Return Data'!$B$7:$R$2292,11,0)</f>
        <v>2.5278999999999998</v>
      </c>
      <c r="I12" s="61">
        <f t="shared" si="8"/>
        <v>19</v>
      </c>
      <c r="J12" s="60">
        <f>VLOOKUP($A12,'Return Data'!$B$7:$R$2292,12,0)</f>
        <v>2.2654000000000001</v>
      </c>
      <c r="K12" s="61">
        <f t="shared" si="9"/>
        <v>14</v>
      </c>
      <c r="L12" s="60">
        <f>VLOOKUP($A12,'Return Data'!$B$7:$R$2292,13,0)</f>
        <v>2.2225000000000001</v>
      </c>
      <c r="M12" s="61">
        <f t="shared" si="10"/>
        <v>13</v>
      </c>
      <c r="N12" s="60">
        <f>VLOOKUP($A12,'Return Data'!$B$7:$R$2292,17,0)</f>
        <v>3.3525</v>
      </c>
      <c r="O12" s="61">
        <f t="shared" si="11"/>
        <v>15</v>
      </c>
      <c r="P12" s="60">
        <f>VLOOKUP($A12,'Return Data'!$B$7:$R$2292,14,0)</f>
        <v>5.5491999999999999</v>
      </c>
      <c r="Q12" s="61">
        <f t="shared" si="12"/>
        <v>14</v>
      </c>
      <c r="R12" s="60">
        <f>VLOOKUP($A12,'Return Data'!$B$7:$R$2292,16,0)</f>
        <v>6.8456000000000001</v>
      </c>
      <c r="S12" s="62">
        <f t="shared" si="13"/>
        <v>20</v>
      </c>
    </row>
    <row r="13" spans="1:19" x14ac:dyDescent="0.3">
      <c r="A13" s="77" t="s">
        <v>1021</v>
      </c>
      <c r="B13" s="59">
        <f>VLOOKUP($A13,'Return Data'!$B$7:$R$2292,3,0)</f>
        <v>0</v>
      </c>
      <c r="C13" s="60">
        <f>VLOOKUP($A13,'Return Data'!$B$7:$R$2292,4,0)</f>
        <v>0</v>
      </c>
      <c r="D13" s="60">
        <f>VLOOKUP($A13,'Return Data'!$B$7:$R$2292,9,0)</f>
        <v>0</v>
      </c>
      <c r="E13" s="61">
        <f t="shared" si="1"/>
        <v>27</v>
      </c>
      <c r="F13" s="60">
        <f>VLOOKUP($A13,'Return Data'!$B$7:$R$2292,10,0)</f>
        <v>0</v>
      </c>
      <c r="G13" s="61">
        <f t="shared" si="2"/>
        <v>28</v>
      </c>
      <c r="H13" s="60">
        <f>VLOOKUP($A13,'Return Data'!$B$7:$R$2292,11,0)</f>
        <v>0</v>
      </c>
      <c r="I13" s="61">
        <f t="shared" si="8"/>
        <v>28</v>
      </c>
      <c r="J13" s="60">
        <f>VLOOKUP($A13,'Return Data'!$B$7:$R$2292,12,0)</f>
        <v>0</v>
      </c>
      <c r="K13" s="61">
        <f t="shared" si="9"/>
        <v>26</v>
      </c>
      <c r="L13" s="60">
        <f>VLOOKUP($A13,'Return Data'!$B$7:$R$2292,13,0)</f>
        <v>0</v>
      </c>
      <c r="M13" s="61">
        <f t="shared" si="10"/>
        <v>28</v>
      </c>
      <c r="N13" s="60">
        <f>VLOOKUP($A13,'Return Data'!$B$7:$R$2292,17,0)</f>
        <v>0</v>
      </c>
      <c r="O13" s="61">
        <f t="shared" si="11"/>
        <v>28</v>
      </c>
      <c r="P13" s="60">
        <f>VLOOKUP($A13,'Return Data'!$B$7:$R$2292,14,0)</f>
        <v>0</v>
      </c>
      <c r="Q13" s="61">
        <f t="shared" si="12"/>
        <v>27</v>
      </c>
      <c r="R13" s="60">
        <f>VLOOKUP($A13,'Return Data'!$B$7:$R$2292,16,0)</f>
        <v>0</v>
      </c>
      <c r="S13" s="62">
        <f t="shared" si="13"/>
        <v>28</v>
      </c>
    </row>
    <row r="14" spans="1:19" x14ac:dyDescent="0.3">
      <c r="A14" s="77" t="s">
        <v>1023</v>
      </c>
      <c r="B14" s="59">
        <f>VLOOKUP($A14,'Return Data'!$B$7:$R$2292,3,0)</f>
        <v>44859</v>
      </c>
      <c r="C14" s="60">
        <f>VLOOKUP($A14,'Return Data'!$B$7:$R$2292,4,0)</f>
        <v>49.041600000000003</v>
      </c>
      <c r="D14" s="60">
        <f>VLOOKUP($A14,'Return Data'!$B$7:$R$2292,9,0)</f>
        <v>5.8444000000000003</v>
      </c>
      <c r="E14" s="61">
        <f t="shared" si="1"/>
        <v>10</v>
      </c>
      <c r="F14" s="60">
        <f>VLOOKUP($A14,'Return Data'!$B$7:$R$2292,10,0)</f>
        <v>5.1447000000000003</v>
      </c>
      <c r="G14" s="61">
        <f t="shared" si="2"/>
        <v>15</v>
      </c>
      <c r="H14" s="60">
        <f>VLOOKUP($A14,'Return Data'!$B$7:$R$2292,11,0)</f>
        <v>3.0758000000000001</v>
      </c>
      <c r="I14" s="61">
        <f t="shared" si="8"/>
        <v>12</v>
      </c>
      <c r="J14" s="60">
        <f>VLOOKUP($A14,'Return Data'!$B$7:$R$2292,12,0)</f>
        <v>2.5323000000000002</v>
      </c>
      <c r="K14" s="61">
        <f t="shared" si="9"/>
        <v>10</v>
      </c>
      <c r="L14" s="60">
        <f>VLOOKUP($A14,'Return Data'!$B$7:$R$2292,13,0)</f>
        <v>2.7465000000000002</v>
      </c>
      <c r="M14" s="61">
        <f t="shared" si="10"/>
        <v>8</v>
      </c>
      <c r="N14" s="60">
        <f>VLOOKUP($A14,'Return Data'!$B$7:$R$2292,17,0)</f>
        <v>4.8513000000000002</v>
      </c>
      <c r="O14" s="61">
        <f t="shared" si="11"/>
        <v>8</v>
      </c>
      <c r="P14" s="60">
        <f>VLOOKUP($A14,'Return Data'!$B$7:$R$2292,14,0)</f>
        <v>6.7816999999999998</v>
      </c>
      <c r="Q14" s="61">
        <f t="shared" si="12"/>
        <v>6</v>
      </c>
      <c r="R14" s="60">
        <f>VLOOKUP($A14,'Return Data'!$B$7:$R$2292,16,0)</f>
        <v>8.1712000000000007</v>
      </c>
      <c r="S14" s="62">
        <f t="shared" si="13"/>
        <v>7</v>
      </c>
    </row>
    <row r="15" spans="1:19" x14ac:dyDescent="0.3">
      <c r="A15" s="77" t="s">
        <v>1025</v>
      </c>
      <c r="B15" s="59">
        <f>VLOOKUP($A15,'Return Data'!$B$7:$R$2292,3,0)</f>
        <v>44859</v>
      </c>
      <c r="C15" s="60">
        <f>VLOOKUP($A15,'Return Data'!$B$7:$R$2292,4,0)</f>
        <v>39.3613</v>
      </c>
      <c r="D15" s="60">
        <f>VLOOKUP($A15,'Return Data'!$B$7:$R$2292,9,0)</f>
        <v>6.2763</v>
      </c>
      <c r="E15" s="61">
        <f t="shared" si="1"/>
        <v>5</v>
      </c>
      <c r="F15" s="60">
        <f>VLOOKUP($A15,'Return Data'!$B$7:$R$2292,10,0)</f>
        <v>6.0892999999999997</v>
      </c>
      <c r="G15" s="61">
        <f t="shared" si="2"/>
        <v>10</v>
      </c>
      <c r="H15" s="60">
        <f>VLOOKUP($A15,'Return Data'!$B$7:$R$2292,11,0)</f>
        <v>4.8574000000000002</v>
      </c>
      <c r="I15" s="61">
        <f t="shared" si="8"/>
        <v>4</v>
      </c>
      <c r="J15" s="60">
        <f>VLOOKUP($A15,'Return Data'!$B$7:$R$2292,12,0)</f>
        <v>4.5411000000000001</v>
      </c>
      <c r="K15" s="61">
        <f t="shared" si="9"/>
        <v>3</v>
      </c>
      <c r="L15" s="60">
        <f>VLOOKUP($A15,'Return Data'!$B$7:$R$2292,13,0)</f>
        <v>4.1315</v>
      </c>
      <c r="M15" s="61">
        <f t="shared" si="10"/>
        <v>3</v>
      </c>
      <c r="N15" s="60">
        <f>VLOOKUP($A15,'Return Data'!$B$7:$R$2292,17,0)</f>
        <v>5.5928000000000004</v>
      </c>
      <c r="O15" s="61">
        <f t="shared" si="11"/>
        <v>4</v>
      </c>
      <c r="P15" s="60">
        <f>VLOOKUP($A15,'Return Data'!$B$7:$R$2292,14,0)</f>
        <v>7.6196000000000002</v>
      </c>
      <c r="Q15" s="61">
        <f t="shared" si="12"/>
        <v>2</v>
      </c>
      <c r="R15" s="60">
        <f>VLOOKUP($A15,'Return Data'!$B$7:$R$2292,16,0)</f>
        <v>8.5464000000000002</v>
      </c>
      <c r="S15" s="62">
        <f t="shared" si="13"/>
        <v>5</v>
      </c>
    </row>
    <row r="16" spans="1:19" x14ac:dyDescent="0.3">
      <c r="A16" s="77" t="s">
        <v>1026</v>
      </c>
      <c r="B16" s="59">
        <f>VLOOKUP($A16,'Return Data'!$B$7:$R$2292,3,0)</f>
        <v>44859</v>
      </c>
      <c r="C16" s="60">
        <f>VLOOKUP($A16,'Return Data'!$B$7:$R$2292,4,0)</f>
        <v>40.305599999999998</v>
      </c>
      <c r="D16" s="60">
        <f>VLOOKUP($A16,'Return Data'!$B$7:$R$2292,9,0)</f>
        <v>7.3311000000000002</v>
      </c>
      <c r="E16" s="61">
        <f t="shared" si="1"/>
        <v>2</v>
      </c>
      <c r="F16" s="60">
        <f>VLOOKUP($A16,'Return Data'!$B$7:$R$2292,10,0)</f>
        <v>2.2033</v>
      </c>
      <c r="G16" s="61">
        <f t="shared" si="2"/>
        <v>26</v>
      </c>
      <c r="H16" s="60">
        <f>VLOOKUP($A16,'Return Data'!$B$7:$R$2292,11,0)</f>
        <v>0.37230000000000002</v>
      </c>
      <c r="I16" s="61">
        <f t="shared" si="8"/>
        <v>26</v>
      </c>
      <c r="J16" s="60">
        <f>VLOOKUP($A16,'Return Data'!$B$7:$R$2292,12,0)</f>
        <v>0.58069999999999999</v>
      </c>
      <c r="K16" s="61">
        <f t="shared" si="9"/>
        <v>23</v>
      </c>
      <c r="L16" s="60">
        <f>VLOOKUP($A16,'Return Data'!$B$7:$R$2292,13,0)</f>
        <v>0.95030000000000003</v>
      </c>
      <c r="M16" s="61">
        <f t="shared" si="10"/>
        <v>22</v>
      </c>
      <c r="N16" s="60">
        <f>VLOOKUP($A16,'Return Data'!$B$7:$R$2292,17,0)</f>
        <v>2.3946000000000001</v>
      </c>
      <c r="O16" s="61">
        <f t="shared" si="11"/>
        <v>20</v>
      </c>
      <c r="P16" s="60">
        <f>VLOOKUP($A16,'Return Data'!$B$7:$R$2292,14,0)</f>
        <v>5.2175000000000002</v>
      </c>
      <c r="Q16" s="61">
        <f t="shared" si="12"/>
        <v>17</v>
      </c>
      <c r="R16" s="60">
        <f>VLOOKUP($A16,'Return Data'!$B$7:$R$2292,16,0)</f>
        <v>7.5799000000000003</v>
      </c>
      <c r="S16" s="62">
        <f t="shared" si="13"/>
        <v>17</v>
      </c>
    </row>
    <row r="17" spans="1:19" x14ac:dyDescent="0.3">
      <c r="A17" s="77" t="s">
        <v>1031</v>
      </c>
      <c r="B17" s="59">
        <f>VLOOKUP($A17,'Return Data'!$B$7:$R$2292,3,0)</f>
        <v>44859</v>
      </c>
      <c r="C17" s="60">
        <f>VLOOKUP($A17,'Return Data'!$B$7:$R$2292,4,0)</f>
        <v>20.062000000000001</v>
      </c>
      <c r="D17" s="60">
        <f>VLOOKUP($A17,'Return Data'!$B$7:$R$2292,9,0)</f>
        <v>5.8747999999999996</v>
      </c>
      <c r="E17" s="61">
        <f t="shared" si="1"/>
        <v>9</v>
      </c>
      <c r="F17" s="60">
        <f>VLOOKUP($A17,'Return Data'!$B$7:$R$2292,10,0)</f>
        <v>5.5382999999999996</v>
      </c>
      <c r="G17" s="61">
        <f t="shared" si="2"/>
        <v>12</v>
      </c>
      <c r="H17" s="60">
        <f>VLOOKUP($A17,'Return Data'!$B$7:$R$2292,11,0)</f>
        <v>3.1406000000000001</v>
      </c>
      <c r="I17" s="61">
        <f t="shared" si="8"/>
        <v>11</v>
      </c>
      <c r="J17" s="60">
        <f>VLOOKUP($A17,'Return Data'!$B$7:$R$2292,12,0)</f>
        <v>3.4699</v>
      </c>
      <c r="K17" s="61">
        <f t="shared" si="9"/>
        <v>7</v>
      </c>
      <c r="L17" s="60">
        <f>VLOOKUP($A17,'Return Data'!$B$7:$R$2292,13,0)</f>
        <v>3.5533000000000001</v>
      </c>
      <c r="M17" s="61">
        <f t="shared" si="10"/>
        <v>5</v>
      </c>
      <c r="N17" s="60">
        <f>VLOOKUP($A17,'Return Data'!$B$7:$R$2292,17,0)</f>
        <v>5.2302999999999997</v>
      </c>
      <c r="O17" s="61">
        <f t="shared" si="11"/>
        <v>6</v>
      </c>
      <c r="P17" s="60">
        <f>VLOOKUP($A17,'Return Data'!$B$7:$R$2292,14,0)</f>
        <v>6.6154999999999999</v>
      </c>
      <c r="Q17" s="61">
        <f t="shared" si="12"/>
        <v>8</v>
      </c>
      <c r="R17" s="60">
        <f>VLOOKUP($A17,'Return Data'!$B$7:$R$2292,16,0)</f>
        <v>8.4298000000000002</v>
      </c>
      <c r="S17" s="62">
        <f t="shared" si="13"/>
        <v>6</v>
      </c>
    </row>
    <row r="18" spans="1:19" x14ac:dyDescent="0.3">
      <c r="A18" s="77" t="s">
        <v>1032</v>
      </c>
      <c r="B18" s="59">
        <f>VLOOKUP($A18,'Return Data'!$B$7:$R$2292,3,0)</f>
        <v>44859</v>
      </c>
      <c r="C18" s="60">
        <f>VLOOKUP($A18,'Return Data'!$B$7:$R$2292,4,0)</f>
        <v>17.765499999999999</v>
      </c>
      <c r="D18" s="60">
        <f>VLOOKUP($A18,'Return Data'!$B$7:$R$2292,9,0)</f>
        <v>5.8013000000000003</v>
      </c>
      <c r="E18" s="61">
        <f t="shared" si="1"/>
        <v>12</v>
      </c>
      <c r="F18" s="60">
        <f>VLOOKUP($A18,'Return Data'!$B$7:$R$2292,10,0)</f>
        <v>5.0571000000000002</v>
      </c>
      <c r="G18" s="61">
        <f t="shared" si="2"/>
        <v>17</v>
      </c>
      <c r="H18" s="60">
        <f>VLOOKUP($A18,'Return Data'!$B$7:$R$2292,11,0)</f>
        <v>2.5539000000000001</v>
      </c>
      <c r="I18" s="61">
        <f t="shared" si="8"/>
        <v>17</v>
      </c>
      <c r="J18" s="60">
        <f>VLOOKUP($A18,'Return Data'!$B$7:$R$2292,12,0)</f>
        <v>2.2755000000000001</v>
      </c>
      <c r="K18" s="61">
        <f t="shared" si="9"/>
        <v>13</v>
      </c>
      <c r="L18" s="60">
        <f>VLOOKUP($A18,'Return Data'!$B$7:$R$2292,13,0)</f>
        <v>2.5070999999999999</v>
      </c>
      <c r="M18" s="61">
        <f t="shared" si="10"/>
        <v>10</v>
      </c>
      <c r="N18" s="60">
        <f>VLOOKUP($A18,'Return Data'!$B$7:$R$2292,17,0)</f>
        <v>4.9276999999999997</v>
      </c>
      <c r="O18" s="61">
        <f t="shared" si="11"/>
        <v>7</v>
      </c>
      <c r="P18" s="60">
        <f>VLOOKUP($A18,'Return Data'!$B$7:$R$2292,14,0)</f>
        <v>6.5964999999999998</v>
      </c>
      <c r="Q18" s="61">
        <f t="shared" si="12"/>
        <v>9</v>
      </c>
      <c r="R18" s="60">
        <f>VLOOKUP($A18,'Return Data'!$B$7:$R$2292,16,0)</f>
        <v>7.7161</v>
      </c>
      <c r="S18" s="62">
        <f t="shared" si="13"/>
        <v>15</v>
      </c>
    </row>
    <row r="19" spans="1:19" x14ac:dyDescent="0.3">
      <c r="A19" s="77" t="s">
        <v>1035</v>
      </c>
      <c r="B19" s="59">
        <f>VLOOKUP($A19,'Return Data'!$B$7:$R$2292,3,0)</f>
        <v>44859</v>
      </c>
      <c r="C19" s="60">
        <f>VLOOKUP($A19,'Return Data'!$B$7:$R$2292,4,0)</f>
        <v>13.452299999999999</v>
      </c>
      <c r="D19" s="60">
        <f>VLOOKUP($A19,'Return Data'!$B$7:$R$2292,9,0)</f>
        <v>5.0418000000000003</v>
      </c>
      <c r="E19" s="61">
        <f t="shared" si="1"/>
        <v>21</v>
      </c>
      <c r="F19" s="60">
        <f>VLOOKUP($A19,'Return Data'!$B$7:$R$2292,10,0)</f>
        <v>3.8624000000000001</v>
      </c>
      <c r="G19" s="61">
        <f t="shared" si="2"/>
        <v>22</v>
      </c>
      <c r="H19" s="60">
        <f>VLOOKUP($A19,'Return Data'!$B$7:$R$2292,11,0)</f>
        <v>1.1422000000000001</v>
      </c>
      <c r="I19" s="61">
        <f t="shared" si="8"/>
        <v>23</v>
      </c>
      <c r="J19" s="60">
        <f>VLOOKUP($A19,'Return Data'!$B$7:$R$2292,12,0)</f>
        <v>1.5727</v>
      </c>
      <c r="K19" s="61">
        <f t="shared" si="9"/>
        <v>22</v>
      </c>
      <c r="L19" s="60">
        <f>VLOOKUP($A19,'Return Data'!$B$7:$R$2292,13,0)</f>
        <v>1.7486999999999999</v>
      </c>
      <c r="M19" s="61">
        <f t="shared" si="10"/>
        <v>18</v>
      </c>
      <c r="N19" s="60">
        <f>VLOOKUP($A19,'Return Data'!$B$7:$R$2292,17,0)</f>
        <v>10.367100000000001</v>
      </c>
      <c r="O19" s="61">
        <f t="shared" si="11"/>
        <v>2</v>
      </c>
      <c r="P19" s="60">
        <f>VLOOKUP($A19,'Return Data'!$B$7:$R$2292,14,0)</f>
        <v>-3.0011000000000001</v>
      </c>
      <c r="Q19" s="61">
        <f t="shared" si="12"/>
        <v>30</v>
      </c>
      <c r="R19" s="60">
        <f>VLOOKUP($A19,'Return Data'!$B$7:$R$2292,16,0)</f>
        <v>3.6212</v>
      </c>
      <c r="S19" s="62">
        <f t="shared" si="13"/>
        <v>27</v>
      </c>
    </row>
    <row r="20" spans="1:19" x14ac:dyDescent="0.3">
      <c r="A20" s="77" t="s">
        <v>1037</v>
      </c>
      <c r="B20" s="59">
        <f>VLOOKUP($A20,'Return Data'!$B$7:$R$2292,3,0)</f>
        <v>0</v>
      </c>
      <c r="C20" s="60">
        <f>VLOOKUP($A20,'Return Data'!$B$7:$R$2292,4,0)</f>
        <v>0</v>
      </c>
      <c r="D20" s="60">
        <f>VLOOKUP($A20,'Return Data'!$B$7:$R$2292,9,0)</f>
        <v>0</v>
      </c>
      <c r="E20" s="61">
        <f t="shared" si="1"/>
        <v>27</v>
      </c>
      <c r="F20" s="60">
        <f>VLOOKUP($A20,'Return Data'!$B$7:$R$2292,10,0)</f>
        <v>0</v>
      </c>
      <c r="G20" s="61">
        <f t="shared" si="2"/>
        <v>28</v>
      </c>
      <c r="H20" s="60">
        <f>VLOOKUP($A20,'Return Data'!$B$7:$R$2292,11,0)</f>
        <v>0</v>
      </c>
      <c r="I20" s="61">
        <f t="shared" si="8"/>
        <v>28</v>
      </c>
      <c r="J20" s="60">
        <f>VLOOKUP($A20,'Return Data'!$B$7:$R$2292,12,0)</f>
        <v>0</v>
      </c>
      <c r="K20" s="61">
        <f t="shared" si="9"/>
        <v>26</v>
      </c>
      <c r="L20" s="60">
        <f>VLOOKUP($A20,'Return Data'!$B$7:$R$2292,13,0)</f>
        <v>0</v>
      </c>
      <c r="M20" s="61">
        <f t="shared" si="10"/>
        <v>28</v>
      </c>
      <c r="N20" s="60"/>
      <c r="O20" s="61"/>
      <c r="P20" s="60"/>
      <c r="Q20" s="61"/>
      <c r="R20" s="60">
        <f>VLOOKUP($A20,'Return Data'!$B$7:$R$2292,16,0)</f>
        <v>0</v>
      </c>
      <c r="S20" s="62">
        <f t="shared" si="13"/>
        <v>28</v>
      </c>
    </row>
    <row r="21" spans="1:19" x14ac:dyDescent="0.3">
      <c r="A21" s="77" t="s">
        <v>1040</v>
      </c>
      <c r="B21" s="59">
        <f>VLOOKUP($A21,'Return Data'!$B$7:$R$2292,3,0)</f>
        <v>44859</v>
      </c>
      <c r="C21" s="60">
        <f>VLOOKUP($A21,'Return Data'!$B$7:$R$2292,4,0)</f>
        <v>44.315300000000001</v>
      </c>
      <c r="D21" s="60">
        <f>VLOOKUP($A21,'Return Data'!$B$7:$R$2292,9,0)</f>
        <v>5.3348000000000004</v>
      </c>
      <c r="E21" s="61">
        <f t="shared" si="1"/>
        <v>18</v>
      </c>
      <c r="F21" s="60">
        <f>VLOOKUP($A21,'Return Data'!$B$7:$R$2292,10,0)</f>
        <v>5.1281999999999996</v>
      </c>
      <c r="G21" s="61">
        <f t="shared" si="2"/>
        <v>16</v>
      </c>
      <c r="H21" s="60">
        <f>VLOOKUP($A21,'Return Data'!$B$7:$R$2292,11,0)</f>
        <v>3.0474000000000001</v>
      </c>
      <c r="I21" s="61">
        <f t="shared" si="8"/>
        <v>13</v>
      </c>
      <c r="J21" s="60">
        <f>VLOOKUP($A21,'Return Data'!$B$7:$R$2292,12,0)</f>
        <v>2.7465000000000002</v>
      </c>
      <c r="K21" s="61">
        <f t="shared" si="9"/>
        <v>9</v>
      </c>
      <c r="L21" s="60">
        <f>VLOOKUP($A21,'Return Data'!$B$7:$R$2292,13,0)</f>
        <v>2.8321000000000001</v>
      </c>
      <c r="M21" s="61">
        <f t="shared" si="10"/>
        <v>7</v>
      </c>
      <c r="N21" s="60">
        <f>VLOOKUP($A21,'Return Data'!$B$7:$R$2292,17,0)</f>
        <v>4.1660000000000004</v>
      </c>
      <c r="O21" s="61">
        <f t="shared" si="11"/>
        <v>10</v>
      </c>
      <c r="P21" s="60">
        <f>VLOOKUP($A21,'Return Data'!$B$7:$R$2292,14,0)</f>
        <v>7.0727000000000002</v>
      </c>
      <c r="Q21" s="61">
        <f t="shared" si="12"/>
        <v>4</v>
      </c>
      <c r="R21" s="60">
        <f>VLOOKUP($A21,'Return Data'!$B$7:$R$2292,16,0)</f>
        <v>9.1167999999999996</v>
      </c>
      <c r="S21" s="62">
        <f t="shared" si="13"/>
        <v>2</v>
      </c>
    </row>
    <row r="22" spans="1:19" x14ac:dyDescent="0.3">
      <c r="A22" s="77" t="s">
        <v>1043</v>
      </c>
      <c r="B22" s="59">
        <f>VLOOKUP($A22,'Return Data'!$B$7:$R$2292,3,0)</f>
        <v>44859</v>
      </c>
      <c r="C22" s="60">
        <f>VLOOKUP($A22,'Return Data'!$B$7:$R$2292,4,0)</f>
        <v>64.003799999999998</v>
      </c>
      <c r="D22" s="60">
        <f>VLOOKUP($A22,'Return Data'!$B$7:$R$2292,9,0)</f>
        <v>5.78</v>
      </c>
      <c r="E22" s="61">
        <f t="shared" si="1"/>
        <v>13</v>
      </c>
      <c r="F22" s="60">
        <f>VLOOKUP($A22,'Return Data'!$B$7:$R$2292,10,0)</f>
        <v>2.9293</v>
      </c>
      <c r="G22" s="61">
        <f t="shared" si="2"/>
        <v>24</v>
      </c>
      <c r="H22" s="60">
        <f>VLOOKUP($A22,'Return Data'!$B$7:$R$2292,11,0)</f>
        <v>0.97230000000000005</v>
      </c>
      <c r="I22" s="61">
        <f t="shared" si="8"/>
        <v>25</v>
      </c>
      <c r="J22" s="60">
        <f>VLOOKUP($A22,'Return Data'!$B$7:$R$2292,12,0)</f>
        <v>0.4708</v>
      </c>
      <c r="K22" s="61">
        <f t="shared" si="9"/>
        <v>24</v>
      </c>
      <c r="L22" s="60">
        <f>VLOOKUP($A22,'Return Data'!$B$7:$R$2292,13,0)</f>
        <v>0.50990000000000002</v>
      </c>
      <c r="M22" s="61">
        <f t="shared" si="10"/>
        <v>24</v>
      </c>
      <c r="N22" s="60">
        <f>VLOOKUP($A22,'Return Data'!$B$7:$R$2292,17,0)</f>
        <v>1.9205000000000001</v>
      </c>
      <c r="O22" s="61">
        <f t="shared" si="11"/>
        <v>22</v>
      </c>
      <c r="P22" s="60">
        <f>VLOOKUP($A22,'Return Data'!$B$7:$R$2292,14,0)</f>
        <v>3.8003999999999998</v>
      </c>
      <c r="Q22" s="61">
        <f t="shared" si="12"/>
        <v>24</v>
      </c>
      <c r="R22" s="60">
        <f>VLOOKUP($A22,'Return Data'!$B$7:$R$2292,16,0)</f>
        <v>6.8696999999999999</v>
      </c>
      <c r="S22" s="62">
        <f t="shared" si="13"/>
        <v>19</v>
      </c>
    </row>
    <row r="23" spans="1:19" x14ac:dyDescent="0.3">
      <c r="A23" s="77" t="s">
        <v>1044</v>
      </c>
      <c r="B23" s="59">
        <f>VLOOKUP($A23,'Return Data'!$B$7:$R$2292,3,0)</f>
        <v>0</v>
      </c>
      <c r="C23" s="60">
        <f>VLOOKUP($A23,'Return Data'!$B$7:$R$2292,4,0)</f>
        <v>0</v>
      </c>
      <c r="D23" s="60">
        <f>VLOOKUP($A23,'Return Data'!$B$7:$R$2292,9,0)</f>
        <v>0</v>
      </c>
      <c r="E23" s="61">
        <f t="shared" si="1"/>
        <v>27</v>
      </c>
      <c r="F23" s="60">
        <f>VLOOKUP($A23,'Return Data'!$B$7:$R$2292,10,0)</f>
        <v>0</v>
      </c>
      <c r="G23" s="61">
        <f t="shared" si="2"/>
        <v>28</v>
      </c>
      <c r="H23" s="60">
        <f>VLOOKUP($A23,'Return Data'!$B$7:$R$2292,11,0)</f>
        <v>0</v>
      </c>
      <c r="I23" s="61">
        <f t="shared" si="8"/>
        <v>28</v>
      </c>
      <c r="J23" s="60">
        <f>VLOOKUP($A23,'Return Data'!$B$7:$R$2292,12,0)</f>
        <v>0</v>
      </c>
      <c r="K23" s="61">
        <f t="shared" si="9"/>
        <v>26</v>
      </c>
      <c r="L23" s="60">
        <f>VLOOKUP($A23,'Return Data'!$B$7:$R$2292,13,0)</f>
        <v>0</v>
      </c>
      <c r="M23" s="61">
        <f t="shared" si="10"/>
        <v>28</v>
      </c>
      <c r="N23" s="60">
        <f>VLOOKUP($A23,'Return Data'!$B$7:$R$2292,17,0)</f>
        <v>0</v>
      </c>
      <c r="O23" s="61">
        <f t="shared" si="11"/>
        <v>28</v>
      </c>
      <c r="P23" s="60">
        <f>VLOOKUP($A23,'Return Data'!$B$7:$R$2292,14,0)</f>
        <v>0</v>
      </c>
      <c r="Q23" s="61">
        <f t="shared" si="12"/>
        <v>27</v>
      </c>
      <c r="R23" s="60">
        <f>VLOOKUP($A23,'Return Data'!$B$7:$R$2292,16,0)</f>
        <v>0</v>
      </c>
      <c r="S23" s="62">
        <f t="shared" si="13"/>
        <v>28</v>
      </c>
    </row>
    <row r="24" spans="1:19" x14ac:dyDescent="0.3">
      <c r="A24" s="77" t="s">
        <v>1045</v>
      </c>
      <c r="B24" s="59">
        <f>VLOOKUP($A24,'Return Data'!$B$7:$R$2292,3,0)</f>
        <v>0</v>
      </c>
      <c r="C24" s="60">
        <f>VLOOKUP($A24,'Return Data'!$B$7:$R$2292,4,0)</f>
        <v>0</v>
      </c>
      <c r="D24" s="60">
        <f>VLOOKUP($A24,'Return Data'!$B$7:$R$2292,9,0)</f>
        <v>0</v>
      </c>
      <c r="E24" s="61">
        <f t="shared" si="1"/>
        <v>27</v>
      </c>
      <c r="F24" s="60">
        <f>VLOOKUP($A24,'Return Data'!$B$7:$R$2292,10,0)</f>
        <v>0</v>
      </c>
      <c r="G24" s="61">
        <f t="shared" si="2"/>
        <v>28</v>
      </c>
      <c r="H24" s="60">
        <f>VLOOKUP($A24,'Return Data'!$B$7:$R$2292,11,0)</f>
        <v>0</v>
      </c>
      <c r="I24" s="61">
        <f t="shared" si="8"/>
        <v>28</v>
      </c>
      <c r="J24" s="60">
        <f>VLOOKUP($A24,'Return Data'!$B$7:$R$2292,12,0)</f>
        <v>0</v>
      </c>
      <c r="K24" s="61">
        <f t="shared" si="9"/>
        <v>26</v>
      </c>
      <c r="L24" s="60">
        <f>VLOOKUP($A24,'Return Data'!$B$7:$R$2292,13,0)</f>
        <v>0</v>
      </c>
      <c r="M24" s="61">
        <f t="shared" si="10"/>
        <v>28</v>
      </c>
      <c r="N24" s="60">
        <f>VLOOKUP($A24,'Return Data'!$B$7:$R$2292,17,0)</f>
        <v>0</v>
      </c>
      <c r="O24" s="61">
        <f t="shared" si="11"/>
        <v>28</v>
      </c>
      <c r="P24" s="60"/>
      <c r="Q24" s="61"/>
      <c r="R24" s="60">
        <f>VLOOKUP($A24,'Return Data'!$B$7:$R$2292,16,0)</f>
        <v>0</v>
      </c>
      <c r="S24" s="62">
        <f t="shared" si="13"/>
        <v>28</v>
      </c>
    </row>
    <row r="25" spans="1:19" x14ac:dyDescent="0.3">
      <c r="A25" s="77" t="s">
        <v>1050</v>
      </c>
      <c r="B25" s="59">
        <f>VLOOKUP($A25,'Return Data'!$B$7:$R$2292,3,0)</f>
        <v>0</v>
      </c>
      <c r="C25" s="60">
        <f>VLOOKUP($A25,'Return Data'!$B$7:$R$2292,4,0)</f>
        <v>0</v>
      </c>
      <c r="D25" s="60">
        <f>VLOOKUP($A25,'Return Data'!$B$7:$R$2292,9,0)</f>
        <v>0</v>
      </c>
      <c r="E25" s="61">
        <f t="shared" si="1"/>
        <v>27</v>
      </c>
      <c r="F25" s="60">
        <f>VLOOKUP($A25,'Return Data'!$B$7:$R$2292,10,0)</f>
        <v>0</v>
      </c>
      <c r="G25" s="61">
        <f t="shared" si="2"/>
        <v>28</v>
      </c>
      <c r="H25" s="60">
        <f>VLOOKUP($A25,'Return Data'!$B$7:$R$2292,11,0)</f>
        <v>0</v>
      </c>
      <c r="I25" s="61">
        <f t="shared" si="8"/>
        <v>28</v>
      </c>
      <c r="J25" s="60">
        <f>VLOOKUP($A25,'Return Data'!$B$7:$R$2292,12,0)</f>
        <v>0</v>
      </c>
      <c r="K25" s="61">
        <f t="shared" si="9"/>
        <v>26</v>
      </c>
      <c r="L25" s="60">
        <f>VLOOKUP($A25,'Return Data'!$B$7:$R$2292,13,0)</f>
        <v>0</v>
      </c>
      <c r="M25" s="61">
        <f t="shared" si="10"/>
        <v>28</v>
      </c>
      <c r="N25" s="60"/>
      <c r="O25" s="61"/>
      <c r="P25" s="60"/>
      <c r="Q25" s="61"/>
      <c r="R25" s="60">
        <f>VLOOKUP($A25,'Return Data'!$B$7:$R$2292,16,0)</f>
        <v>0</v>
      </c>
      <c r="S25" s="62">
        <f t="shared" si="13"/>
        <v>28</v>
      </c>
    </row>
    <row r="26" spans="1:19" x14ac:dyDescent="0.3">
      <c r="A26" s="77" t="s">
        <v>1052</v>
      </c>
      <c r="B26" s="59">
        <f>VLOOKUP($A26,'Return Data'!$B$7:$R$2292,3,0)</f>
        <v>44859</v>
      </c>
      <c r="C26" s="60">
        <f>VLOOKUP($A26,'Return Data'!$B$7:$R$2292,4,0)</f>
        <v>15.901</v>
      </c>
      <c r="D26" s="60">
        <f>VLOOKUP($A26,'Return Data'!$B$7:$R$2292,9,0)</f>
        <v>4.9928999999999997</v>
      </c>
      <c r="E26" s="61">
        <f t="shared" si="1"/>
        <v>23</v>
      </c>
      <c r="F26" s="60">
        <f>VLOOKUP($A26,'Return Data'!$B$7:$R$2292,10,0)</f>
        <v>4.3792</v>
      </c>
      <c r="G26" s="61">
        <f t="shared" si="2"/>
        <v>19</v>
      </c>
      <c r="H26" s="60">
        <f>VLOOKUP($A26,'Return Data'!$B$7:$R$2292,11,0)</f>
        <v>2.6101000000000001</v>
      </c>
      <c r="I26" s="61">
        <f t="shared" si="8"/>
        <v>16</v>
      </c>
      <c r="J26" s="60">
        <f>VLOOKUP($A26,'Return Data'!$B$7:$R$2292,12,0)</f>
        <v>1.7712000000000001</v>
      </c>
      <c r="K26" s="61">
        <f t="shared" si="9"/>
        <v>19</v>
      </c>
      <c r="L26" s="60">
        <f>VLOOKUP($A26,'Return Data'!$B$7:$R$2292,13,0)</f>
        <v>1.9733000000000001</v>
      </c>
      <c r="M26" s="61">
        <f t="shared" si="10"/>
        <v>15</v>
      </c>
      <c r="N26" s="60">
        <f>VLOOKUP($A26,'Return Data'!$B$7:$R$2292,17,0)</f>
        <v>4.7645</v>
      </c>
      <c r="O26" s="61">
        <f t="shared" si="11"/>
        <v>9</v>
      </c>
      <c r="P26" s="60">
        <f>VLOOKUP($A26,'Return Data'!$B$7:$R$2292,14,0)</f>
        <v>3.2136999999999998</v>
      </c>
      <c r="Q26" s="61">
        <f t="shared" si="12"/>
        <v>26</v>
      </c>
      <c r="R26" s="60">
        <f>VLOOKUP($A26,'Return Data'!$B$7:$R$2292,16,0)</f>
        <v>6.3137999999999996</v>
      </c>
      <c r="S26" s="62">
        <f t="shared" si="13"/>
        <v>24</v>
      </c>
    </row>
    <row r="27" spans="1:19" x14ac:dyDescent="0.3">
      <c r="A27" s="77" t="s">
        <v>1057</v>
      </c>
      <c r="B27" s="59">
        <f>VLOOKUP($A27,'Return Data'!$B$7:$R$2292,3,0)</f>
        <v>44859</v>
      </c>
      <c r="C27" s="60">
        <f>VLOOKUP($A27,'Return Data'!$B$7:$R$2292,4,0)</f>
        <v>109.602</v>
      </c>
      <c r="D27" s="60">
        <f>VLOOKUP($A27,'Return Data'!$B$7:$R$2292,9,0)</f>
        <v>5.7275</v>
      </c>
      <c r="E27" s="61">
        <f t="shared" si="1"/>
        <v>15</v>
      </c>
      <c r="F27" s="60">
        <f>VLOOKUP($A27,'Return Data'!$B$7:$R$2292,10,0)</f>
        <v>4.4622000000000002</v>
      </c>
      <c r="G27" s="61">
        <f t="shared" si="2"/>
        <v>18</v>
      </c>
      <c r="H27" s="60">
        <f>VLOOKUP($A27,'Return Data'!$B$7:$R$2292,11,0)</f>
        <v>1.7321</v>
      </c>
      <c r="I27" s="61">
        <f t="shared" si="8"/>
        <v>21</v>
      </c>
      <c r="J27" s="60">
        <f>VLOOKUP($A27,'Return Data'!$B$7:$R$2292,12,0)</f>
        <v>1.6943999999999999</v>
      </c>
      <c r="K27" s="61">
        <f t="shared" si="9"/>
        <v>21</v>
      </c>
      <c r="L27" s="60">
        <f>VLOOKUP($A27,'Return Data'!$B$7:$R$2292,13,0)</f>
        <v>1.8711</v>
      </c>
      <c r="M27" s="61">
        <f t="shared" si="10"/>
        <v>16</v>
      </c>
      <c r="N27" s="60">
        <f>VLOOKUP($A27,'Return Data'!$B$7:$R$2292,17,0)</f>
        <v>3.4695999999999998</v>
      </c>
      <c r="O27" s="61">
        <f t="shared" si="11"/>
        <v>13</v>
      </c>
      <c r="P27" s="60">
        <f>VLOOKUP($A27,'Return Data'!$B$7:$R$2292,14,0)</f>
        <v>6.5045999999999999</v>
      </c>
      <c r="Q27" s="61">
        <f t="shared" si="12"/>
        <v>10</v>
      </c>
      <c r="R27" s="60">
        <f>VLOOKUP($A27,'Return Data'!$B$7:$R$2292,16,0)</f>
        <v>7.9137000000000004</v>
      </c>
      <c r="S27" s="62">
        <f t="shared" si="13"/>
        <v>12</v>
      </c>
    </row>
    <row r="28" spans="1:19" x14ac:dyDescent="0.3">
      <c r="A28" s="77" t="s">
        <v>1058</v>
      </c>
      <c r="B28" s="59">
        <f>VLOOKUP($A28,'Return Data'!$B$7:$R$2292,3,0)</f>
        <v>44859</v>
      </c>
      <c r="C28" s="60">
        <f>VLOOKUP($A28,'Return Data'!$B$7:$R$2292,4,0)</f>
        <v>50.496200000000002</v>
      </c>
      <c r="D28" s="60">
        <f>VLOOKUP($A28,'Return Data'!$B$7:$R$2292,9,0)</f>
        <v>5.5679999999999996</v>
      </c>
      <c r="E28" s="61">
        <f t="shared" si="1"/>
        <v>17</v>
      </c>
      <c r="F28" s="60">
        <f>VLOOKUP($A28,'Return Data'!$B$7:$R$2292,10,0)</f>
        <v>4.2107000000000001</v>
      </c>
      <c r="G28" s="61">
        <f t="shared" si="2"/>
        <v>21</v>
      </c>
      <c r="H28" s="60">
        <f>VLOOKUP($A28,'Return Data'!$B$7:$R$2292,11,0)</f>
        <v>2.5373000000000001</v>
      </c>
      <c r="I28" s="61">
        <f t="shared" si="8"/>
        <v>18</v>
      </c>
      <c r="J28" s="60">
        <f>VLOOKUP($A28,'Return Data'!$B$7:$R$2292,12,0)</f>
        <v>1.9917</v>
      </c>
      <c r="K28" s="61">
        <f t="shared" si="9"/>
        <v>16</v>
      </c>
      <c r="L28" s="60">
        <f>VLOOKUP($A28,'Return Data'!$B$7:$R$2292,13,0)</f>
        <v>1.734</v>
      </c>
      <c r="M28" s="61">
        <f t="shared" si="10"/>
        <v>19</v>
      </c>
      <c r="N28" s="60">
        <f>VLOOKUP($A28,'Return Data'!$B$7:$R$2292,17,0)</f>
        <v>2.5722999999999998</v>
      </c>
      <c r="O28" s="61">
        <f t="shared" si="11"/>
        <v>19</v>
      </c>
      <c r="P28" s="60">
        <f>VLOOKUP($A28,'Return Data'!$B$7:$R$2292,14,0)</f>
        <v>5.4047999999999998</v>
      </c>
      <c r="Q28" s="61">
        <f t="shared" si="12"/>
        <v>16</v>
      </c>
      <c r="R28" s="60">
        <f>VLOOKUP($A28,'Return Data'!$B$7:$R$2292,16,0)</f>
        <v>7.8029999999999999</v>
      </c>
      <c r="S28" s="62">
        <f t="shared" si="13"/>
        <v>14</v>
      </c>
    </row>
    <row r="29" spans="1:19" x14ac:dyDescent="0.3">
      <c r="A29" s="77" t="s">
        <v>1061</v>
      </c>
      <c r="B29" s="59">
        <f>VLOOKUP($A29,'Return Data'!$B$7:$R$2292,3,0)</f>
        <v>44859</v>
      </c>
      <c r="C29" s="60">
        <f>VLOOKUP($A29,'Return Data'!$B$7:$R$2292,4,0)</f>
        <v>51.583500000000001</v>
      </c>
      <c r="D29" s="60">
        <f>VLOOKUP($A29,'Return Data'!$B$7:$R$2292,9,0)</f>
        <v>5.89</v>
      </c>
      <c r="E29" s="61">
        <f t="shared" si="1"/>
        <v>8</v>
      </c>
      <c r="F29" s="60">
        <f>VLOOKUP($A29,'Return Data'!$B$7:$R$2292,10,0)</f>
        <v>6.9063999999999997</v>
      </c>
      <c r="G29" s="61">
        <f t="shared" si="2"/>
        <v>5</v>
      </c>
      <c r="H29" s="60">
        <f>VLOOKUP($A29,'Return Data'!$B$7:$R$2292,11,0)</f>
        <v>3.0171999999999999</v>
      </c>
      <c r="I29" s="61">
        <f t="shared" si="8"/>
        <v>14</v>
      </c>
      <c r="J29" s="60">
        <f>VLOOKUP($A29,'Return Data'!$B$7:$R$2292,12,0)</f>
        <v>1.7504</v>
      </c>
      <c r="K29" s="61">
        <f t="shared" si="9"/>
        <v>20</v>
      </c>
      <c r="L29" s="60">
        <f>VLOOKUP($A29,'Return Data'!$B$7:$R$2292,13,0)</f>
        <v>1.5045999999999999</v>
      </c>
      <c r="M29" s="61">
        <f t="shared" si="10"/>
        <v>21</v>
      </c>
      <c r="N29" s="60">
        <f>VLOOKUP($A29,'Return Data'!$B$7:$R$2292,17,0)</f>
        <v>2.6272000000000002</v>
      </c>
      <c r="O29" s="61">
        <f t="shared" si="11"/>
        <v>18</v>
      </c>
      <c r="P29" s="60">
        <f>VLOOKUP($A29,'Return Data'!$B$7:$R$2292,14,0)</f>
        <v>5.0015000000000001</v>
      </c>
      <c r="Q29" s="61">
        <f t="shared" si="12"/>
        <v>18</v>
      </c>
      <c r="R29" s="60">
        <f>VLOOKUP($A29,'Return Data'!$B$7:$R$2292,16,0)</f>
        <v>7.0301999999999998</v>
      </c>
      <c r="S29" s="62">
        <f t="shared" si="13"/>
        <v>18</v>
      </c>
    </row>
    <row r="30" spans="1:19" x14ac:dyDescent="0.3">
      <c r="A30" s="77" t="s">
        <v>1063</v>
      </c>
      <c r="B30" s="59">
        <f>VLOOKUP($A30,'Return Data'!$B$7:$R$2292,3,0)</f>
        <v>44859</v>
      </c>
      <c r="C30" s="60">
        <f>VLOOKUP($A30,'Return Data'!$B$7:$R$2292,4,0)</f>
        <v>37.904899999999998</v>
      </c>
      <c r="D30" s="60">
        <f>VLOOKUP($A30,'Return Data'!$B$7:$R$2292,9,0)</f>
        <v>5.9650999999999996</v>
      </c>
      <c r="E30" s="61">
        <f t="shared" si="1"/>
        <v>6</v>
      </c>
      <c r="F30" s="60">
        <f>VLOOKUP($A30,'Return Data'!$B$7:$R$2292,10,0)</f>
        <v>2.9906999999999999</v>
      </c>
      <c r="G30" s="61">
        <f t="shared" si="2"/>
        <v>23</v>
      </c>
      <c r="H30" s="60">
        <f>VLOOKUP($A30,'Return Data'!$B$7:$R$2292,11,0)</f>
        <v>1.3466</v>
      </c>
      <c r="I30" s="61">
        <f t="shared" si="8"/>
        <v>22</v>
      </c>
      <c r="J30" s="60">
        <f>VLOOKUP($A30,'Return Data'!$B$7:$R$2292,12,0)</f>
        <v>8.4400000000000003E-2</v>
      </c>
      <c r="K30" s="61">
        <f t="shared" si="9"/>
        <v>25</v>
      </c>
      <c r="L30" s="60">
        <f>VLOOKUP($A30,'Return Data'!$B$7:$R$2292,13,0)</f>
        <v>0.27329999999999999</v>
      </c>
      <c r="M30" s="61">
        <f t="shared" si="10"/>
        <v>26</v>
      </c>
      <c r="N30" s="60">
        <f>VLOOKUP($A30,'Return Data'!$B$7:$R$2292,17,0)</f>
        <v>1.6617</v>
      </c>
      <c r="O30" s="61">
        <f t="shared" si="11"/>
        <v>24</v>
      </c>
      <c r="P30" s="60">
        <f>VLOOKUP($A30,'Return Data'!$B$7:$R$2292,14,0)</f>
        <v>4.3116000000000003</v>
      </c>
      <c r="Q30" s="61">
        <f t="shared" si="12"/>
        <v>23</v>
      </c>
      <c r="R30" s="60">
        <f>VLOOKUP($A30,'Return Data'!$B$7:$R$2292,16,0)</f>
        <v>6.7187999999999999</v>
      </c>
      <c r="S30" s="62">
        <f t="shared" si="13"/>
        <v>23</v>
      </c>
    </row>
    <row r="31" spans="1:19" x14ac:dyDescent="0.3">
      <c r="A31" s="77" t="s">
        <v>1065</v>
      </c>
      <c r="B31" s="59">
        <f>VLOOKUP($A31,'Return Data'!$B$7:$R$2292,3,0)</f>
        <v>44859</v>
      </c>
      <c r="C31" s="60">
        <f>VLOOKUP($A31,'Return Data'!$B$7:$R$2292,4,0)</f>
        <v>33.942300000000003</v>
      </c>
      <c r="D31" s="60">
        <f>VLOOKUP($A31,'Return Data'!$B$7:$R$2292,9,0)</f>
        <v>5.9317000000000002</v>
      </c>
      <c r="E31" s="61">
        <f t="shared" si="1"/>
        <v>7</v>
      </c>
      <c r="F31" s="60">
        <f>VLOOKUP($A31,'Return Data'!$B$7:$R$2292,10,0)</f>
        <v>6.8162000000000003</v>
      </c>
      <c r="G31" s="61">
        <f t="shared" si="2"/>
        <v>6</v>
      </c>
      <c r="H31" s="60">
        <f>VLOOKUP($A31,'Return Data'!$B$7:$R$2292,11,0)</f>
        <v>4.4202000000000004</v>
      </c>
      <c r="I31" s="61">
        <f t="shared" si="8"/>
        <v>5</v>
      </c>
      <c r="J31" s="60">
        <f>VLOOKUP($A31,'Return Data'!$B$7:$R$2292,12,0)</f>
        <v>3.6686999999999999</v>
      </c>
      <c r="K31" s="61">
        <f t="shared" si="9"/>
        <v>6</v>
      </c>
      <c r="L31" s="60">
        <f>VLOOKUP($A31,'Return Data'!$B$7:$R$2292,13,0)</f>
        <v>2.7343999999999999</v>
      </c>
      <c r="M31" s="61">
        <f t="shared" si="10"/>
        <v>9</v>
      </c>
      <c r="N31" s="60">
        <f>VLOOKUP($A31,'Return Data'!$B$7:$R$2292,17,0)</f>
        <v>3.3820999999999999</v>
      </c>
      <c r="O31" s="61">
        <f t="shared" si="11"/>
        <v>14</v>
      </c>
      <c r="P31" s="60">
        <f>VLOOKUP($A31,'Return Data'!$B$7:$R$2292,14,0)</f>
        <v>6.4122000000000003</v>
      </c>
      <c r="Q31" s="61">
        <f t="shared" si="12"/>
        <v>12</v>
      </c>
      <c r="R31" s="60">
        <f>VLOOKUP($A31,'Return Data'!$B$7:$R$2292,16,0)</f>
        <v>8.07</v>
      </c>
      <c r="S31" s="62">
        <f t="shared" si="13"/>
        <v>9</v>
      </c>
    </row>
    <row r="32" spans="1:19" x14ac:dyDescent="0.3">
      <c r="A32" s="77" t="s">
        <v>1066</v>
      </c>
      <c r="B32" s="59">
        <f>VLOOKUP($A32,'Return Data'!$B$7:$R$2292,3,0)</f>
        <v>44859</v>
      </c>
      <c r="C32" s="60">
        <f>VLOOKUP($A32,'Return Data'!$B$7:$R$2292,4,0)</f>
        <v>58.120399999999997</v>
      </c>
      <c r="D32" s="60">
        <f>VLOOKUP($A32,'Return Data'!$B$7:$R$2292,9,0)</f>
        <v>5.5831</v>
      </c>
      <c r="E32" s="61">
        <f t="shared" si="1"/>
        <v>16</v>
      </c>
      <c r="F32" s="60">
        <f>VLOOKUP($A32,'Return Data'!$B$7:$R$2292,10,0)</f>
        <v>2.1613000000000002</v>
      </c>
      <c r="G32" s="61">
        <f t="shared" si="2"/>
        <v>27</v>
      </c>
      <c r="H32" s="60">
        <f>VLOOKUP($A32,'Return Data'!$B$7:$R$2292,11,0)</f>
        <v>3.95E-2</v>
      </c>
      <c r="I32" s="61">
        <f t="shared" si="8"/>
        <v>27</v>
      </c>
      <c r="J32" s="60">
        <f>VLOOKUP($A32,'Return Data'!$B$7:$R$2292,12,0)</f>
        <v>-8.6900000000000005E-2</v>
      </c>
      <c r="K32" s="61">
        <f t="shared" si="9"/>
        <v>34</v>
      </c>
      <c r="L32" s="60">
        <f>VLOOKUP($A32,'Return Data'!$B$7:$R$2292,13,0)</f>
        <v>0.19220000000000001</v>
      </c>
      <c r="M32" s="61">
        <f t="shared" si="10"/>
        <v>27</v>
      </c>
      <c r="N32" s="60">
        <f>VLOOKUP($A32,'Return Data'!$B$7:$R$2292,17,0)</f>
        <v>1.4208000000000001</v>
      </c>
      <c r="O32" s="61">
        <f t="shared" si="11"/>
        <v>26</v>
      </c>
      <c r="P32" s="60">
        <f>VLOOKUP($A32,'Return Data'!$B$7:$R$2292,14,0)</f>
        <v>4.8719999999999999</v>
      </c>
      <c r="Q32" s="61">
        <f t="shared" si="12"/>
        <v>19</v>
      </c>
      <c r="R32" s="60">
        <f>VLOOKUP($A32,'Return Data'!$B$7:$R$2292,16,0)</f>
        <v>7.8795999999999999</v>
      </c>
      <c r="S32" s="62">
        <f t="shared" si="13"/>
        <v>13</v>
      </c>
    </row>
    <row r="33" spans="1:19" x14ac:dyDescent="0.3">
      <c r="A33" s="77" t="s">
        <v>1998</v>
      </c>
      <c r="B33" s="59">
        <f>VLOOKUP($A33,'Return Data'!$B$7:$R$2292,3,0)</f>
        <v>44859</v>
      </c>
      <c r="C33" s="60">
        <f>VLOOKUP($A33,'Return Data'!$B$7:$R$2292,4,0)</f>
        <v>55.735999999999997</v>
      </c>
      <c r="D33" s="60">
        <f>VLOOKUP($A33,'Return Data'!$B$7:$R$2292,9,0)</f>
        <v>5.2610999999999999</v>
      </c>
      <c r="E33" s="61">
        <f t="shared" si="1"/>
        <v>19</v>
      </c>
      <c r="F33" s="60">
        <f>VLOOKUP($A33,'Return Data'!$B$7:$R$2292,10,0)</f>
        <v>2.7523</v>
      </c>
      <c r="G33" s="61">
        <f t="shared" si="2"/>
        <v>25</v>
      </c>
      <c r="H33" s="60">
        <f>VLOOKUP($A33,'Return Data'!$B$7:$R$2292,11,0)</f>
        <v>1.0286999999999999</v>
      </c>
      <c r="I33" s="61">
        <f t="shared" si="8"/>
        <v>24</v>
      </c>
      <c r="J33" s="60">
        <f>VLOOKUP($A33,'Return Data'!$B$7:$R$2292,12,0)</f>
        <v>-5.16E-2</v>
      </c>
      <c r="K33" s="61">
        <f t="shared" si="9"/>
        <v>33</v>
      </c>
      <c r="L33" s="60">
        <f>VLOOKUP($A33,'Return Data'!$B$7:$R$2292,13,0)</f>
        <v>0.29189999999999999</v>
      </c>
      <c r="M33" s="61">
        <f t="shared" si="10"/>
        <v>25</v>
      </c>
      <c r="N33" s="60">
        <f>VLOOKUP($A33,'Return Data'!$B$7:$R$2292,17,0)</f>
        <v>1.5412999999999999</v>
      </c>
      <c r="O33" s="61">
        <f t="shared" si="11"/>
        <v>25</v>
      </c>
      <c r="P33" s="60">
        <f>VLOOKUP($A33,'Return Data'!$B$7:$R$2292,14,0)</f>
        <v>3.2915999999999999</v>
      </c>
      <c r="Q33" s="61">
        <f t="shared" si="12"/>
        <v>25</v>
      </c>
      <c r="R33" s="60">
        <f>VLOOKUP($A33,'Return Data'!$B$7:$R$2292,16,0)</f>
        <v>5.1025</v>
      </c>
      <c r="S33" s="62">
        <f t="shared" si="13"/>
        <v>26</v>
      </c>
    </row>
    <row r="34" spans="1:19" x14ac:dyDescent="0.3">
      <c r="A34" s="77" t="s">
        <v>1068</v>
      </c>
      <c r="B34" s="59">
        <f>VLOOKUP($A34,'Return Data'!$B$7:$R$2292,3,0)</f>
        <v>44859</v>
      </c>
      <c r="C34" s="60">
        <f>VLOOKUP($A34,'Return Data'!$B$7:$R$2292,4,0)</f>
        <v>68.855900000000005</v>
      </c>
      <c r="D34" s="60">
        <f>VLOOKUP($A34,'Return Data'!$B$7:$R$2292,9,0)</f>
        <v>7.1310000000000002</v>
      </c>
      <c r="E34" s="61">
        <f t="shared" si="1"/>
        <v>3</v>
      </c>
      <c r="F34" s="60">
        <f>VLOOKUP($A34,'Return Data'!$B$7:$R$2292,10,0)</f>
        <v>7.6035000000000004</v>
      </c>
      <c r="G34" s="61">
        <f t="shared" si="2"/>
        <v>3</v>
      </c>
      <c r="H34" s="60">
        <f>VLOOKUP($A34,'Return Data'!$B$7:$R$2292,11,0)</f>
        <v>3.5590000000000002</v>
      </c>
      <c r="I34" s="61">
        <f t="shared" si="8"/>
        <v>7</v>
      </c>
      <c r="J34" s="60">
        <f>VLOOKUP($A34,'Return Data'!$B$7:$R$2292,12,0)</f>
        <v>2.3069000000000002</v>
      </c>
      <c r="K34" s="61">
        <f t="shared" si="9"/>
        <v>12</v>
      </c>
      <c r="L34" s="60">
        <f>VLOOKUP($A34,'Return Data'!$B$7:$R$2292,13,0)</f>
        <v>2.0813000000000001</v>
      </c>
      <c r="M34" s="61">
        <f t="shared" si="10"/>
        <v>14</v>
      </c>
      <c r="N34" s="60">
        <f>VLOOKUP($A34,'Return Data'!$B$7:$R$2292,17,0)</f>
        <v>3.5876000000000001</v>
      </c>
      <c r="O34" s="61">
        <f t="shared" si="11"/>
        <v>12</v>
      </c>
      <c r="P34" s="60">
        <f>VLOOKUP($A34,'Return Data'!$B$7:$R$2292,14,0)</f>
        <v>6.4965999999999999</v>
      </c>
      <c r="Q34" s="61">
        <f t="shared" si="12"/>
        <v>11</v>
      </c>
      <c r="R34" s="60">
        <f>VLOOKUP($A34,'Return Data'!$B$7:$R$2292,16,0)</f>
        <v>7.6738999999999997</v>
      </c>
      <c r="S34" s="62">
        <f t="shared" si="13"/>
        <v>16</v>
      </c>
    </row>
    <row r="35" spans="1:19" x14ac:dyDescent="0.3">
      <c r="A35" s="77" t="s">
        <v>1070</v>
      </c>
      <c r="B35" s="59">
        <f>VLOOKUP($A35,'Return Data'!$B$7:$R$2292,3,0)</f>
        <v>44859</v>
      </c>
      <c r="C35" s="60">
        <f>VLOOKUP($A35,'Return Data'!$B$7:$R$2292,4,0)</f>
        <v>61.572899999999997</v>
      </c>
      <c r="D35" s="60">
        <f>VLOOKUP($A35,'Return Data'!$B$7:$R$2292,9,0)</f>
        <v>-1.2269000000000001</v>
      </c>
      <c r="E35" s="61">
        <f t="shared" si="1"/>
        <v>34</v>
      </c>
      <c r="F35" s="60">
        <f>VLOOKUP($A35,'Return Data'!$B$7:$R$2292,10,0)</f>
        <v>5.4382999999999999</v>
      </c>
      <c r="G35" s="61">
        <f t="shared" si="2"/>
        <v>13</v>
      </c>
      <c r="H35" s="60">
        <f>VLOOKUP($A35,'Return Data'!$B$7:$R$2292,11,0)</f>
        <v>3.2627000000000002</v>
      </c>
      <c r="I35" s="61">
        <f t="shared" si="8"/>
        <v>9</v>
      </c>
      <c r="J35" s="60">
        <f>VLOOKUP($A35,'Return Data'!$B$7:$R$2292,12,0)</f>
        <v>1.8753</v>
      </c>
      <c r="K35" s="61">
        <f t="shared" si="9"/>
        <v>18</v>
      </c>
      <c r="L35" s="60">
        <f>VLOOKUP($A35,'Return Data'!$B$7:$R$2292,13,0)</f>
        <v>1.6974</v>
      </c>
      <c r="M35" s="61">
        <f t="shared" si="10"/>
        <v>20</v>
      </c>
      <c r="N35" s="60">
        <f>VLOOKUP($A35,'Return Data'!$B$7:$R$2292,17,0)</f>
        <v>1.8706</v>
      </c>
      <c r="O35" s="61">
        <f t="shared" si="11"/>
        <v>23</v>
      </c>
      <c r="P35" s="60">
        <f>VLOOKUP($A35,'Return Data'!$B$7:$R$2292,14,0)</f>
        <v>4.4919000000000002</v>
      </c>
      <c r="Q35" s="61">
        <f t="shared" si="12"/>
        <v>22</v>
      </c>
      <c r="R35" s="60">
        <f>VLOOKUP($A35,'Return Data'!$B$7:$R$2292,16,0)</f>
        <v>6.8078000000000003</v>
      </c>
      <c r="S35" s="62">
        <f t="shared" si="13"/>
        <v>21</v>
      </c>
    </row>
    <row r="36" spans="1:19" x14ac:dyDescent="0.3">
      <c r="A36" s="77" t="s">
        <v>1072</v>
      </c>
      <c r="B36" s="59">
        <f>VLOOKUP($A36,'Return Data'!$B$7:$R$2292,3,0)</f>
        <v>44859</v>
      </c>
      <c r="C36" s="60">
        <f>VLOOKUP($A36,'Return Data'!$B$7:$R$2292,4,0)</f>
        <v>80.392600000000002</v>
      </c>
      <c r="D36" s="60">
        <f>VLOOKUP($A36,'Return Data'!$B$7:$R$2292,9,0)</f>
        <v>11.0002</v>
      </c>
      <c r="E36" s="61">
        <f t="shared" si="1"/>
        <v>1</v>
      </c>
      <c r="F36" s="60">
        <f>VLOOKUP($A36,'Return Data'!$B$7:$R$2292,10,0)</f>
        <v>10.7362</v>
      </c>
      <c r="G36" s="61">
        <f t="shared" si="2"/>
        <v>2</v>
      </c>
      <c r="H36" s="60">
        <f>VLOOKUP($A36,'Return Data'!$B$7:$R$2292,11,0)</f>
        <v>5.1212</v>
      </c>
      <c r="I36" s="61">
        <f t="shared" si="8"/>
        <v>3</v>
      </c>
      <c r="J36" s="60">
        <f>VLOOKUP($A36,'Return Data'!$B$7:$R$2292,12,0)</f>
        <v>3.8319000000000001</v>
      </c>
      <c r="K36" s="61">
        <f t="shared" si="9"/>
        <v>4</v>
      </c>
      <c r="L36" s="60">
        <f>VLOOKUP($A36,'Return Data'!$B$7:$R$2292,13,0)</f>
        <v>2.9283999999999999</v>
      </c>
      <c r="M36" s="61">
        <f t="shared" si="10"/>
        <v>6</v>
      </c>
      <c r="N36" s="60">
        <f>VLOOKUP($A36,'Return Data'!$B$7:$R$2292,17,0)</f>
        <v>3.1943000000000001</v>
      </c>
      <c r="O36" s="61">
        <f t="shared" si="11"/>
        <v>16</v>
      </c>
      <c r="P36" s="60">
        <f>VLOOKUP($A36,'Return Data'!$B$7:$R$2292,14,0)</f>
        <v>5.8822000000000001</v>
      </c>
      <c r="Q36" s="61">
        <f t="shared" si="12"/>
        <v>13</v>
      </c>
      <c r="R36" s="60">
        <f>VLOOKUP($A36,'Return Data'!$B$7:$R$2292,16,0)</f>
        <v>7.9645000000000001</v>
      </c>
      <c r="S36" s="62">
        <f t="shared" si="13"/>
        <v>11</v>
      </c>
    </row>
    <row r="37" spans="1:19" x14ac:dyDescent="0.3">
      <c r="A37" s="77" t="s">
        <v>1073</v>
      </c>
      <c r="B37" s="59">
        <f>VLOOKUP($A37,'Return Data'!$B$7:$R$2292,3,0)</f>
        <v>44859</v>
      </c>
      <c r="C37" s="60">
        <f>VLOOKUP($A37,'Return Data'!$B$7:$R$2292,4,0)</f>
        <v>60.953499999999998</v>
      </c>
      <c r="D37" s="60">
        <f>VLOOKUP($A37,'Return Data'!$B$7:$R$2292,9,0)</f>
        <v>4.7994000000000003</v>
      </c>
      <c r="E37" s="61">
        <f t="shared" si="1"/>
        <v>24</v>
      </c>
      <c r="F37" s="60">
        <f>VLOOKUP($A37,'Return Data'!$B$7:$R$2292,10,0)</f>
        <v>6.1711999999999998</v>
      </c>
      <c r="G37" s="61">
        <f t="shared" si="2"/>
        <v>8</v>
      </c>
      <c r="H37" s="60">
        <f>VLOOKUP($A37,'Return Data'!$B$7:$R$2292,11,0)</f>
        <v>3.4333999999999998</v>
      </c>
      <c r="I37" s="61">
        <f t="shared" si="8"/>
        <v>8</v>
      </c>
      <c r="J37" s="60">
        <f>VLOOKUP($A37,'Return Data'!$B$7:$R$2292,12,0)</f>
        <v>2.7534999999999998</v>
      </c>
      <c r="K37" s="61">
        <f t="shared" si="9"/>
        <v>8</v>
      </c>
      <c r="L37" s="60">
        <f>VLOOKUP($A37,'Return Data'!$B$7:$R$2292,13,0)</f>
        <v>2.3592</v>
      </c>
      <c r="M37" s="61">
        <f t="shared" si="10"/>
        <v>12</v>
      </c>
      <c r="N37" s="60">
        <f>VLOOKUP($A37,'Return Data'!$B$7:$R$2292,17,0)</f>
        <v>3.7105999999999999</v>
      </c>
      <c r="O37" s="61">
        <f t="shared" si="11"/>
        <v>11</v>
      </c>
      <c r="P37" s="60">
        <f>VLOOKUP($A37,'Return Data'!$B$7:$R$2292,14,0)</f>
        <v>7.0381</v>
      </c>
      <c r="Q37" s="61">
        <f t="shared" si="12"/>
        <v>5</v>
      </c>
      <c r="R37" s="60">
        <f>VLOOKUP($A37,'Return Data'!$B$7:$R$2292,16,0)</f>
        <v>8.0902999999999992</v>
      </c>
      <c r="S37" s="62">
        <f t="shared" si="13"/>
        <v>8</v>
      </c>
    </row>
    <row r="38" spans="1:19" x14ac:dyDescent="0.3">
      <c r="A38" s="77" t="s">
        <v>1075</v>
      </c>
      <c r="B38" s="59">
        <f>VLOOKUP($A38,'Return Data'!$B$7:$R$2292,3,0)</f>
        <v>0</v>
      </c>
      <c r="C38" s="60">
        <f>VLOOKUP($A38,'Return Data'!$B$7:$R$2292,4,0)</f>
        <v>0</v>
      </c>
      <c r="D38" s="60">
        <f>VLOOKUP($A38,'Return Data'!$B$7:$R$2292,9,0)</f>
        <v>0</v>
      </c>
      <c r="E38" s="61">
        <f t="shared" si="1"/>
        <v>27</v>
      </c>
      <c r="F38" s="60">
        <f>VLOOKUP($A38,'Return Data'!$B$7:$R$2292,10,0)</f>
        <v>0</v>
      </c>
      <c r="G38" s="61">
        <f t="shared" si="2"/>
        <v>28</v>
      </c>
      <c r="H38" s="60">
        <f>VLOOKUP($A38,'Return Data'!$B$7:$R$2292,11,0)</f>
        <v>0</v>
      </c>
      <c r="I38" s="61">
        <f t="shared" si="8"/>
        <v>28</v>
      </c>
      <c r="J38" s="60">
        <f>VLOOKUP($A38,'Return Data'!$B$7:$R$2292,12,0)</f>
        <v>0</v>
      </c>
      <c r="K38" s="61">
        <f t="shared" si="9"/>
        <v>26</v>
      </c>
      <c r="L38" s="60">
        <f>VLOOKUP($A38,'Return Data'!$B$7:$R$2292,13,0)</f>
        <v>0</v>
      </c>
      <c r="M38" s="61">
        <f t="shared" si="10"/>
        <v>28</v>
      </c>
      <c r="N38" s="60">
        <f>VLOOKUP($A38,'Return Data'!$B$7:$R$2292,17,0)</f>
        <v>0</v>
      </c>
      <c r="O38" s="61">
        <f t="shared" si="11"/>
        <v>28</v>
      </c>
      <c r="P38" s="60">
        <f>VLOOKUP($A38,'Return Data'!$B$7:$R$2292,14,0)</f>
        <v>0</v>
      </c>
      <c r="Q38" s="61">
        <f t="shared" si="12"/>
        <v>27</v>
      </c>
      <c r="R38" s="60">
        <f>VLOOKUP($A38,'Return Data'!$B$7:$R$2292,16,0)</f>
        <v>0</v>
      </c>
      <c r="S38" s="62">
        <f t="shared" si="13"/>
        <v>28</v>
      </c>
    </row>
    <row r="39" spans="1:19" x14ac:dyDescent="0.3">
      <c r="A39" s="77" t="s">
        <v>1077</v>
      </c>
      <c r="B39" s="59">
        <f>VLOOKUP($A39,'Return Data'!$B$7:$R$2292,3,0)</f>
        <v>0</v>
      </c>
      <c r="C39" s="60">
        <f>VLOOKUP($A39,'Return Data'!$B$7:$R$2292,4,0)</f>
        <v>0</v>
      </c>
      <c r="D39" s="60">
        <f>VLOOKUP($A39,'Return Data'!$B$7:$R$2292,9,0)</f>
        <v>0</v>
      </c>
      <c r="E39" s="61">
        <f t="shared" si="1"/>
        <v>27</v>
      </c>
      <c r="F39" s="60">
        <f>VLOOKUP($A39,'Return Data'!$B$7:$R$2292,10,0)</f>
        <v>0</v>
      </c>
      <c r="G39" s="61">
        <f t="shared" si="2"/>
        <v>28</v>
      </c>
      <c r="H39" s="60">
        <f>VLOOKUP($A39,'Return Data'!$B$7:$R$2292,11,0)</f>
        <v>0</v>
      </c>
      <c r="I39" s="61">
        <f t="shared" si="8"/>
        <v>28</v>
      </c>
      <c r="J39" s="60">
        <f>VLOOKUP($A39,'Return Data'!$B$7:$R$2292,12,0)</f>
        <v>0</v>
      </c>
      <c r="K39" s="61">
        <f t="shared" si="9"/>
        <v>26</v>
      </c>
      <c r="L39" s="60">
        <f>VLOOKUP($A39,'Return Data'!$B$7:$R$2292,13,0)</f>
        <v>0</v>
      </c>
      <c r="M39" s="61">
        <f t="shared" si="10"/>
        <v>28</v>
      </c>
      <c r="N39" s="60"/>
      <c r="O39" s="61"/>
      <c r="P39" s="60"/>
      <c r="Q39" s="61"/>
      <c r="R39" s="60">
        <f>VLOOKUP($A39,'Return Data'!$B$7:$R$2292,16,0)</f>
        <v>0</v>
      </c>
      <c r="S39" s="62">
        <f t="shared" si="13"/>
        <v>28</v>
      </c>
    </row>
    <row r="40" spans="1:19" x14ac:dyDescent="0.3">
      <c r="A40" s="77" t="s">
        <v>1079</v>
      </c>
      <c r="B40" s="59">
        <f>VLOOKUP($A40,'Return Data'!$B$7:$R$2292,3,0)</f>
        <v>44859</v>
      </c>
      <c r="C40" s="60">
        <f>VLOOKUP($A40,'Return Data'!$B$7:$R$2292,4,0)</f>
        <v>64.760999999999996</v>
      </c>
      <c r="D40" s="60">
        <f>VLOOKUP($A40,'Return Data'!$B$7:$R$2292,9,0)</f>
        <v>5.0045000000000002</v>
      </c>
      <c r="E40" s="61">
        <f t="shared" si="1"/>
        <v>22</v>
      </c>
      <c r="F40" s="60">
        <f>VLOOKUP($A40,'Return Data'!$B$7:$R$2292,10,0)</f>
        <v>5.5987999999999998</v>
      </c>
      <c r="G40" s="61">
        <f t="shared" si="2"/>
        <v>11</v>
      </c>
      <c r="H40" s="60">
        <f>VLOOKUP($A40,'Return Data'!$B$7:$R$2292,11,0)</f>
        <v>18.3675</v>
      </c>
      <c r="I40" s="61">
        <f t="shared" si="8"/>
        <v>2</v>
      </c>
      <c r="J40" s="60">
        <f>VLOOKUP($A40,'Return Data'!$B$7:$R$2292,12,0)</f>
        <v>11.5298</v>
      </c>
      <c r="K40" s="61">
        <f t="shared" si="9"/>
        <v>2</v>
      </c>
      <c r="L40" s="60">
        <f>VLOOKUP($A40,'Return Data'!$B$7:$R$2292,13,0)</f>
        <v>8.5475999999999992</v>
      </c>
      <c r="M40" s="61">
        <f t="shared" si="10"/>
        <v>2</v>
      </c>
      <c r="N40" s="60">
        <f>VLOOKUP($A40,'Return Data'!$B$7:$R$2292,17,0)</f>
        <v>9.5694999999999997</v>
      </c>
      <c r="O40" s="61">
        <f t="shared" si="11"/>
        <v>3</v>
      </c>
      <c r="P40" s="60">
        <f>VLOOKUP($A40,'Return Data'!$B$7:$R$2292,14,0)</f>
        <v>6.6901999999999999</v>
      </c>
      <c r="Q40" s="61">
        <f t="shared" si="12"/>
        <v>7</v>
      </c>
      <c r="R40" s="60">
        <f>VLOOKUP($A40,'Return Data'!$B$7:$R$2292,16,0)</f>
        <v>6.7333999999999996</v>
      </c>
      <c r="S40" s="62">
        <f t="shared" si="13"/>
        <v>22</v>
      </c>
    </row>
    <row r="41" spans="1:19" x14ac:dyDescent="0.3">
      <c r="A41" s="77" t="s">
        <v>955</v>
      </c>
      <c r="B41" s="59">
        <f>VLOOKUP($A41,'Return Data'!$B$7:$R$2292,3,0)</f>
        <v>44859</v>
      </c>
      <c r="C41" s="60">
        <f>VLOOKUP($A41,'Return Data'!$B$7:$R$2292,4,0)</f>
        <v>77.679199999999994</v>
      </c>
      <c r="D41" s="60">
        <f>VLOOKUP($A41,'Return Data'!$B$7:$R$2292,9,0)</f>
        <v>2.9207000000000001</v>
      </c>
      <c r="E41" s="61">
        <f t="shared" si="1"/>
        <v>26</v>
      </c>
      <c r="F41" s="60">
        <f>VLOOKUP($A41,'Return Data'!$B$7:$R$2292,10,0)</f>
        <v>7.0015999999999998</v>
      </c>
      <c r="G41" s="61">
        <f t="shared" si="2"/>
        <v>4</v>
      </c>
      <c r="H41" s="60">
        <f>VLOOKUP($A41,'Return Data'!$B$7:$R$2292,11,0)</f>
        <v>2.3334999999999999</v>
      </c>
      <c r="I41" s="61">
        <f t="shared" si="8"/>
        <v>20</v>
      </c>
      <c r="J41" s="60">
        <f>VLOOKUP($A41,'Return Data'!$B$7:$R$2292,12,0)</f>
        <v>1.9145000000000001</v>
      </c>
      <c r="K41" s="61">
        <f t="shared" si="9"/>
        <v>17</v>
      </c>
      <c r="L41" s="60">
        <f>VLOOKUP($A41,'Return Data'!$B$7:$R$2292,13,0)</f>
        <v>0.76939999999999997</v>
      </c>
      <c r="M41" s="61">
        <f t="shared" si="10"/>
        <v>23</v>
      </c>
      <c r="N41" s="60">
        <f>VLOOKUP($A41,'Return Data'!$B$7:$R$2292,17,0)</f>
        <v>1.0286</v>
      </c>
      <c r="O41" s="61">
        <f t="shared" si="11"/>
        <v>27</v>
      </c>
      <c r="P41" s="60">
        <f>VLOOKUP($A41,'Return Data'!$B$7:$R$2292,14,0)</f>
        <v>4.7504999999999997</v>
      </c>
      <c r="Q41" s="61">
        <f t="shared" si="12"/>
        <v>20</v>
      </c>
      <c r="R41" s="60">
        <f>VLOOKUP($A41,'Return Data'!$B$7:$R$2292,16,0)</f>
        <v>8.0169999999999995</v>
      </c>
      <c r="S41" s="62">
        <f t="shared" si="13"/>
        <v>10</v>
      </c>
    </row>
    <row r="42" spans="1:19" x14ac:dyDescent="0.3">
      <c r="A42" s="77" t="s">
        <v>957</v>
      </c>
      <c r="B42" s="59">
        <f>VLOOKUP($A42,'Return Data'!$B$7:$R$2292,3,0)</f>
        <v>44859</v>
      </c>
      <c r="C42" s="60">
        <f>VLOOKUP($A42,'Return Data'!$B$7:$R$2292,4,0)</f>
        <v>14.2966</v>
      </c>
      <c r="D42" s="60">
        <f>VLOOKUP($A42,'Return Data'!$B$7:$R$2292,9,0)</f>
        <v>3.6257000000000001</v>
      </c>
      <c r="E42" s="61">
        <f t="shared" si="1"/>
        <v>25</v>
      </c>
      <c r="F42" s="60">
        <f>VLOOKUP($A42,'Return Data'!$B$7:$R$2292,10,0)</f>
        <v>11.143800000000001</v>
      </c>
      <c r="G42" s="61">
        <f t="shared" si="2"/>
        <v>1</v>
      </c>
      <c r="H42" s="60">
        <f>VLOOKUP($A42,'Return Data'!$B$7:$R$2292,11,0)</f>
        <v>2.9058999999999999</v>
      </c>
      <c r="I42" s="61">
        <f t="shared" si="8"/>
        <v>15</v>
      </c>
      <c r="J42" s="60">
        <f>VLOOKUP($A42,'Return Data'!$B$7:$R$2292,12,0)</f>
        <v>2.4386999999999999</v>
      </c>
      <c r="K42" s="61">
        <f t="shared" si="9"/>
        <v>11</v>
      </c>
      <c r="L42" s="60">
        <f>VLOOKUP($A42,'Return Data'!$B$7:$R$2292,13,0)</f>
        <v>1.8269</v>
      </c>
      <c r="M42" s="61">
        <f t="shared" si="10"/>
        <v>17</v>
      </c>
      <c r="N42" s="60">
        <f>VLOOKUP($A42,'Return Data'!$B$7:$R$2292,17,0)</f>
        <v>2.3858999999999999</v>
      </c>
      <c r="O42" s="61">
        <f t="shared" si="11"/>
        <v>21</v>
      </c>
      <c r="P42" s="60">
        <f>VLOOKUP($A42,'Return Data'!$B$7:$R$2292,14,0)</f>
        <v>5.5481999999999996</v>
      </c>
      <c r="Q42" s="61">
        <f t="shared" si="12"/>
        <v>15</v>
      </c>
      <c r="R42" s="60">
        <f>VLOOKUP($A42,'Return Data'!$B$7:$R$2292,16,0)</f>
        <v>8.6533999999999995</v>
      </c>
      <c r="S42" s="62">
        <f t="shared" si="13"/>
        <v>3</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4.3795176470588251</v>
      </c>
      <c r="E44" s="83"/>
      <c r="F44" s="84">
        <f>AVERAGE(F8:F42)</f>
        <v>4.3050794117647051</v>
      </c>
      <c r="G44" s="83"/>
      <c r="H44" s="84">
        <f>AVERAGE(H8:H42)</f>
        <v>3.5412941176470589</v>
      </c>
      <c r="I44" s="83"/>
      <c r="J44" s="84">
        <f>AVERAGE(J8:J42)</f>
        <v>2.803482352941177</v>
      </c>
      <c r="K44" s="83"/>
      <c r="L44" s="84">
        <f>AVERAGE(L8:L42)</f>
        <v>2.4358235294117647</v>
      </c>
      <c r="M44" s="83"/>
      <c r="N44" s="84">
        <f>AVERAGE(N8:N42)</f>
        <v>3.7281774193548385</v>
      </c>
      <c r="O44" s="83"/>
      <c r="P44" s="84">
        <f>AVERAGE(P8:P42)</f>
        <v>4.9713599999999998</v>
      </c>
      <c r="Q44" s="83"/>
      <c r="R44" s="84">
        <f>AVERAGE(R8:R42)</f>
        <v>5.7654428571428573</v>
      </c>
      <c r="S44" s="85"/>
    </row>
    <row r="45" spans="1:19" x14ac:dyDescent="0.3">
      <c r="A45" s="82" t="s">
        <v>28</v>
      </c>
      <c r="B45" s="83"/>
      <c r="C45" s="83"/>
      <c r="D45" s="84">
        <f>MIN(D8:D42)</f>
        <v>-1.2269000000000001</v>
      </c>
      <c r="E45" s="83"/>
      <c r="F45" s="84">
        <f>MIN(F8:F42)</f>
        <v>0</v>
      </c>
      <c r="G45" s="83"/>
      <c r="H45" s="84">
        <f>MIN(H8:H42)</f>
        <v>0</v>
      </c>
      <c r="I45" s="83"/>
      <c r="J45" s="84">
        <f>MIN(J8:J42)</f>
        <v>-8.6900000000000005E-2</v>
      </c>
      <c r="K45" s="83"/>
      <c r="L45" s="84">
        <f>MIN(L8:L42)</f>
        <v>0</v>
      </c>
      <c r="M45" s="83"/>
      <c r="N45" s="84">
        <f>MIN(N8:N42)</f>
        <v>0</v>
      </c>
      <c r="O45" s="83"/>
      <c r="P45" s="84">
        <f>MIN(P8:P42)</f>
        <v>-3.0011000000000001</v>
      </c>
      <c r="Q45" s="83"/>
      <c r="R45" s="84">
        <f>MIN(R8:R42)</f>
        <v>0</v>
      </c>
      <c r="S45" s="85"/>
    </row>
    <row r="46" spans="1:19" ht="15" thickBot="1" x14ac:dyDescent="0.35">
      <c r="A46" s="86" t="s">
        <v>29</v>
      </c>
      <c r="B46" s="87"/>
      <c r="C46" s="87"/>
      <c r="D46" s="88">
        <f>MAX(D8:D42)</f>
        <v>11.0002</v>
      </c>
      <c r="E46" s="87"/>
      <c r="F46" s="88">
        <f>MAX(F8:F42)</f>
        <v>11.143800000000001</v>
      </c>
      <c r="G46" s="87"/>
      <c r="H46" s="88">
        <f>MAX(H8:H42)</f>
        <v>35.751100000000001</v>
      </c>
      <c r="I46" s="87"/>
      <c r="J46" s="88">
        <f>MAX(J8:J42)</f>
        <v>31.431899999999999</v>
      </c>
      <c r="K46" s="87"/>
      <c r="L46" s="88">
        <f>MAX(L8:L42)</f>
        <v>24.660900000000002</v>
      </c>
      <c r="M46" s="87"/>
      <c r="N46" s="88">
        <f>MAX(N8:N42)</f>
        <v>17.7897</v>
      </c>
      <c r="O46" s="87"/>
      <c r="P46" s="88">
        <f>MAX(P8:P42)</f>
        <v>11.167899999999999</v>
      </c>
      <c r="Q46" s="87"/>
      <c r="R46" s="88">
        <f>MAX(R8:R42)</f>
        <v>9.5972000000000008</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1011</v>
      </c>
      <c r="B8" s="59">
        <f>VLOOKUP($A8,'Return Data'!$B$7:$R$2292,3,0)</f>
        <v>44859</v>
      </c>
      <c r="C8" s="60">
        <f>VLOOKUP($A8,'Return Data'!$B$7:$R$2292,4,0)</f>
        <v>31.017299999999999</v>
      </c>
      <c r="D8" s="60">
        <f>VLOOKUP($A8,'Return Data'!$B$7:$R$2292,9,0)</f>
        <v>5.9961000000000002</v>
      </c>
      <c r="E8" s="61">
        <f>RANK(D8,D$8:D$42,0)</f>
        <v>3</v>
      </c>
      <c r="F8" s="60">
        <f>VLOOKUP($A8,'Return Data'!$B$7:$R$2292,10,0)</f>
        <v>5.5694999999999997</v>
      </c>
      <c r="G8" s="61">
        <f>RANK(F8,F$8:F$42,0)</f>
        <v>7</v>
      </c>
      <c r="H8" s="60">
        <f>VLOOKUP($A8,'Return Data'!$B$7:$R$2292,11,0)</f>
        <v>34.926600000000001</v>
      </c>
      <c r="I8" s="61">
        <f>RANK(H8,H$8:H$42,0)</f>
        <v>1</v>
      </c>
      <c r="J8" s="60">
        <f>VLOOKUP($A8,'Return Data'!$B$7:$R$2292,12,0)</f>
        <v>30.4925</v>
      </c>
      <c r="K8" s="61">
        <f>RANK(J8,J$8:J$42,0)</f>
        <v>1</v>
      </c>
      <c r="L8" s="60">
        <f>VLOOKUP($A8,'Return Data'!$B$7:$R$2292,13,0)</f>
        <v>23.746500000000001</v>
      </c>
      <c r="M8" s="61">
        <f>RANK(L8,L$8:L$42,0)</f>
        <v>1</v>
      </c>
      <c r="N8" s="60">
        <f>VLOOKUP($A8,'Return Data'!$B$7:$R$2292,17,0)</f>
        <v>17.046099999999999</v>
      </c>
      <c r="O8" s="61">
        <f>RANK(N8,N$8:N$42,0)</f>
        <v>1</v>
      </c>
      <c r="P8" s="60">
        <f>VLOOKUP($A8,'Return Data'!$B$7:$R$2292,14,0)</f>
        <v>10.4039</v>
      </c>
      <c r="Q8" s="61">
        <f>RANK(P8,P$8:P$42,0)</f>
        <v>1</v>
      </c>
      <c r="R8" s="60">
        <f>VLOOKUP($A8,'Return Data'!$B$7:$R$2292,16,0)</f>
        <v>8.6830999999999996</v>
      </c>
      <c r="S8" s="62">
        <f t="shared" ref="S8:S41" si="0">RANK(R8,R$8:R$42,0)</f>
        <v>2</v>
      </c>
    </row>
    <row r="9" spans="1:19" x14ac:dyDescent="0.3">
      <c r="A9" s="77" t="s">
        <v>1013</v>
      </c>
      <c r="B9" s="59">
        <f>VLOOKUP($A9,'Return Data'!$B$7:$R$2292,3,0)</f>
        <v>0</v>
      </c>
      <c r="C9" s="60">
        <f>VLOOKUP($A9,'Return Data'!$B$7:$R$2292,4,0)</f>
        <v>0</v>
      </c>
      <c r="D9" s="60"/>
      <c r="E9" s="61"/>
      <c r="F9" s="60"/>
      <c r="G9" s="61"/>
      <c r="H9" s="60"/>
      <c r="I9" s="61"/>
      <c r="J9" s="60"/>
      <c r="K9" s="61"/>
      <c r="L9" s="60"/>
      <c r="M9" s="61"/>
      <c r="N9" s="60"/>
      <c r="O9" s="61"/>
      <c r="P9" s="60"/>
      <c r="Q9" s="61"/>
      <c r="R9" s="60">
        <f>VLOOKUP($A9,'Return Data'!$B$7:$R$2292,16,0)</f>
        <v>0</v>
      </c>
      <c r="S9" s="62">
        <f t="shared" ref="S9:S40" si="1">RANK(R9,R$8:R$42,0)</f>
        <v>28</v>
      </c>
    </row>
    <row r="10" spans="1:19" x14ac:dyDescent="0.3">
      <c r="A10" s="77" t="s">
        <v>1015</v>
      </c>
      <c r="B10" s="59">
        <f>VLOOKUP($A10,'Return Data'!$B$7:$R$2292,3,0)</f>
        <v>44859</v>
      </c>
      <c r="C10" s="60">
        <f>VLOOKUP($A10,'Return Data'!$B$7:$R$2292,4,0)</f>
        <v>22.620100000000001</v>
      </c>
      <c r="D10" s="60">
        <f>VLOOKUP($A10,'Return Data'!$B$7:$R$2292,9,0)</f>
        <v>5.0395000000000003</v>
      </c>
      <c r="E10" s="61">
        <f t="shared" ref="E10:E42" si="2">RANK(D10,D$8:D$42,0)</f>
        <v>11</v>
      </c>
      <c r="F10" s="60">
        <f>VLOOKUP($A10,'Return Data'!$B$7:$R$2292,10,0)</f>
        <v>4.7138</v>
      </c>
      <c r="G10" s="61">
        <f t="shared" ref="G10:G42" si="3">RANK(F10,F$8:F$42,0)</f>
        <v>13</v>
      </c>
      <c r="H10" s="60">
        <f>VLOOKUP($A10,'Return Data'!$B$7:$R$2292,11,0)</f>
        <v>3.3085</v>
      </c>
      <c r="I10" s="61">
        <f t="shared" ref="I10:I42" si="4">RANK(H10,H$8:H$42,0)</f>
        <v>6</v>
      </c>
      <c r="J10" s="60">
        <f>VLOOKUP($A10,'Return Data'!$B$7:$R$2292,12,0)</f>
        <v>3.0091999999999999</v>
      </c>
      <c r="K10" s="61">
        <f t="shared" ref="K10:K40" si="5">RANK(J10,J$8:J$42,0)</f>
        <v>5</v>
      </c>
      <c r="L10" s="60">
        <f>VLOOKUP($A10,'Return Data'!$B$7:$R$2292,13,0)</f>
        <v>3.0655000000000001</v>
      </c>
      <c r="M10" s="61">
        <f t="shared" ref="M10:M40" si="6">RANK(L10,L$8:L$42,0)</f>
        <v>4</v>
      </c>
      <c r="N10" s="60">
        <f>VLOOKUP($A10,'Return Data'!$B$7:$R$2292,17,0)</f>
        <v>4.6612</v>
      </c>
      <c r="O10" s="61">
        <f t="shared" ref="O10:O40" si="7">RANK(N10,N$8:N$42,0)</f>
        <v>5</v>
      </c>
      <c r="P10" s="60">
        <f>VLOOKUP($A10,'Return Data'!$B$7:$R$2292,14,0)</f>
        <v>6.5263</v>
      </c>
      <c r="Q10" s="61">
        <f t="shared" ref="Q10:Q40" si="8">RANK(P10,P$8:P$42,0)</f>
        <v>4</v>
      </c>
      <c r="R10" s="60">
        <f>VLOOKUP($A10,'Return Data'!$B$7:$R$2292,16,0)</f>
        <v>8.0176999999999996</v>
      </c>
      <c r="S10" s="62">
        <f t="shared" si="1"/>
        <v>8</v>
      </c>
    </row>
    <row r="11" spans="1:19" x14ac:dyDescent="0.3">
      <c r="A11" s="77" t="s">
        <v>1997</v>
      </c>
      <c r="B11" s="59">
        <f>VLOOKUP($A11,'Return Data'!$B$7:$R$2292,3,0)</f>
        <v>44859</v>
      </c>
      <c r="C11" s="60">
        <f>VLOOKUP($A11,'Return Data'!$B$7:$R$2292,4,0)</f>
        <v>15.490600000000001</v>
      </c>
      <c r="D11" s="60">
        <f>VLOOKUP($A11,'Return Data'!$B$7:$R$2292,9,0)</f>
        <v>4.9252000000000002</v>
      </c>
      <c r="E11" s="61">
        <f t="shared" si="2"/>
        <v>12</v>
      </c>
      <c r="F11" s="60">
        <f>VLOOKUP($A11,'Return Data'!$B$7:$R$2292,10,0)</f>
        <v>5.8422999999999998</v>
      </c>
      <c r="G11" s="61">
        <f t="shared" si="3"/>
        <v>6</v>
      </c>
      <c r="H11" s="60">
        <f>VLOOKUP($A11,'Return Data'!$B$7:$R$2292,11,0)</f>
        <v>2.9093</v>
      </c>
      <c r="I11" s="61">
        <f t="shared" si="4"/>
        <v>7</v>
      </c>
      <c r="J11" s="60">
        <f>VLOOKUP($A11,'Return Data'!$B$7:$R$2292,12,0)</f>
        <v>1.8623000000000001</v>
      </c>
      <c r="K11" s="61">
        <f t="shared" si="5"/>
        <v>12</v>
      </c>
      <c r="L11" s="60">
        <f>VLOOKUP($A11,'Return Data'!$B$7:$R$2292,13,0)</f>
        <v>1.9648000000000001</v>
      </c>
      <c r="M11" s="61">
        <f t="shared" si="6"/>
        <v>9</v>
      </c>
      <c r="N11" s="60">
        <f>VLOOKUP($A11,'Return Data'!$B$7:$R$2292,17,0)</f>
        <v>2.2946</v>
      </c>
      <c r="O11" s="61">
        <f t="shared" si="7"/>
        <v>16</v>
      </c>
      <c r="P11" s="60">
        <f>VLOOKUP($A11,'Return Data'!$B$7:$R$2292,14,0)</f>
        <v>4.0221999999999998</v>
      </c>
      <c r="Q11" s="61">
        <f t="shared" si="8"/>
        <v>20</v>
      </c>
      <c r="R11" s="60">
        <f>VLOOKUP($A11,'Return Data'!$B$7:$R$2292,16,0)</f>
        <v>5.1844000000000001</v>
      </c>
      <c r="S11" s="62">
        <f t="shared" si="1"/>
        <v>26</v>
      </c>
    </row>
    <row r="12" spans="1:19" x14ac:dyDescent="0.3">
      <c r="A12" s="77" t="s">
        <v>1017</v>
      </c>
      <c r="B12" s="59">
        <f>VLOOKUP($A12,'Return Data'!$B$7:$R$2292,3,0)</f>
        <v>44859</v>
      </c>
      <c r="C12" s="60">
        <f>VLOOKUP($A12,'Return Data'!$B$7:$R$2292,4,0)</f>
        <v>66.572199999999995</v>
      </c>
      <c r="D12" s="60">
        <f>VLOOKUP($A12,'Return Data'!$B$7:$R$2292,9,0)</f>
        <v>5.4711999999999996</v>
      </c>
      <c r="E12" s="61">
        <f t="shared" si="2"/>
        <v>6</v>
      </c>
      <c r="F12" s="60">
        <f>VLOOKUP($A12,'Return Data'!$B$7:$R$2292,10,0)</f>
        <v>3.8931</v>
      </c>
      <c r="G12" s="61">
        <f t="shared" si="3"/>
        <v>19</v>
      </c>
      <c r="H12" s="60">
        <f>VLOOKUP($A12,'Return Data'!$B$7:$R$2292,11,0)</f>
        <v>2.2006000000000001</v>
      </c>
      <c r="I12" s="61">
        <f t="shared" si="4"/>
        <v>14</v>
      </c>
      <c r="J12" s="60">
        <f>VLOOKUP($A12,'Return Data'!$B$7:$R$2292,12,0)</f>
        <v>1.9213</v>
      </c>
      <c r="K12" s="61">
        <f t="shared" si="5"/>
        <v>11</v>
      </c>
      <c r="L12" s="60">
        <f>VLOOKUP($A12,'Return Data'!$B$7:$R$2292,13,0)</f>
        <v>1.8765000000000001</v>
      </c>
      <c r="M12" s="61">
        <f t="shared" si="6"/>
        <v>10</v>
      </c>
      <c r="N12" s="60">
        <f>VLOOKUP($A12,'Return Data'!$B$7:$R$2292,17,0)</f>
        <v>2.9815</v>
      </c>
      <c r="O12" s="61">
        <f t="shared" si="7"/>
        <v>13</v>
      </c>
      <c r="P12" s="60">
        <f>VLOOKUP($A12,'Return Data'!$B$7:$R$2292,14,0)</f>
        <v>5.1646000000000001</v>
      </c>
      <c r="Q12" s="61">
        <f t="shared" si="8"/>
        <v>14</v>
      </c>
      <c r="R12" s="60">
        <f>VLOOKUP($A12,'Return Data'!$B$7:$R$2292,16,0)</f>
        <v>7.7153</v>
      </c>
      <c r="S12" s="62">
        <f t="shared" si="1"/>
        <v>13</v>
      </c>
    </row>
    <row r="13" spans="1:19" x14ac:dyDescent="0.3">
      <c r="A13" s="77" t="s">
        <v>1020</v>
      </c>
      <c r="B13" s="59">
        <f>VLOOKUP($A13,'Return Data'!$B$7:$R$2292,3,0)</f>
        <v>0</v>
      </c>
      <c r="C13" s="60">
        <f>VLOOKUP($A13,'Return Data'!$B$7:$R$2292,4,0)</f>
        <v>0</v>
      </c>
      <c r="D13" s="60">
        <f>VLOOKUP($A13,'Return Data'!$B$7:$R$2292,9,0)</f>
        <v>0</v>
      </c>
      <c r="E13" s="61">
        <f t="shared" si="2"/>
        <v>27</v>
      </c>
      <c r="F13" s="60">
        <f>VLOOKUP($A13,'Return Data'!$B$7:$R$2292,10,0)</f>
        <v>0</v>
      </c>
      <c r="G13" s="61">
        <f t="shared" si="3"/>
        <v>28</v>
      </c>
      <c r="H13" s="60">
        <f>VLOOKUP($A13,'Return Data'!$B$7:$R$2292,11,0)</f>
        <v>0</v>
      </c>
      <c r="I13" s="61">
        <f t="shared" si="4"/>
        <v>25</v>
      </c>
      <c r="J13" s="60">
        <f>VLOOKUP($A13,'Return Data'!$B$7:$R$2292,12,0)</f>
        <v>0</v>
      </c>
      <c r="K13" s="61">
        <f t="shared" si="5"/>
        <v>23</v>
      </c>
      <c r="L13" s="60">
        <f>VLOOKUP($A13,'Return Data'!$B$7:$R$2292,13,0)</f>
        <v>0</v>
      </c>
      <c r="M13" s="61">
        <f t="shared" si="6"/>
        <v>23</v>
      </c>
      <c r="N13" s="60">
        <f>VLOOKUP($A13,'Return Data'!$B$7:$R$2292,17,0)</f>
        <v>0</v>
      </c>
      <c r="O13" s="61">
        <f t="shared" si="7"/>
        <v>28</v>
      </c>
      <c r="P13" s="60">
        <f>VLOOKUP($A13,'Return Data'!$B$7:$R$2292,14,0)</f>
        <v>0</v>
      </c>
      <c r="Q13" s="61">
        <f t="shared" si="8"/>
        <v>27</v>
      </c>
      <c r="R13" s="60">
        <f>VLOOKUP($A13,'Return Data'!$B$7:$R$2292,16,0)</f>
        <v>0</v>
      </c>
      <c r="S13" s="62">
        <f t="shared" si="1"/>
        <v>28</v>
      </c>
    </row>
    <row r="14" spans="1:19" x14ac:dyDescent="0.3">
      <c r="A14" s="77" t="s">
        <v>1022</v>
      </c>
      <c r="B14" s="59">
        <f>VLOOKUP($A14,'Return Data'!$B$7:$R$2292,3,0)</f>
        <v>44859</v>
      </c>
      <c r="C14" s="60">
        <f>VLOOKUP($A14,'Return Data'!$B$7:$R$2292,4,0)</f>
        <v>46.025199999999998</v>
      </c>
      <c r="D14" s="60">
        <f>VLOOKUP($A14,'Return Data'!$B$7:$R$2292,9,0)</f>
        <v>5.0881999999999996</v>
      </c>
      <c r="E14" s="61">
        <f t="shared" si="2"/>
        <v>10</v>
      </c>
      <c r="F14" s="60">
        <f>VLOOKUP($A14,'Return Data'!$B$7:$R$2292,10,0)</f>
        <v>4.4040999999999997</v>
      </c>
      <c r="G14" s="61">
        <f t="shared" si="3"/>
        <v>16</v>
      </c>
      <c r="H14" s="60">
        <f>VLOOKUP($A14,'Return Data'!$B$7:$R$2292,11,0)</f>
        <v>2.3443999999999998</v>
      </c>
      <c r="I14" s="61">
        <f t="shared" si="4"/>
        <v>13</v>
      </c>
      <c r="J14" s="60">
        <f>VLOOKUP($A14,'Return Data'!$B$7:$R$2292,12,0)</f>
        <v>1.8280000000000001</v>
      </c>
      <c r="K14" s="61">
        <f t="shared" si="5"/>
        <v>13</v>
      </c>
      <c r="L14" s="60">
        <f>VLOOKUP($A14,'Return Data'!$B$7:$R$2292,13,0)</f>
        <v>2.0299</v>
      </c>
      <c r="M14" s="61">
        <f t="shared" si="6"/>
        <v>8</v>
      </c>
      <c r="N14" s="60">
        <f>VLOOKUP($A14,'Return Data'!$B$7:$R$2292,17,0)</f>
        <v>4.0716999999999999</v>
      </c>
      <c r="O14" s="61">
        <f t="shared" si="7"/>
        <v>8</v>
      </c>
      <c r="P14" s="60">
        <f>VLOOKUP($A14,'Return Data'!$B$7:$R$2292,14,0)</f>
        <v>5.9638999999999998</v>
      </c>
      <c r="Q14" s="61">
        <f t="shared" si="8"/>
        <v>8</v>
      </c>
      <c r="R14" s="60">
        <f>VLOOKUP($A14,'Return Data'!$B$7:$R$2292,16,0)</f>
        <v>7.6425999999999998</v>
      </c>
      <c r="S14" s="62">
        <f t="shared" si="1"/>
        <v>14</v>
      </c>
    </row>
    <row r="15" spans="1:19" x14ac:dyDescent="0.3">
      <c r="A15" s="77" t="s">
        <v>1024</v>
      </c>
      <c r="B15" s="59">
        <f>VLOOKUP($A15,'Return Data'!$B$7:$R$2292,3,0)</f>
        <v>44859</v>
      </c>
      <c r="C15" s="60">
        <f>VLOOKUP($A15,'Return Data'!$B$7:$R$2292,4,0)</f>
        <v>36.468400000000003</v>
      </c>
      <c r="D15" s="60">
        <f>VLOOKUP($A15,'Return Data'!$B$7:$R$2292,9,0)</f>
        <v>5.6294000000000004</v>
      </c>
      <c r="E15" s="61">
        <f t="shared" si="2"/>
        <v>5</v>
      </c>
      <c r="F15" s="60">
        <f>VLOOKUP($A15,'Return Data'!$B$7:$R$2292,10,0)</f>
        <v>5.4356999999999998</v>
      </c>
      <c r="G15" s="61">
        <f t="shared" si="3"/>
        <v>9</v>
      </c>
      <c r="H15" s="60">
        <f>VLOOKUP($A15,'Return Data'!$B$7:$R$2292,11,0)</f>
        <v>4.1811999999999996</v>
      </c>
      <c r="I15" s="61">
        <f t="shared" si="4"/>
        <v>3</v>
      </c>
      <c r="J15" s="60">
        <f>VLOOKUP($A15,'Return Data'!$B$7:$R$2292,12,0)</f>
        <v>3.8412999999999999</v>
      </c>
      <c r="K15" s="61">
        <f t="shared" si="5"/>
        <v>3</v>
      </c>
      <c r="L15" s="60">
        <f>VLOOKUP($A15,'Return Data'!$B$7:$R$2292,13,0)</f>
        <v>3.4123999999999999</v>
      </c>
      <c r="M15" s="61">
        <f t="shared" si="6"/>
        <v>3</v>
      </c>
      <c r="N15" s="60">
        <f>VLOOKUP($A15,'Return Data'!$B$7:$R$2292,17,0)</f>
        <v>4.8566000000000003</v>
      </c>
      <c r="O15" s="61">
        <f t="shared" si="7"/>
        <v>4</v>
      </c>
      <c r="P15" s="60">
        <f>VLOOKUP($A15,'Return Data'!$B$7:$R$2292,14,0)</f>
        <v>6.9074</v>
      </c>
      <c r="Q15" s="61">
        <f t="shared" si="8"/>
        <v>2</v>
      </c>
      <c r="R15" s="60">
        <f>VLOOKUP($A15,'Return Data'!$B$7:$R$2292,16,0)</f>
        <v>7.4013999999999998</v>
      </c>
      <c r="S15" s="62">
        <f t="shared" si="1"/>
        <v>18</v>
      </c>
    </row>
    <row r="16" spans="1:19" x14ac:dyDescent="0.3">
      <c r="A16" s="77" t="s">
        <v>1027</v>
      </c>
      <c r="B16" s="59">
        <f>VLOOKUP($A16,'Return Data'!$B$7:$R$2292,3,0)</f>
        <v>44859</v>
      </c>
      <c r="C16" s="60">
        <f>VLOOKUP($A16,'Return Data'!$B$7:$R$2292,4,0)</f>
        <v>37.695700000000002</v>
      </c>
      <c r="D16" s="60">
        <f>VLOOKUP($A16,'Return Data'!$B$7:$R$2292,9,0)</f>
        <v>6.6163999999999996</v>
      </c>
      <c r="E16" s="61">
        <f t="shared" si="2"/>
        <v>2</v>
      </c>
      <c r="F16" s="60">
        <f>VLOOKUP($A16,'Return Data'!$B$7:$R$2292,10,0)</f>
        <v>1.4917</v>
      </c>
      <c r="G16" s="61">
        <f t="shared" si="3"/>
        <v>27</v>
      </c>
      <c r="H16" s="60">
        <f>VLOOKUP($A16,'Return Data'!$B$7:$R$2292,11,0)</f>
        <v>-0.33650000000000002</v>
      </c>
      <c r="I16" s="61">
        <f t="shared" si="4"/>
        <v>33</v>
      </c>
      <c r="J16" s="60">
        <f>VLOOKUP($A16,'Return Data'!$B$7:$R$2292,12,0)</f>
        <v>-0.1336</v>
      </c>
      <c r="K16" s="61">
        <f t="shared" si="5"/>
        <v>30</v>
      </c>
      <c r="L16" s="60">
        <f>VLOOKUP($A16,'Return Data'!$B$7:$R$2292,13,0)</f>
        <v>0.23350000000000001</v>
      </c>
      <c r="M16" s="61">
        <f t="shared" si="6"/>
        <v>21</v>
      </c>
      <c r="N16" s="60">
        <f>VLOOKUP($A16,'Return Data'!$B$7:$R$2292,17,0)</f>
        <v>1.6803999999999999</v>
      </c>
      <c r="O16" s="61">
        <f t="shared" si="7"/>
        <v>19</v>
      </c>
      <c r="P16" s="60">
        <f>VLOOKUP($A16,'Return Data'!$B$7:$R$2292,14,0)</f>
        <v>4.4941000000000004</v>
      </c>
      <c r="Q16" s="61">
        <f t="shared" si="8"/>
        <v>16</v>
      </c>
      <c r="R16" s="60">
        <f>VLOOKUP($A16,'Return Data'!$B$7:$R$2292,16,0)</f>
        <v>7.1125999999999996</v>
      </c>
      <c r="S16" s="62">
        <f t="shared" si="1"/>
        <v>21</v>
      </c>
    </row>
    <row r="17" spans="1:19" x14ac:dyDescent="0.3">
      <c r="A17" s="77" t="s">
        <v>1030</v>
      </c>
      <c r="B17" s="59">
        <f>VLOOKUP($A17,'Return Data'!$B$7:$R$2292,3,0)</f>
        <v>44859</v>
      </c>
      <c r="C17" s="60">
        <f>VLOOKUP($A17,'Return Data'!$B$7:$R$2292,4,0)</f>
        <v>18.526800000000001</v>
      </c>
      <c r="D17" s="60">
        <f>VLOOKUP($A17,'Return Data'!$B$7:$R$2292,9,0)</f>
        <v>4.8658999999999999</v>
      </c>
      <c r="E17" s="61">
        <f t="shared" si="2"/>
        <v>15</v>
      </c>
      <c r="F17" s="60">
        <f>VLOOKUP($A17,'Return Data'!$B$7:$R$2292,10,0)</f>
        <v>4.5113000000000003</v>
      </c>
      <c r="G17" s="61">
        <f t="shared" si="3"/>
        <v>15</v>
      </c>
      <c r="H17" s="60">
        <f>VLOOKUP($A17,'Return Data'!$B$7:$R$2292,11,0)</f>
        <v>2.0710999999999999</v>
      </c>
      <c r="I17" s="61">
        <f t="shared" si="4"/>
        <v>15</v>
      </c>
      <c r="J17" s="60">
        <f>VLOOKUP($A17,'Return Data'!$B$7:$R$2292,12,0)</f>
        <v>2.3708</v>
      </c>
      <c r="K17" s="61">
        <f t="shared" si="5"/>
        <v>7</v>
      </c>
      <c r="L17" s="60">
        <f>VLOOKUP($A17,'Return Data'!$B$7:$R$2292,13,0)</f>
        <v>2.4371999999999998</v>
      </c>
      <c r="M17" s="61">
        <f t="shared" si="6"/>
        <v>5</v>
      </c>
      <c r="N17" s="60">
        <f>VLOOKUP($A17,'Return Data'!$B$7:$R$2292,17,0)</f>
        <v>4.1486999999999998</v>
      </c>
      <c r="O17" s="61">
        <f t="shared" si="7"/>
        <v>6</v>
      </c>
      <c r="P17" s="60">
        <f>VLOOKUP($A17,'Return Data'!$B$7:$R$2292,14,0)</f>
        <v>5.5715000000000003</v>
      </c>
      <c r="Q17" s="61">
        <f t="shared" si="8"/>
        <v>11</v>
      </c>
      <c r="R17" s="60">
        <f>VLOOKUP($A17,'Return Data'!$B$7:$R$2292,16,0)</f>
        <v>7.431</v>
      </c>
      <c r="S17" s="62">
        <f t="shared" si="1"/>
        <v>17</v>
      </c>
    </row>
    <row r="18" spans="1:19" x14ac:dyDescent="0.3">
      <c r="A18" s="77" t="s">
        <v>1033</v>
      </c>
      <c r="B18" s="59">
        <f>VLOOKUP($A18,'Return Data'!$B$7:$R$2292,3,0)</f>
        <v>44859</v>
      </c>
      <c r="C18" s="60">
        <f>VLOOKUP($A18,'Return Data'!$B$7:$R$2292,4,0)</f>
        <v>16.593</v>
      </c>
      <c r="D18" s="60">
        <f>VLOOKUP($A18,'Return Data'!$B$7:$R$2292,9,0)</f>
        <v>4.9016000000000002</v>
      </c>
      <c r="E18" s="61">
        <f t="shared" si="2"/>
        <v>14</v>
      </c>
      <c r="F18" s="60">
        <f>VLOOKUP($A18,'Return Data'!$B$7:$R$2292,10,0)</f>
        <v>4.1555999999999997</v>
      </c>
      <c r="G18" s="61">
        <f t="shared" si="3"/>
        <v>17</v>
      </c>
      <c r="H18" s="60">
        <f>VLOOKUP($A18,'Return Data'!$B$7:$R$2292,11,0)</f>
        <v>1.6556</v>
      </c>
      <c r="I18" s="61">
        <f t="shared" si="4"/>
        <v>18</v>
      </c>
      <c r="J18" s="60">
        <f>VLOOKUP($A18,'Return Data'!$B$7:$R$2292,12,0)</f>
        <v>1.3774</v>
      </c>
      <c r="K18" s="61">
        <f t="shared" si="5"/>
        <v>14</v>
      </c>
      <c r="L18" s="60">
        <f>VLOOKUP($A18,'Return Data'!$B$7:$R$2292,13,0)</f>
        <v>1.5992999999999999</v>
      </c>
      <c r="M18" s="61">
        <f t="shared" si="6"/>
        <v>13</v>
      </c>
      <c r="N18" s="60">
        <f>VLOOKUP($A18,'Return Data'!$B$7:$R$2292,17,0)</f>
        <v>3.9779</v>
      </c>
      <c r="O18" s="61">
        <f t="shared" si="7"/>
        <v>9</v>
      </c>
      <c r="P18" s="60">
        <f>VLOOKUP($A18,'Return Data'!$B$7:$R$2292,14,0)</f>
        <v>5.6284999999999998</v>
      </c>
      <c r="Q18" s="61">
        <f t="shared" si="8"/>
        <v>10</v>
      </c>
      <c r="R18" s="60">
        <f>VLOOKUP($A18,'Return Data'!$B$7:$R$2292,16,0)</f>
        <v>6.7690000000000001</v>
      </c>
      <c r="S18" s="62">
        <f t="shared" si="1"/>
        <v>22</v>
      </c>
    </row>
    <row r="19" spans="1:19" x14ac:dyDescent="0.3">
      <c r="A19" s="77" t="s">
        <v>1034</v>
      </c>
      <c r="B19" s="59">
        <f>VLOOKUP($A19,'Return Data'!$B$7:$R$2292,3,0)</f>
        <v>44859</v>
      </c>
      <c r="C19" s="60">
        <f>VLOOKUP($A19,'Return Data'!$B$7:$R$2292,4,0)</f>
        <v>12.603899999999999</v>
      </c>
      <c r="D19" s="60">
        <f>VLOOKUP($A19,'Return Data'!$B$7:$R$2292,9,0)</f>
        <v>4.4973000000000001</v>
      </c>
      <c r="E19" s="61">
        <f t="shared" si="2"/>
        <v>20</v>
      </c>
      <c r="F19" s="60">
        <f>VLOOKUP($A19,'Return Data'!$B$7:$R$2292,10,0)</f>
        <v>3.3105000000000002</v>
      </c>
      <c r="G19" s="61">
        <f t="shared" si="3"/>
        <v>21</v>
      </c>
      <c r="H19" s="60">
        <f>VLOOKUP($A19,'Return Data'!$B$7:$R$2292,11,0)</f>
        <v>0.59040000000000004</v>
      </c>
      <c r="I19" s="61">
        <f t="shared" si="4"/>
        <v>22</v>
      </c>
      <c r="J19" s="60">
        <f>VLOOKUP($A19,'Return Data'!$B$7:$R$2292,12,0)</f>
        <v>1.0175000000000001</v>
      </c>
      <c r="K19" s="61">
        <f t="shared" si="5"/>
        <v>20</v>
      </c>
      <c r="L19" s="60">
        <f>VLOOKUP($A19,'Return Data'!$B$7:$R$2292,13,0)</f>
        <v>1.1914</v>
      </c>
      <c r="M19" s="61">
        <f t="shared" si="6"/>
        <v>18</v>
      </c>
      <c r="N19" s="60">
        <f>VLOOKUP($A19,'Return Data'!$B$7:$R$2292,17,0)</f>
        <v>9.7631999999999994</v>
      </c>
      <c r="O19" s="61">
        <f t="shared" si="7"/>
        <v>2</v>
      </c>
      <c r="P19" s="60">
        <f>VLOOKUP($A19,'Return Data'!$B$7:$R$2292,14,0)</f>
        <v>-3.5670000000000002</v>
      </c>
      <c r="Q19" s="61">
        <f t="shared" si="8"/>
        <v>30</v>
      </c>
      <c r="R19" s="60">
        <f>VLOOKUP($A19,'Return Data'!$B$7:$R$2292,16,0)</f>
        <v>2.8147000000000002</v>
      </c>
      <c r="S19" s="62">
        <f t="shared" si="1"/>
        <v>27</v>
      </c>
    </row>
    <row r="20" spans="1:19" x14ac:dyDescent="0.3">
      <c r="A20" s="77" t="s">
        <v>1036</v>
      </c>
      <c r="B20" s="59">
        <f>VLOOKUP($A20,'Return Data'!$B$7:$R$2292,3,0)</f>
        <v>0</v>
      </c>
      <c r="C20" s="60">
        <f>VLOOKUP($A20,'Return Data'!$B$7:$R$2292,4,0)</f>
        <v>0</v>
      </c>
      <c r="D20" s="60">
        <f>VLOOKUP($A20,'Return Data'!$B$7:$R$2292,9,0)</f>
        <v>0</v>
      </c>
      <c r="E20" s="61">
        <f t="shared" si="2"/>
        <v>27</v>
      </c>
      <c r="F20" s="60">
        <f>VLOOKUP($A20,'Return Data'!$B$7:$R$2292,10,0)</f>
        <v>0</v>
      </c>
      <c r="G20" s="61">
        <f t="shared" si="3"/>
        <v>28</v>
      </c>
      <c r="H20" s="60">
        <f>VLOOKUP($A20,'Return Data'!$B$7:$R$2292,11,0)</f>
        <v>0</v>
      </c>
      <c r="I20" s="61">
        <f t="shared" si="4"/>
        <v>25</v>
      </c>
      <c r="J20" s="60">
        <f>VLOOKUP($A20,'Return Data'!$B$7:$R$2292,12,0)</f>
        <v>0</v>
      </c>
      <c r="K20" s="61">
        <f t="shared" si="5"/>
        <v>23</v>
      </c>
      <c r="L20" s="60">
        <f>VLOOKUP($A20,'Return Data'!$B$7:$R$2292,13,0)</f>
        <v>0</v>
      </c>
      <c r="M20" s="61">
        <f t="shared" si="6"/>
        <v>23</v>
      </c>
      <c r="N20" s="60"/>
      <c r="O20" s="61"/>
      <c r="P20" s="60"/>
      <c r="Q20" s="61"/>
      <c r="R20" s="60">
        <f>VLOOKUP($A20,'Return Data'!$B$7:$R$2292,16,0)</f>
        <v>0</v>
      </c>
      <c r="S20" s="62">
        <f t="shared" si="1"/>
        <v>28</v>
      </c>
    </row>
    <row r="21" spans="1:19" x14ac:dyDescent="0.3">
      <c r="A21" s="77" t="s">
        <v>1041</v>
      </c>
      <c r="B21" s="59">
        <f>VLOOKUP($A21,'Return Data'!$B$7:$R$2292,3,0)</f>
        <v>44859</v>
      </c>
      <c r="C21" s="60">
        <f>VLOOKUP($A21,'Return Data'!$B$7:$R$2292,4,0)</f>
        <v>41.583199999999998</v>
      </c>
      <c r="D21" s="60">
        <f>VLOOKUP($A21,'Return Data'!$B$7:$R$2292,9,0)</f>
        <v>4.8038999999999996</v>
      </c>
      <c r="E21" s="61">
        <f t="shared" si="2"/>
        <v>16</v>
      </c>
      <c r="F21" s="60">
        <f>VLOOKUP($A21,'Return Data'!$B$7:$R$2292,10,0)</f>
        <v>4.5930999999999997</v>
      </c>
      <c r="G21" s="61">
        <f t="shared" si="3"/>
        <v>14</v>
      </c>
      <c r="H21" s="60">
        <f>VLOOKUP($A21,'Return Data'!$B$7:$R$2292,11,0)</f>
        <v>2.5184000000000002</v>
      </c>
      <c r="I21" s="61">
        <f t="shared" si="4"/>
        <v>11</v>
      </c>
      <c r="J21" s="60">
        <f>VLOOKUP($A21,'Return Data'!$B$7:$R$2292,12,0)</f>
        <v>2.2111000000000001</v>
      </c>
      <c r="K21" s="61">
        <f t="shared" si="5"/>
        <v>8</v>
      </c>
      <c r="L21" s="60">
        <f>VLOOKUP($A21,'Return Data'!$B$7:$R$2292,13,0)</f>
        <v>2.2917000000000001</v>
      </c>
      <c r="M21" s="61">
        <f t="shared" si="6"/>
        <v>6</v>
      </c>
      <c r="N21" s="60">
        <f>VLOOKUP($A21,'Return Data'!$B$7:$R$2292,17,0)</f>
        <v>3.6078999999999999</v>
      </c>
      <c r="O21" s="61">
        <f t="shared" si="7"/>
        <v>10</v>
      </c>
      <c r="P21" s="60">
        <f>VLOOKUP($A21,'Return Data'!$B$7:$R$2292,14,0)</f>
        <v>6.5385999999999997</v>
      </c>
      <c r="Q21" s="61">
        <f t="shared" si="8"/>
        <v>3</v>
      </c>
      <c r="R21" s="60">
        <f>VLOOKUP($A21,'Return Data'!$B$7:$R$2292,16,0)</f>
        <v>7.7960000000000003</v>
      </c>
      <c r="S21" s="62">
        <f t="shared" si="1"/>
        <v>11</v>
      </c>
    </row>
    <row r="22" spans="1:19" x14ac:dyDescent="0.3">
      <c r="A22" s="77" t="s">
        <v>1042</v>
      </c>
      <c r="B22" s="59">
        <f>VLOOKUP($A22,'Return Data'!$B$7:$R$2292,3,0)</f>
        <v>44859</v>
      </c>
      <c r="C22" s="60">
        <f>VLOOKUP($A22,'Return Data'!$B$7:$R$2292,4,0)</f>
        <v>58.673699999999997</v>
      </c>
      <c r="D22" s="60">
        <f>VLOOKUP($A22,'Return Data'!$B$7:$R$2292,9,0)</f>
        <v>4.7397</v>
      </c>
      <c r="E22" s="61">
        <f t="shared" si="2"/>
        <v>17</v>
      </c>
      <c r="F22" s="60">
        <f>VLOOKUP($A22,'Return Data'!$B$7:$R$2292,10,0)</f>
        <v>1.8867</v>
      </c>
      <c r="G22" s="61">
        <f t="shared" si="3"/>
        <v>25</v>
      </c>
      <c r="H22" s="60">
        <f>VLOOKUP($A22,'Return Data'!$B$7:$R$2292,11,0)</f>
        <v>-2.2800000000000001E-2</v>
      </c>
      <c r="I22" s="61">
        <f t="shared" si="4"/>
        <v>32</v>
      </c>
      <c r="J22" s="60">
        <f>VLOOKUP($A22,'Return Data'!$B$7:$R$2292,12,0)</f>
        <v>-0.52949999999999997</v>
      </c>
      <c r="K22" s="61">
        <f t="shared" si="5"/>
        <v>31</v>
      </c>
      <c r="L22" s="60">
        <f>VLOOKUP($A22,'Return Data'!$B$7:$R$2292,13,0)</f>
        <v>-0.49320000000000003</v>
      </c>
      <c r="M22" s="61">
        <f t="shared" si="6"/>
        <v>33</v>
      </c>
      <c r="N22" s="60">
        <f>VLOOKUP($A22,'Return Data'!$B$7:$R$2292,17,0)</f>
        <v>0.90529999999999999</v>
      </c>
      <c r="O22" s="61">
        <f t="shared" si="7"/>
        <v>23</v>
      </c>
      <c r="P22" s="60">
        <f>VLOOKUP($A22,'Return Data'!$B$7:$R$2292,14,0)</f>
        <v>2.8010999999999999</v>
      </c>
      <c r="Q22" s="61">
        <f t="shared" si="8"/>
        <v>24</v>
      </c>
      <c r="R22" s="60">
        <f>VLOOKUP($A22,'Return Data'!$B$7:$R$2292,16,0)</f>
        <v>7.3742999999999999</v>
      </c>
      <c r="S22" s="62">
        <f t="shared" si="1"/>
        <v>19</v>
      </c>
    </row>
    <row r="23" spans="1:19" x14ac:dyDescent="0.3">
      <c r="A23" s="77" t="s">
        <v>1046</v>
      </c>
      <c r="B23" s="59">
        <f>VLOOKUP($A23,'Return Data'!$B$7:$R$2292,3,0)</f>
        <v>0</v>
      </c>
      <c r="C23" s="60">
        <f>VLOOKUP($A23,'Return Data'!$B$7:$R$2292,4,0)</f>
        <v>0</v>
      </c>
      <c r="D23" s="60">
        <f>VLOOKUP($A23,'Return Data'!$B$7:$R$2292,9,0)</f>
        <v>0</v>
      </c>
      <c r="E23" s="61">
        <f t="shared" si="2"/>
        <v>27</v>
      </c>
      <c r="F23" s="60">
        <f>VLOOKUP($A23,'Return Data'!$B$7:$R$2292,10,0)</f>
        <v>0</v>
      </c>
      <c r="G23" s="61">
        <f t="shared" si="3"/>
        <v>28</v>
      </c>
      <c r="H23" s="60">
        <f>VLOOKUP($A23,'Return Data'!$B$7:$R$2292,11,0)</f>
        <v>0</v>
      </c>
      <c r="I23" s="61">
        <f t="shared" si="4"/>
        <v>25</v>
      </c>
      <c r="J23" s="60">
        <f>VLOOKUP($A23,'Return Data'!$B$7:$R$2292,12,0)</f>
        <v>0</v>
      </c>
      <c r="K23" s="61">
        <f t="shared" si="5"/>
        <v>23</v>
      </c>
      <c r="L23" s="60">
        <f>VLOOKUP($A23,'Return Data'!$B$7:$R$2292,13,0)</f>
        <v>0</v>
      </c>
      <c r="M23" s="61">
        <f t="shared" si="6"/>
        <v>23</v>
      </c>
      <c r="N23" s="60">
        <f>VLOOKUP($A23,'Return Data'!$B$7:$R$2292,17,0)</f>
        <v>0</v>
      </c>
      <c r="O23" s="61">
        <f t="shared" si="7"/>
        <v>28</v>
      </c>
      <c r="P23" s="60">
        <f>VLOOKUP($A23,'Return Data'!$B$7:$R$2292,14,0)</f>
        <v>0</v>
      </c>
      <c r="Q23" s="61">
        <f t="shared" si="8"/>
        <v>27</v>
      </c>
      <c r="R23" s="60">
        <f>VLOOKUP($A23,'Return Data'!$B$7:$R$2292,16,0)</f>
        <v>0</v>
      </c>
      <c r="S23" s="62">
        <f t="shared" si="1"/>
        <v>28</v>
      </c>
    </row>
    <row r="24" spans="1:19" x14ac:dyDescent="0.3">
      <c r="A24" s="77" t="s">
        <v>1047</v>
      </c>
      <c r="B24" s="59">
        <f>VLOOKUP($A24,'Return Data'!$B$7:$R$2292,3,0)</f>
        <v>0</v>
      </c>
      <c r="C24" s="60">
        <f>VLOOKUP($A24,'Return Data'!$B$7:$R$2292,4,0)</f>
        <v>0</v>
      </c>
      <c r="D24" s="60">
        <f>VLOOKUP($A24,'Return Data'!$B$7:$R$2292,9,0)</f>
        <v>0</v>
      </c>
      <c r="E24" s="61">
        <f t="shared" si="2"/>
        <v>27</v>
      </c>
      <c r="F24" s="60">
        <f>VLOOKUP($A24,'Return Data'!$B$7:$R$2292,10,0)</f>
        <v>0</v>
      </c>
      <c r="G24" s="61">
        <f t="shared" si="3"/>
        <v>28</v>
      </c>
      <c r="H24" s="60">
        <f>VLOOKUP($A24,'Return Data'!$B$7:$R$2292,11,0)</f>
        <v>0</v>
      </c>
      <c r="I24" s="61">
        <f t="shared" si="4"/>
        <v>25</v>
      </c>
      <c r="J24" s="60">
        <f>VLOOKUP($A24,'Return Data'!$B$7:$R$2292,12,0)</f>
        <v>0</v>
      </c>
      <c r="K24" s="61">
        <f t="shared" si="5"/>
        <v>23</v>
      </c>
      <c r="L24" s="60">
        <f>VLOOKUP($A24,'Return Data'!$B$7:$R$2292,13,0)</f>
        <v>0</v>
      </c>
      <c r="M24" s="61">
        <f t="shared" si="6"/>
        <v>23</v>
      </c>
      <c r="N24" s="60">
        <f>VLOOKUP($A24,'Return Data'!$B$7:$R$2292,17,0)</f>
        <v>0</v>
      </c>
      <c r="O24" s="61">
        <f t="shared" si="7"/>
        <v>28</v>
      </c>
      <c r="P24" s="60"/>
      <c r="Q24" s="61"/>
      <c r="R24" s="60">
        <f>VLOOKUP($A24,'Return Data'!$B$7:$R$2292,16,0)</f>
        <v>0</v>
      </c>
      <c r="S24" s="62">
        <f t="shared" si="1"/>
        <v>28</v>
      </c>
    </row>
    <row r="25" spans="1:19" x14ac:dyDescent="0.3">
      <c r="A25" s="77" t="s">
        <v>1051</v>
      </c>
      <c r="B25" s="59">
        <f>VLOOKUP($A25,'Return Data'!$B$7:$R$2292,3,0)</f>
        <v>0</v>
      </c>
      <c r="C25" s="60">
        <f>VLOOKUP($A25,'Return Data'!$B$7:$R$2292,4,0)</f>
        <v>0</v>
      </c>
      <c r="D25" s="60">
        <f>VLOOKUP($A25,'Return Data'!$B$7:$R$2292,9,0)</f>
        <v>0</v>
      </c>
      <c r="E25" s="61">
        <f t="shared" si="2"/>
        <v>27</v>
      </c>
      <c r="F25" s="60">
        <f>VLOOKUP($A25,'Return Data'!$B$7:$R$2292,10,0)</f>
        <v>0</v>
      </c>
      <c r="G25" s="61">
        <f t="shared" si="3"/>
        <v>28</v>
      </c>
      <c r="H25" s="60">
        <f>VLOOKUP($A25,'Return Data'!$B$7:$R$2292,11,0)</f>
        <v>0</v>
      </c>
      <c r="I25" s="61">
        <f t="shared" si="4"/>
        <v>25</v>
      </c>
      <c r="J25" s="60">
        <f>VLOOKUP($A25,'Return Data'!$B$7:$R$2292,12,0)</f>
        <v>0</v>
      </c>
      <c r="K25" s="61">
        <f t="shared" si="5"/>
        <v>23</v>
      </c>
      <c r="L25" s="60">
        <f>VLOOKUP($A25,'Return Data'!$B$7:$R$2292,13,0)</f>
        <v>0</v>
      </c>
      <c r="M25" s="61">
        <f t="shared" si="6"/>
        <v>23</v>
      </c>
      <c r="N25" s="60"/>
      <c r="O25" s="61"/>
      <c r="P25" s="60"/>
      <c r="Q25" s="61"/>
      <c r="R25" s="60">
        <f>VLOOKUP($A25,'Return Data'!$B$7:$R$2292,16,0)</f>
        <v>0</v>
      </c>
      <c r="S25" s="62">
        <f t="shared" si="1"/>
        <v>28</v>
      </c>
    </row>
    <row r="26" spans="1:19" x14ac:dyDescent="0.3">
      <c r="A26" s="77" t="s">
        <v>1053</v>
      </c>
      <c r="B26" s="59">
        <f>VLOOKUP($A26,'Return Data'!$B$7:$R$2292,3,0)</f>
        <v>44859</v>
      </c>
      <c r="C26" s="60">
        <f>VLOOKUP($A26,'Return Data'!$B$7:$R$2292,4,0)</f>
        <v>15.0886</v>
      </c>
      <c r="D26" s="60">
        <f>VLOOKUP($A26,'Return Data'!$B$7:$R$2292,9,0)</f>
        <v>4.4775999999999998</v>
      </c>
      <c r="E26" s="61">
        <f t="shared" si="2"/>
        <v>21</v>
      </c>
      <c r="F26" s="60">
        <f>VLOOKUP($A26,'Return Data'!$B$7:$R$2292,10,0)</f>
        <v>3.863</v>
      </c>
      <c r="G26" s="61">
        <f t="shared" si="3"/>
        <v>20</v>
      </c>
      <c r="H26" s="60">
        <f>VLOOKUP($A26,'Return Data'!$B$7:$R$2292,11,0)</f>
        <v>2.0594000000000001</v>
      </c>
      <c r="I26" s="61">
        <f t="shared" si="4"/>
        <v>16</v>
      </c>
      <c r="J26" s="60">
        <f>VLOOKUP($A26,'Return Data'!$B$7:$R$2292,12,0)</f>
        <v>1.1926000000000001</v>
      </c>
      <c r="K26" s="61">
        <f t="shared" si="5"/>
        <v>18</v>
      </c>
      <c r="L26" s="60">
        <f>VLOOKUP($A26,'Return Data'!$B$7:$R$2292,13,0)</f>
        <v>1.3759999999999999</v>
      </c>
      <c r="M26" s="61">
        <f t="shared" si="6"/>
        <v>16</v>
      </c>
      <c r="N26" s="60">
        <f>VLOOKUP($A26,'Return Data'!$B$7:$R$2292,17,0)</f>
        <v>4.0914000000000001</v>
      </c>
      <c r="O26" s="61">
        <f t="shared" si="7"/>
        <v>7</v>
      </c>
      <c r="P26" s="60">
        <f>VLOOKUP($A26,'Return Data'!$B$7:$R$2292,14,0)</f>
        <v>2.5945</v>
      </c>
      <c r="Q26" s="61">
        <f t="shared" si="8"/>
        <v>25</v>
      </c>
      <c r="R26" s="60">
        <f>VLOOKUP($A26,'Return Data'!$B$7:$R$2292,16,0)</f>
        <v>5.5803000000000003</v>
      </c>
      <c r="S26" s="62">
        <f t="shared" si="1"/>
        <v>25</v>
      </c>
    </row>
    <row r="27" spans="1:19" x14ac:dyDescent="0.3">
      <c r="A27" s="77" t="s">
        <v>1056</v>
      </c>
      <c r="B27" s="59">
        <f>VLOOKUP($A27,'Return Data'!$B$7:$R$2292,3,0)</f>
        <v>44859</v>
      </c>
      <c r="C27" s="60">
        <f>VLOOKUP($A27,'Return Data'!$B$7:$R$2292,4,0)</f>
        <v>102.8188</v>
      </c>
      <c r="D27" s="60">
        <f>VLOOKUP($A27,'Return Data'!$B$7:$R$2292,9,0)</f>
        <v>5.3263999999999996</v>
      </c>
      <c r="E27" s="61">
        <f t="shared" si="2"/>
        <v>7</v>
      </c>
      <c r="F27" s="60">
        <f>VLOOKUP($A27,'Return Data'!$B$7:$R$2292,10,0)</f>
        <v>4.0369999999999999</v>
      </c>
      <c r="G27" s="61">
        <f t="shared" si="3"/>
        <v>18</v>
      </c>
      <c r="H27" s="60">
        <f>VLOOKUP($A27,'Return Data'!$B$7:$R$2292,11,0)</f>
        <v>1.3186</v>
      </c>
      <c r="I27" s="61">
        <f t="shared" si="4"/>
        <v>21</v>
      </c>
      <c r="J27" s="60">
        <f>VLOOKUP($A27,'Return Data'!$B$7:$R$2292,12,0)</f>
        <v>1.2299</v>
      </c>
      <c r="K27" s="61">
        <f t="shared" si="5"/>
        <v>17</v>
      </c>
      <c r="L27" s="60">
        <f>VLOOKUP($A27,'Return Data'!$B$7:$R$2292,13,0)</f>
        <v>1.4192</v>
      </c>
      <c r="M27" s="61">
        <f t="shared" si="6"/>
        <v>15</v>
      </c>
      <c r="N27" s="60">
        <f>VLOOKUP($A27,'Return Data'!$B$7:$R$2292,17,0)</f>
        <v>3.0261999999999998</v>
      </c>
      <c r="O27" s="61">
        <f t="shared" si="7"/>
        <v>12</v>
      </c>
      <c r="P27" s="60">
        <f>VLOOKUP($A27,'Return Data'!$B$7:$R$2292,14,0)</f>
        <v>6.0057</v>
      </c>
      <c r="Q27" s="61">
        <f t="shared" si="8"/>
        <v>7</v>
      </c>
      <c r="R27" s="60">
        <f>VLOOKUP($A27,'Return Data'!$B$7:$R$2292,16,0)</f>
        <v>9.0039999999999996</v>
      </c>
      <c r="S27" s="62">
        <f t="shared" si="1"/>
        <v>1</v>
      </c>
    </row>
    <row r="28" spans="1:19" x14ac:dyDescent="0.3">
      <c r="A28" s="77" t="s">
        <v>1059</v>
      </c>
      <c r="B28" s="59">
        <f>VLOOKUP($A28,'Return Data'!$B$7:$R$2292,3,0)</f>
        <v>44859</v>
      </c>
      <c r="C28" s="60">
        <f>VLOOKUP($A28,'Return Data'!$B$7:$R$2292,4,0)</f>
        <v>46.4176</v>
      </c>
      <c r="D28" s="60">
        <f>VLOOKUP($A28,'Return Data'!$B$7:$R$2292,9,0)</f>
        <v>4.4057000000000004</v>
      </c>
      <c r="E28" s="61">
        <f t="shared" si="2"/>
        <v>22</v>
      </c>
      <c r="F28" s="60">
        <f>VLOOKUP($A28,'Return Data'!$B$7:$R$2292,10,0)</f>
        <v>3.0350999999999999</v>
      </c>
      <c r="G28" s="61">
        <f t="shared" si="3"/>
        <v>22</v>
      </c>
      <c r="H28" s="60">
        <f>VLOOKUP($A28,'Return Data'!$B$7:$R$2292,11,0)</f>
        <v>1.3745000000000001</v>
      </c>
      <c r="I28" s="61">
        <f t="shared" si="4"/>
        <v>20</v>
      </c>
      <c r="J28" s="60">
        <f>VLOOKUP($A28,'Return Data'!$B$7:$R$2292,12,0)</f>
        <v>0.83879999999999999</v>
      </c>
      <c r="K28" s="61">
        <f t="shared" si="5"/>
        <v>21</v>
      </c>
      <c r="L28" s="60">
        <f>VLOOKUP($A28,'Return Data'!$B$7:$R$2292,13,0)</f>
        <v>0.58379999999999999</v>
      </c>
      <c r="M28" s="61">
        <f t="shared" si="6"/>
        <v>20</v>
      </c>
      <c r="N28" s="60">
        <f>VLOOKUP($A28,'Return Data'!$B$7:$R$2292,17,0)</f>
        <v>1.4197</v>
      </c>
      <c r="O28" s="61">
        <f t="shared" si="7"/>
        <v>21</v>
      </c>
      <c r="P28" s="60">
        <f>VLOOKUP($A28,'Return Data'!$B$7:$R$2292,14,0)</f>
        <v>4.2397</v>
      </c>
      <c r="Q28" s="61">
        <f t="shared" si="8"/>
        <v>17</v>
      </c>
      <c r="R28" s="60">
        <f>VLOOKUP($A28,'Return Data'!$B$7:$R$2292,16,0)</f>
        <v>7.9314</v>
      </c>
      <c r="S28" s="62">
        <f t="shared" si="1"/>
        <v>9</v>
      </c>
    </row>
    <row r="29" spans="1:19" x14ac:dyDescent="0.3">
      <c r="A29" s="77" t="s">
        <v>1060</v>
      </c>
      <c r="B29" s="59">
        <f>VLOOKUP($A29,'Return Data'!$B$7:$R$2292,3,0)</f>
        <v>44859</v>
      </c>
      <c r="C29" s="60">
        <f>VLOOKUP($A29,'Return Data'!$B$7:$R$2292,4,0)</f>
        <v>47.629300000000001</v>
      </c>
      <c r="D29" s="60">
        <f>VLOOKUP($A29,'Return Data'!$B$7:$R$2292,9,0)</f>
        <v>4.3342000000000001</v>
      </c>
      <c r="E29" s="61">
        <f t="shared" si="2"/>
        <v>23</v>
      </c>
      <c r="F29" s="60">
        <f>VLOOKUP($A29,'Return Data'!$B$7:$R$2292,10,0)</f>
        <v>5.3282999999999996</v>
      </c>
      <c r="G29" s="61">
        <f t="shared" si="3"/>
        <v>10</v>
      </c>
      <c r="H29" s="60">
        <f>VLOOKUP($A29,'Return Data'!$B$7:$R$2292,11,0)</f>
        <v>1.4476</v>
      </c>
      <c r="I29" s="61">
        <f t="shared" si="4"/>
        <v>19</v>
      </c>
      <c r="J29" s="60">
        <f>VLOOKUP($A29,'Return Data'!$B$7:$R$2292,12,0)</f>
        <v>0.20660000000000001</v>
      </c>
      <c r="K29" s="61">
        <f t="shared" si="5"/>
        <v>22</v>
      </c>
      <c r="L29" s="60">
        <f>VLOOKUP($A29,'Return Data'!$B$7:$R$2292,13,0)</f>
        <v>-2.3699999999999999E-2</v>
      </c>
      <c r="M29" s="61">
        <f t="shared" si="6"/>
        <v>30</v>
      </c>
      <c r="N29" s="60">
        <f>VLOOKUP($A29,'Return Data'!$B$7:$R$2292,17,0)</f>
        <v>1.3927</v>
      </c>
      <c r="O29" s="61">
        <f t="shared" si="7"/>
        <v>22</v>
      </c>
      <c r="P29" s="60">
        <f>VLOOKUP($A29,'Return Data'!$B$7:$R$2292,14,0)</f>
        <v>3.9821</v>
      </c>
      <c r="Q29" s="61">
        <f t="shared" si="8"/>
        <v>22</v>
      </c>
      <c r="R29" s="60">
        <f>VLOOKUP($A29,'Return Data'!$B$7:$R$2292,16,0)</f>
        <v>7.3064</v>
      </c>
      <c r="S29" s="62">
        <f t="shared" si="1"/>
        <v>20</v>
      </c>
    </row>
    <row r="30" spans="1:19" x14ac:dyDescent="0.3">
      <c r="A30" s="77" t="s">
        <v>1062</v>
      </c>
      <c r="B30" s="59">
        <f>VLOOKUP($A30,'Return Data'!$B$7:$R$2292,3,0)</f>
        <v>44859</v>
      </c>
      <c r="C30" s="60">
        <f>VLOOKUP($A30,'Return Data'!$B$7:$R$2292,4,0)</f>
        <v>35.055900000000001</v>
      </c>
      <c r="D30" s="60">
        <f>VLOOKUP($A30,'Return Data'!$B$7:$R$2292,9,0)</f>
        <v>5.1181999999999999</v>
      </c>
      <c r="E30" s="61">
        <f t="shared" si="2"/>
        <v>9</v>
      </c>
      <c r="F30" s="60">
        <f>VLOOKUP($A30,'Return Data'!$B$7:$R$2292,10,0)</f>
        <v>2.1379999999999999</v>
      </c>
      <c r="G30" s="61">
        <f t="shared" si="3"/>
        <v>24</v>
      </c>
      <c r="H30" s="60">
        <f>VLOOKUP($A30,'Return Data'!$B$7:$R$2292,11,0)</f>
        <v>0.49680000000000002</v>
      </c>
      <c r="I30" s="61">
        <f t="shared" si="4"/>
        <v>23</v>
      </c>
      <c r="J30" s="60">
        <f>VLOOKUP($A30,'Return Data'!$B$7:$R$2292,12,0)</f>
        <v>-0.75619999999999998</v>
      </c>
      <c r="K30" s="61">
        <f t="shared" si="5"/>
        <v>34</v>
      </c>
      <c r="L30" s="60">
        <f>VLOOKUP($A30,'Return Data'!$B$7:$R$2292,13,0)</f>
        <v>-0.56589999999999996</v>
      </c>
      <c r="M30" s="61">
        <f t="shared" si="6"/>
        <v>34</v>
      </c>
      <c r="N30" s="60">
        <f>VLOOKUP($A30,'Return Data'!$B$7:$R$2292,17,0)</f>
        <v>0.81320000000000003</v>
      </c>
      <c r="O30" s="61">
        <f t="shared" si="7"/>
        <v>24</v>
      </c>
      <c r="P30" s="60">
        <f>VLOOKUP($A30,'Return Data'!$B$7:$R$2292,14,0)</f>
        <v>3.4417</v>
      </c>
      <c r="Q30" s="61">
        <f t="shared" si="8"/>
        <v>23</v>
      </c>
      <c r="R30" s="60">
        <f>VLOOKUP($A30,'Return Data'!$B$7:$R$2292,16,0)</f>
        <v>6.5103999999999997</v>
      </c>
      <c r="S30" s="62">
        <f t="shared" si="1"/>
        <v>23</v>
      </c>
    </row>
    <row r="31" spans="1:19" x14ac:dyDescent="0.3">
      <c r="A31" s="77" t="s">
        <v>1064</v>
      </c>
      <c r="B31" s="59">
        <f>VLOOKUP($A31,'Return Data'!$B$7:$R$2292,3,0)</f>
        <v>44859</v>
      </c>
      <c r="C31" s="60">
        <f>VLOOKUP($A31,'Return Data'!$B$7:$R$2292,4,0)</f>
        <v>32.402900000000002</v>
      </c>
      <c r="D31" s="60">
        <f>VLOOKUP($A31,'Return Data'!$B$7:$R$2292,9,0)</f>
        <v>5.3083</v>
      </c>
      <c r="E31" s="61">
        <f t="shared" si="2"/>
        <v>8</v>
      </c>
      <c r="F31" s="60">
        <f>VLOOKUP($A31,'Return Data'!$B$7:$R$2292,10,0)</f>
        <v>6.1851000000000003</v>
      </c>
      <c r="G31" s="61">
        <f t="shared" si="3"/>
        <v>5</v>
      </c>
      <c r="H31" s="60">
        <f>VLOOKUP($A31,'Return Data'!$B$7:$R$2292,11,0)</f>
        <v>3.7871999999999999</v>
      </c>
      <c r="I31" s="61">
        <f t="shared" si="4"/>
        <v>5</v>
      </c>
      <c r="J31" s="60">
        <f>VLOOKUP($A31,'Return Data'!$B$7:$R$2292,12,0)</f>
        <v>3.0327000000000002</v>
      </c>
      <c r="K31" s="61">
        <f t="shared" si="5"/>
        <v>4</v>
      </c>
      <c r="L31" s="60">
        <f>VLOOKUP($A31,'Return Data'!$B$7:$R$2292,13,0)</f>
        <v>2.0937000000000001</v>
      </c>
      <c r="M31" s="61">
        <f t="shared" si="6"/>
        <v>7</v>
      </c>
      <c r="N31" s="60">
        <f>VLOOKUP($A31,'Return Data'!$B$7:$R$2292,17,0)</f>
        <v>2.7347999999999999</v>
      </c>
      <c r="O31" s="61">
        <f t="shared" si="7"/>
        <v>14</v>
      </c>
      <c r="P31" s="60">
        <f>VLOOKUP($A31,'Return Data'!$B$7:$R$2292,14,0)</f>
        <v>5.7831000000000001</v>
      </c>
      <c r="Q31" s="61">
        <f t="shared" si="8"/>
        <v>9</v>
      </c>
      <c r="R31" s="60">
        <f>VLOOKUP($A31,'Return Data'!$B$7:$R$2292,16,0)</f>
        <v>8.6351999999999993</v>
      </c>
      <c r="S31" s="62">
        <f t="shared" si="1"/>
        <v>3</v>
      </c>
    </row>
    <row r="32" spans="1:19" x14ac:dyDescent="0.3">
      <c r="A32" s="77" t="s">
        <v>1067</v>
      </c>
      <c r="B32" s="59">
        <f>VLOOKUP($A32,'Return Data'!$B$7:$R$2292,3,0)</f>
        <v>44859</v>
      </c>
      <c r="C32" s="60">
        <f>VLOOKUP($A32,'Return Data'!$B$7:$R$2292,4,0)</f>
        <v>54.076000000000001</v>
      </c>
      <c r="D32" s="60">
        <f>VLOOKUP($A32,'Return Data'!$B$7:$R$2292,9,0)</f>
        <v>4.9168000000000003</v>
      </c>
      <c r="E32" s="61">
        <f t="shared" si="2"/>
        <v>13</v>
      </c>
      <c r="F32" s="60">
        <f>VLOOKUP($A32,'Return Data'!$B$7:$R$2292,10,0)</f>
        <v>1.4950000000000001</v>
      </c>
      <c r="G32" s="61">
        <f t="shared" si="3"/>
        <v>26</v>
      </c>
      <c r="H32" s="60">
        <f>VLOOKUP($A32,'Return Data'!$B$7:$R$2292,11,0)</f>
        <v>-0.62470000000000003</v>
      </c>
      <c r="I32" s="61">
        <f t="shared" si="4"/>
        <v>34</v>
      </c>
      <c r="J32" s="60">
        <f>VLOOKUP($A32,'Return Data'!$B$7:$R$2292,12,0)</f>
        <v>-0.746</v>
      </c>
      <c r="K32" s="61">
        <f t="shared" si="5"/>
        <v>33</v>
      </c>
      <c r="L32" s="60">
        <f>VLOOKUP($A32,'Return Data'!$B$7:$R$2292,13,0)</f>
        <v>-0.46489999999999998</v>
      </c>
      <c r="M32" s="61">
        <f t="shared" si="6"/>
        <v>32</v>
      </c>
      <c r="N32" s="60">
        <f>VLOOKUP($A32,'Return Data'!$B$7:$R$2292,17,0)</f>
        <v>0.75929999999999997</v>
      </c>
      <c r="O32" s="61">
        <f t="shared" si="7"/>
        <v>25</v>
      </c>
      <c r="P32" s="60">
        <f>VLOOKUP($A32,'Return Data'!$B$7:$R$2292,14,0)</f>
        <v>4.2000999999999999</v>
      </c>
      <c r="Q32" s="61">
        <f t="shared" si="8"/>
        <v>18</v>
      </c>
      <c r="R32" s="60">
        <f>VLOOKUP($A32,'Return Data'!$B$7:$R$2292,16,0)</f>
        <v>7.8639000000000001</v>
      </c>
      <c r="S32" s="62">
        <f t="shared" si="1"/>
        <v>10</v>
      </c>
    </row>
    <row r="33" spans="1:19" x14ac:dyDescent="0.3">
      <c r="A33" s="77" t="s">
        <v>1999</v>
      </c>
      <c r="B33" s="59">
        <f>VLOOKUP($A33,'Return Data'!$B$7:$R$2292,3,0)</f>
        <v>44859</v>
      </c>
      <c r="C33" s="60">
        <f>VLOOKUP($A33,'Return Data'!$B$7:$R$2292,4,0)</f>
        <v>50.723100000000002</v>
      </c>
      <c r="D33" s="60">
        <f>VLOOKUP($A33,'Return Data'!$B$7:$R$2292,9,0)</f>
        <v>4.7080000000000002</v>
      </c>
      <c r="E33" s="61">
        <f t="shared" si="2"/>
        <v>18</v>
      </c>
      <c r="F33" s="60">
        <f>VLOOKUP($A33,'Return Data'!$B$7:$R$2292,10,0)</f>
        <v>2.1991000000000001</v>
      </c>
      <c r="G33" s="61">
        <f t="shared" si="3"/>
        <v>23</v>
      </c>
      <c r="H33" s="60">
        <f>VLOOKUP($A33,'Return Data'!$B$7:$R$2292,11,0)</f>
        <v>0.47649999999999998</v>
      </c>
      <c r="I33" s="61">
        <f t="shared" si="4"/>
        <v>24</v>
      </c>
      <c r="J33" s="60">
        <f>VLOOKUP($A33,'Return Data'!$B$7:$R$2292,12,0)</f>
        <v>-0.60009999999999997</v>
      </c>
      <c r="K33" s="61">
        <f t="shared" si="5"/>
        <v>32</v>
      </c>
      <c r="L33" s="60">
        <f>VLOOKUP($A33,'Return Data'!$B$7:$R$2292,13,0)</f>
        <v>-0.33439999999999998</v>
      </c>
      <c r="M33" s="61">
        <f t="shared" si="6"/>
        <v>31</v>
      </c>
      <c r="N33" s="60">
        <f>VLOOKUP($A33,'Return Data'!$B$7:$R$2292,17,0)</f>
        <v>0.71840000000000004</v>
      </c>
      <c r="O33" s="61">
        <f t="shared" si="7"/>
        <v>26</v>
      </c>
      <c r="P33" s="60">
        <f>VLOOKUP($A33,'Return Data'!$B$7:$R$2292,14,0)</f>
        <v>2.3915000000000002</v>
      </c>
      <c r="Q33" s="61">
        <f t="shared" si="8"/>
        <v>26</v>
      </c>
      <c r="R33" s="60">
        <f>VLOOKUP($A33,'Return Data'!$B$7:$R$2292,16,0)</f>
        <v>6.0266000000000002</v>
      </c>
      <c r="S33" s="62">
        <f t="shared" si="1"/>
        <v>24</v>
      </c>
    </row>
    <row r="34" spans="1:19" x14ac:dyDescent="0.3">
      <c r="A34" s="77" t="s">
        <v>1069</v>
      </c>
      <c r="B34" s="59">
        <f>VLOOKUP($A34,'Return Data'!$B$7:$R$2292,3,0)</f>
        <v>44859</v>
      </c>
      <c r="C34" s="60">
        <f>VLOOKUP($A34,'Return Data'!$B$7:$R$2292,4,0)</f>
        <v>63.079700000000003</v>
      </c>
      <c r="D34" s="60">
        <f>VLOOKUP($A34,'Return Data'!$B$7:$R$2292,9,0)</f>
        <v>5.9710999999999999</v>
      </c>
      <c r="E34" s="61">
        <f t="shared" si="2"/>
        <v>4</v>
      </c>
      <c r="F34" s="60">
        <f>VLOOKUP($A34,'Return Data'!$B$7:$R$2292,10,0)</f>
        <v>6.4310999999999998</v>
      </c>
      <c r="G34" s="61">
        <f t="shared" si="3"/>
        <v>3</v>
      </c>
      <c r="H34" s="60">
        <f>VLOOKUP($A34,'Return Data'!$B$7:$R$2292,11,0)</f>
        <v>2.3694999999999999</v>
      </c>
      <c r="I34" s="61">
        <f t="shared" si="4"/>
        <v>12</v>
      </c>
      <c r="J34" s="60">
        <f>VLOOKUP($A34,'Return Data'!$B$7:$R$2292,12,0)</f>
        <v>1.1259999999999999</v>
      </c>
      <c r="K34" s="61">
        <f t="shared" si="5"/>
        <v>19</v>
      </c>
      <c r="L34" s="60">
        <f>VLOOKUP($A34,'Return Data'!$B$7:$R$2292,13,0)</f>
        <v>0.95789999999999997</v>
      </c>
      <c r="M34" s="61">
        <f t="shared" si="6"/>
        <v>19</v>
      </c>
      <c r="N34" s="60">
        <f>VLOOKUP($A34,'Return Data'!$B$7:$R$2292,17,0)</f>
        <v>2.4824999999999999</v>
      </c>
      <c r="O34" s="61">
        <f t="shared" si="7"/>
        <v>15</v>
      </c>
      <c r="P34" s="60">
        <f>VLOOKUP($A34,'Return Data'!$B$7:$R$2292,14,0)</f>
        <v>5.3578000000000001</v>
      </c>
      <c r="Q34" s="61">
        <f t="shared" si="8"/>
        <v>12</v>
      </c>
      <c r="R34" s="60">
        <f>VLOOKUP($A34,'Return Data'!$B$7:$R$2292,16,0)</f>
        <v>8.3632000000000009</v>
      </c>
      <c r="S34" s="62">
        <f t="shared" si="1"/>
        <v>6</v>
      </c>
    </row>
    <row r="35" spans="1:19" x14ac:dyDescent="0.3">
      <c r="A35" s="77" t="s">
        <v>1885</v>
      </c>
      <c r="B35" s="59">
        <f>VLOOKUP($A35,'Return Data'!$B$7:$R$2292,3,0)</f>
        <v>44859</v>
      </c>
      <c r="C35" s="60">
        <f>VLOOKUP($A35,'Return Data'!$B$7:$R$2292,4,0)</f>
        <v>58.485300000000002</v>
      </c>
      <c r="D35" s="60">
        <f>VLOOKUP($A35,'Return Data'!$B$7:$R$2292,9,0)</f>
        <v>-1.7273000000000001</v>
      </c>
      <c r="E35" s="61">
        <f t="shared" si="2"/>
        <v>34</v>
      </c>
      <c r="F35" s="60">
        <f>VLOOKUP($A35,'Return Data'!$B$7:$R$2292,10,0)</f>
        <v>4.9367000000000001</v>
      </c>
      <c r="G35" s="61">
        <f t="shared" si="3"/>
        <v>12</v>
      </c>
      <c r="H35" s="60">
        <f>VLOOKUP($A35,'Return Data'!$B$7:$R$2292,11,0)</f>
        <v>2.7075999999999998</v>
      </c>
      <c r="I35" s="61">
        <f t="shared" si="4"/>
        <v>9</v>
      </c>
      <c r="J35" s="60">
        <f>VLOOKUP($A35,'Return Data'!$B$7:$R$2292,12,0)</f>
        <v>1.3403</v>
      </c>
      <c r="K35" s="61">
        <f t="shared" si="5"/>
        <v>15</v>
      </c>
      <c r="L35" s="60">
        <f>VLOOKUP($A35,'Return Data'!$B$7:$R$2292,13,0)</f>
        <v>1.2443</v>
      </c>
      <c r="M35" s="61">
        <f t="shared" si="6"/>
        <v>17</v>
      </c>
      <c r="N35" s="60">
        <f>VLOOKUP($A35,'Return Data'!$B$7:$R$2292,17,0)</f>
        <v>1.4850000000000001</v>
      </c>
      <c r="O35" s="61">
        <f t="shared" si="7"/>
        <v>20</v>
      </c>
      <c r="P35" s="60">
        <f>VLOOKUP($A35,'Return Data'!$B$7:$R$2292,14,0)</f>
        <v>3.996</v>
      </c>
      <c r="Q35" s="61">
        <f t="shared" si="8"/>
        <v>21</v>
      </c>
      <c r="R35" s="60">
        <f>VLOOKUP($A35,'Return Data'!$B$7:$R$2292,16,0)</f>
        <v>7.7267000000000001</v>
      </c>
      <c r="S35" s="62">
        <f t="shared" si="1"/>
        <v>12</v>
      </c>
    </row>
    <row r="36" spans="1:19" x14ac:dyDescent="0.3">
      <c r="A36" s="77" t="s">
        <v>1071</v>
      </c>
      <c r="B36" s="59">
        <f>VLOOKUP($A36,'Return Data'!$B$7:$R$2292,3,0)</f>
        <v>44859</v>
      </c>
      <c r="C36" s="60">
        <f>VLOOKUP($A36,'Return Data'!$B$7:$R$2292,4,0)</f>
        <v>73.641499999999994</v>
      </c>
      <c r="D36" s="60">
        <f>VLOOKUP($A36,'Return Data'!$B$7:$R$2292,9,0)</f>
        <v>9.8627000000000002</v>
      </c>
      <c r="E36" s="61">
        <f t="shared" si="2"/>
        <v>1</v>
      </c>
      <c r="F36" s="60">
        <f>VLOOKUP($A36,'Return Data'!$B$7:$R$2292,10,0)</f>
        <v>9.5869</v>
      </c>
      <c r="G36" s="61">
        <f t="shared" si="3"/>
        <v>2</v>
      </c>
      <c r="H36" s="60">
        <f>VLOOKUP($A36,'Return Data'!$B$7:$R$2292,11,0)</f>
        <v>3.9777</v>
      </c>
      <c r="I36" s="61">
        <f t="shared" si="4"/>
        <v>4</v>
      </c>
      <c r="J36" s="60">
        <f>VLOOKUP($A36,'Return Data'!$B$7:$R$2292,12,0)</f>
        <v>2.6825999999999999</v>
      </c>
      <c r="K36" s="61">
        <f t="shared" si="5"/>
        <v>6</v>
      </c>
      <c r="L36" s="60">
        <f>VLOOKUP($A36,'Return Data'!$B$7:$R$2292,13,0)</f>
        <v>1.7827999999999999</v>
      </c>
      <c r="M36" s="61">
        <f t="shared" si="6"/>
        <v>11</v>
      </c>
      <c r="N36" s="60">
        <f>VLOOKUP($A36,'Return Data'!$B$7:$R$2292,17,0)</f>
        <v>2.0365000000000002</v>
      </c>
      <c r="O36" s="61">
        <f t="shared" si="7"/>
        <v>18</v>
      </c>
      <c r="P36" s="60">
        <f>VLOOKUP($A36,'Return Data'!$B$7:$R$2292,14,0)</f>
        <v>4.8106999999999998</v>
      </c>
      <c r="Q36" s="61">
        <f t="shared" si="8"/>
        <v>15</v>
      </c>
      <c r="R36" s="60">
        <f>VLOOKUP($A36,'Return Data'!$B$7:$R$2292,16,0)</f>
        <v>8.3864000000000001</v>
      </c>
      <c r="S36" s="62">
        <f t="shared" si="1"/>
        <v>5</v>
      </c>
    </row>
    <row r="37" spans="1:19" x14ac:dyDescent="0.3">
      <c r="A37" s="77" t="s">
        <v>1074</v>
      </c>
      <c r="B37" s="59">
        <f>VLOOKUP($A37,'Return Data'!$B$7:$R$2292,3,0)</f>
        <v>44859</v>
      </c>
      <c r="C37" s="60">
        <f>VLOOKUP($A37,'Return Data'!$B$7:$R$2292,4,0)</f>
        <v>57.523699999999998</v>
      </c>
      <c r="D37" s="60">
        <f>VLOOKUP($A37,'Return Data'!$B$7:$R$2292,9,0)</f>
        <v>4.1632999999999996</v>
      </c>
      <c r="E37" s="61">
        <f t="shared" si="2"/>
        <v>24</v>
      </c>
      <c r="F37" s="60">
        <f>VLOOKUP($A37,'Return Data'!$B$7:$R$2292,10,0)</f>
        <v>5.5130999999999997</v>
      </c>
      <c r="G37" s="61">
        <f t="shared" si="3"/>
        <v>8</v>
      </c>
      <c r="H37" s="60">
        <f>VLOOKUP($A37,'Return Data'!$B$7:$R$2292,11,0)</f>
        <v>2.7706</v>
      </c>
      <c r="I37" s="61">
        <f t="shared" si="4"/>
        <v>8</v>
      </c>
      <c r="J37" s="60">
        <f>VLOOKUP($A37,'Return Data'!$B$7:$R$2292,12,0)</f>
        <v>2.0867</v>
      </c>
      <c r="K37" s="61">
        <f t="shared" si="5"/>
        <v>10</v>
      </c>
      <c r="L37" s="60">
        <f>VLOOKUP($A37,'Return Data'!$B$7:$R$2292,13,0)</f>
        <v>1.6895</v>
      </c>
      <c r="M37" s="61">
        <f t="shared" si="6"/>
        <v>12</v>
      </c>
      <c r="N37" s="60">
        <f>VLOOKUP($A37,'Return Data'!$B$7:$R$2292,17,0)</f>
        <v>3.0350999999999999</v>
      </c>
      <c r="O37" s="61">
        <f t="shared" si="7"/>
        <v>11</v>
      </c>
      <c r="P37" s="60">
        <f>VLOOKUP($A37,'Return Data'!$B$7:$R$2292,14,0)</f>
        <v>6.3586999999999998</v>
      </c>
      <c r="Q37" s="61">
        <f t="shared" si="8"/>
        <v>5</v>
      </c>
      <c r="R37" s="60">
        <f>VLOOKUP($A37,'Return Data'!$B$7:$R$2292,16,0)</f>
        <v>7.5583999999999998</v>
      </c>
      <c r="S37" s="62">
        <f t="shared" si="1"/>
        <v>16</v>
      </c>
    </row>
    <row r="38" spans="1:19" x14ac:dyDescent="0.3">
      <c r="A38" s="77" t="s">
        <v>1076</v>
      </c>
      <c r="B38" s="59">
        <f>VLOOKUP($A38,'Return Data'!$B$7:$R$2292,3,0)</f>
        <v>0</v>
      </c>
      <c r="C38" s="60">
        <f>VLOOKUP($A38,'Return Data'!$B$7:$R$2292,4,0)</f>
        <v>0</v>
      </c>
      <c r="D38" s="60">
        <f>VLOOKUP($A38,'Return Data'!$B$7:$R$2292,9,0)</f>
        <v>0</v>
      </c>
      <c r="E38" s="61">
        <f t="shared" si="2"/>
        <v>27</v>
      </c>
      <c r="F38" s="60">
        <f>VLOOKUP($A38,'Return Data'!$B$7:$R$2292,10,0)</f>
        <v>0</v>
      </c>
      <c r="G38" s="61">
        <f t="shared" si="3"/>
        <v>28</v>
      </c>
      <c r="H38" s="60">
        <f>VLOOKUP($A38,'Return Data'!$B$7:$R$2292,11,0)</f>
        <v>0</v>
      </c>
      <c r="I38" s="61">
        <f t="shared" si="4"/>
        <v>25</v>
      </c>
      <c r="J38" s="60">
        <f>VLOOKUP($A38,'Return Data'!$B$7:$R$2292,12,0)</f>
        <v>0</v>
      </c>
      <c r="K38" s="61">
        <f t="shared" si="5"/>
        <v>23</v>
      </c>
      <c r="L38" s="60">
        <f>VLOOKUP($A38,'Return Data'!$B$7:$R$2292,13,0)</f>
        <v>0</v>
      </c>
      <c r="M38" s="61">
        <f t="shared" si="6"/>
        <v>23</v>
      </c>
      <c r="N38" s="60">
        <f>VLOOKUP($A38,'Return Data'!$B$7:$R$2292,17,0)</f>
        <v>0</v>
      </c>
      <c r="O38" s="61">
        <f t="shared" si="7"/>
        <v>28</v>
      </c>
      <c r="P38" s="60">
        <f>VLOOKUP($A38,'Return Data'!$B$7:$R$2292,14,0)</f>
        <v>0</v>
      </c>
      <c r="Q38" s="61">
        <f t="shared" si="8"/>
        <v>27</v>
      </c>
      <c r="R38" s="60">
        <f>VLOOKUP($A38,'Return Data'!$B$7:$R$2292,16,0)</f>
        <v>0</v>
      </c>
      <c r="S38" s="62">
        <f t="shared" si="1"/>
        <v>28</v>
      </c>
    </row>
    <row r="39" spans="1:19" x14ac:dyDescent="0.3">
      <c r="A39" s="77" t="s">
        <v>1078</v>
      </c>
      <c r="B39" s="59">
        <f>VLOOKUP($A39,'Return Data'!$B$7:$R$2292,3,0)</f>
        <v>0</v>
      </c>
      <c r="C39" s="60">
        <f>VLOOKUP($A39,'Return Data'!$B$7:$R$2292,4,0)</f>
        <v>0</v>
      </c>
      <c r="D39" s="60">
        <f>VLOOKUP($A39,'Return Data'!$B$7:$R$2292,9,0)</f>
        <v>0</v>
      </c>
      <c r="E39" s="61">
        <f t="shared" si="2"/>
        <v>27</v>
      </c>
      <c r="F39" s="60">
        <f>VLOOKUP($A39,'Return Data'!$B$7:$R$2292,10,0)</f>
        <v>0</v>
      </c>
      <c r="G39" s="61">
        <f t="shared" si="3"/>
        <v>28</v>
      </c>
      <c r="H39" s="60">
        <f>VLOOKUP($A39,'Return Data'!$B$7:$R$2292,11,0)</f>
        <v>0</v>
      </c>
      <c r="I39" s="61">
        <f t="shared" si="4"/>
        <v>25</v>
      </c>
      <c r="J39" s="60">
        <f>VLOOKUP($A39,'Return Data'!$B$7:$R$2292,12,0)</f>
        <v>0</v>
      </c>
      <c r="K39" s="61">
        <f t="shared" si="5"/>
        <v>23</v>
      </c>
      <c r="L39" s="60">
        <f>VLOOKUP($A39,'Return Data'!$B$7:$R$2292,13,0)</f>
        <v>0</v>
      </c>
      <c r="M39" s="61">
        <f t="shared" si="6"/>
        <v>23</v>
      </c>
      <c r="N39" s="60"/>
      <c r="O39" s="61"/>
      <c r="P39" s="60"/>
      <c r="Q39" s="61"/>
      <c r="R39" s="60">
        <f>VLOOKUP($A39,'Return Data'!$B$7:$R$2292,16,0)</f>
        <v>0</v>
      </c>
      <c r="S39" s="62">
        <f t="shared" si="1"/>
        <v>28</v>
      </c>
    </row>
    <row r="40" spans="1:19" x14ac:dyDescent="0.3">
      <c r="A40" s="77" t="s">
        <v>1080</v>
      </c>
      <c r="B40" s="59">
        <f>VLOOKUP($A40,'Return Data'!$B$7:$R$2292,3,0)</f>
        <v>44859</v>
      </c>
      <c r="C40" s="60">
        <f>VLOOKUP($A40,'Return Data'!$B$7:$R$2292,4,0)</f>
        <v>60.047600000000003</v>
      </c>
      <c r="D40" s="60">
        <f>VLOOKUP($A40,'Return Data'!$B$7:$R$2292,9,0)</f>
        <v>4.6748000000000003</v>
      </c>
      <c r="E40" s="61">
        <f t="shared" si="2"/>
        <v>19</v>
      </c>
      <c r="F40" s="60">
        <f>VLOOKUP($A40,'Return Data'!$B$7:$R$2292,10,0)</f>
        <v>5.2641</v>
      </c>
      <c r="G40" s="61">
        <f t="shared" si="3"/>
        <v>11</v>
      </c>
      <c r="H40" s="60">
        <f>VLOOKUP($A40,'Return Data'!$B$7:$R$2292,11,0)</f>
        <v>18.020099999999999</v>
      </c>
      <c r="I40" s="61">
        <f t="shared" si="4"/>
        <v>2</v>
      </c>
      <c r="J40" s="60">
        <f>VLOOKUP($A40,'Return Data'!$B$7:$R$2292,12,0)</f>
        <v>11.194599999999999</v>
      </c>
      <c r="K40" s="61">
        <f t="shared" si="5"/>
        <v>2</v>
      </c>
      <c r="L40" s="60">
        <f>VLOOKUP($A40,'Return Data'!$B$7:$R$2292,13,0)</f>
        <v>8.2177000000000007</v>
      </c>
      <c r="M40" s="61">
        <f t="shared" si="6"/>
        <v>2</v>
      </c>
      <c r="N40" s="60">
        <f>VLOOKUP($A40,'Return Data'!$B$7:$R$2292,17,0)</f>
        <v>9.1732999999999993</v>
      </c>
      <c r="O40" s="61">
        <f t="shared" si="7"/>
        <v>3</v>
      </c>
      <c r="P40" s="60">
        <f>VLOOKUP($A40,'Return Data'!$B$7:$R$2292,14,0)</f>
        <v>6.2203999999999997</v>
      </c>
      <c r="Q40" s="61">
        <f t="shared" si="8"/>
        <v>6</v>
      </c>
      <c r="R40" s="60">
        <f>VLOOKUP($A40,'Return Data'!$B$7:$R$2292,16,0)</f>
        <v>7.6319999999999997</v>
      </c>
      <c r="S40" s="62">
        <f t="shared" si="1"/>
        <v>15</v>
      </c>
    </row>
    <row r="41" spans="1:19" x14ac:dyDescent="0.3">
      <c r="A41" s="77" t="s">
        <v>954</v>
      </c>
      <c r="B41" s="59">
        <f>VLOOKUP($A41,'Return Data'!$B$7:$R$2292,3,0)</f>
        <v>44859</v>
      </c>
      <c r="C41" s="60">
        <f>VLOOKUP($A41,'Return Data'!$B$7:$R$2292,4,0)</f>
        <v>71.9833</v>
      </c>
      <c r="D41" s="60">
        <f>VLOOKUP($A41,'Return Data'!$B$7:$R$2292,9,0)</f>
        <v>2.3197999999999999</v>
      </c>
      <c r="E41" s="61">
        <f t="shared" si="2"/>
        <v>26</v>
      </c>
      <c r="F41" s="60">
        <f>VLOOKUP($A41,'Return Data'!$B$7:$R$2292,10,0)</f>
        <v>6.3917000000000002</v>
      </c>
      <c r="G41" s="61">
        <f t="shared" si="3"/>
        <v>4</v>
      </c>
      <c r="H41" s="60">
        <f>VLOOKUP($A41,'Return Data'!$B$7:$R$2292,11,0)</f>
        <v>1.7272000000000001</v>
      </c>
      <c r="I41" s="61">
        <f t="shared" si="4"/>
        <v>17</v>
      </c>
      <c r="J41" s="60">
        <f>VLOOKUP($A41,'Return Data'!$B$7:$R$2292,12,0)</f>
        <v>1.3071999999999999</v>
      </c>
      <c r="K41" s="61">
        <f>RANK(J41,J$8:J$42,0)</f>
        <v>16</v>
      </c>
      <c r="L41" s="60">
        <f>VLOOKUP($A41,'Return Data'!$B$7:$R$2292,13,0)</f>
        <v>0.1666</v>
      </c>
      <c r="M41" s="61">
        <f>RANK(L41,L$8:L$42,0)</f>
        <v>22</v>
      </c>
      <c r="N41" s="60">
        <f>VLOOKUP($A41,'Return Data'!$B$7:$R$2292,17,0)</f>
        <v>0.42430000000000001</v>
      </c>
      <c r="O41" s="61">
        <f>RANK(N41,N$8:N$42,0)</f>
        <v>27</v>
      </c>
      <c r="P41" s="60">
        <f>VLOOKUP($A41,'Return Data'!$B$7:$R$2292,14,0)</f>
        <v>4.1618000000000004</v>
      </c>
      <c r="Q41" s="61">
        <f>RANK(P41,P$8:P$42,0)</f>
        <v>19</v>
      </c>
      <c r="R41" s="60">
        <f>VLOOKUP($A41,'Return Data'!$B$7:$R$2292,16,0)</f>
        <v>8.4573999999999998</v>
      </c>
      <c r="S41" s="62">
        <f t="shared" si="0"/>
        <v>4</v>
      </c>
    </row>
    <row r="42" spans="1:19" x14ac:dyDescent="0.3">
      <c r="A42" s="77" t="s">
        <v>956</v>
      </c>
      <c r="B42" s="59">
        <f>VLOOKUP($A42,'Return Data'!$B$7:$R$2292,3,0)</f>
        <v>44859</v>
      </c>
      <c r="C42" s="60">
        <f>VLOOKUP($A42,'Return Data'!$B$7:$R$2292,4,0)</f>
        <v>14.1014</v>
      </c>
      <c r="D42" s="60">
        <f>VLOOKUP($A42,'Return Data'!$B$7:$R$2292,9,0)</f>
        <v>3.2528000000000001</v>
      </c>
      <c r="E42" s="61">
        <f t="shared" si="2"/>
        <v>25</v>
      </c>
      <c r="F42" s="60">
        <f>VLOOKUP($A42,'Return Data'!$B$7:$R$2292,10,0)</f>
        <v>10.8002</v>
      </c>
      <c r="G42" s="61">
        <f t="shared" si="3"/>
        <v>1</v>
      </c>
      <c r="H42" s="60">
        <f>VLOOKUP($A42,'Return Data'!$B$7:$R$2292,11,0)</f>
        <v>2.5948000000000002</v>
      </c>
      <c r="I42" s="61">
        <f t="shared" si="4"/>
        <v>10</v>
      </c>
      <c r="J42" s="60">
        <f>VLOOKUP($A42,'Return Data'!$B$7:$R$2292,12,0)</f>
        <v>2.1023000000000001</v>
      </c>
      <c r="K42" s="61">
        <f t="shared" ref="K42" si="9">RANK(J42,J$8:J$42,0)</f>
        <v>9</v>
      </c>
      <c r="L42" s="60">
        <f>VLOOKUP($A42,'Return Data'!$B$7:$R$2292,13,0)</f>
        <v>1.5029999999999999</v>
      </c>
      <c r="M42" s="61">
        <f t="shared" ref="M42" si="10">RANK(L42,L$8:L$42,0)</f>
        <v>14</v>
      </c>
      <c r="N42" s="60">
        <f>VLOOKUP($A42,'Return Data'!$B$7:$R$2292,17,0)</f>
        <v>2.0720000000000001</v>
      </c>
      <c r="O42" s="61">
        <f t="shared" ref="O42" si="11">RANK(N42,N$8:N$42,0)</f>
        <v>17</v>
      </c>
      <c r="P42" s="60">
        <f>VLOOKUP($A42,'Return Data'!$B$7:$R$2292,14,0)</f>
        <v>5.2191000000000001</v>
      </c>
      <c r="Q42" s="61">
        <f t="shared" ref="Q42" si="12">RANK(P42,P$8:P$42,0)</f>
        <v>13</v>
      </c>
      <c r="R42" s="60">
        <f>VLOOKUP($A42,'Return Data'!$B$7:$R$2292,16,0)</f>
        <v>8.3071000000000002</v>
      </c>
      <c r="S42" s="62">
        <f t="shared" ref="S42" si="13">RANK(R42,R$8:R$42,0)</f>
        <v>7</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3.8143176470588229</v>
      </c>
      <c r="E44" s="83"/>
      <c r="F44" s="84">
        <f>AVERAGE(F8:F42)</f>
        <v>3.7356411764705886</v>
      </c>
      <c r="G44" s="83"/>
      <c r="H44" s="84">
        <f>AVERAGE(H8:H42)</f>
        <v>2.966182352941177</v>
      </c>
      <c r="I44" s="83"/>
      <c r="J44" s="84">
        <f>AVERAGE(J8:J42)</f>
        <v>2.2207735294117645</v>
      </c>
      <c r="K44" s="83"/>
      <c r="L44" s="84">
        <f>AVERAGE(L8:L42)</f>
        <v>1.8529735294117646</v>
      </c>
      <c r="M44" s="83"/>
      <c r="N44" s="84">
        <f>AVERAGE(N8:N42)</f>
        <v>3.0857903225806451</v>
      </c>
      <c r="O44" s="83"/>
      <c r="P44" s="84">
        <f>AVERAGE(P8:P42)</f>
        <v>4.307266666666667</v>
      </c>
      <c r="Q44" s="83"/>
      <c r="R44" s="84">
        <f>AVERAGE(R8:R42)</f>
        <v>5.6923285714285727</v>
      </c>
      <c r="S44" s="85"/>
    </row>
    <row r="45" spans="1:19" x14ac:dyDescent="0.3">
      <c r="A45" s="82" t="s">
        <v>28</v>
      </c>
      <c r="B45" s="83"/>
      <c r="C45" s="83"/>
      <c r="D45" s="84">
        <f>MIN(D8:D42)</f>
        <v>-1.7273000000000001</v>
      </c>
      <c r="E45" s="83"/>
      <c r="F45" s="84">
        <f>MIN(F8:F42)</f>
        <v>0</v>
      </c>
      <c r="G45" s="83"/>
      <c r="H45" s="84">
        <f>MIN(H8:H42)</f>
        <v>-0.62470000000000003</v>
      </c>
      <c r="I45" s="83"/>
      <c r="J45" s="84">
        <f>MIN(J8:J42)</f>
        <v>-0.75619999999999998</v>
      </c>
      <c r="K45" s="83"/>
      <c r="L45" s="84">
        <f>MIN(L8:L42)</f>
        <v>-0.56589999999999996</v>
      </c>
      <c r="M45" s="83"/>
      <c r="N45" s="84">
        <f>MIN(N8:N42)</f>
        <v>0</v>
      </c>
      <c r="O45" s="83"/>
      <c r="P45" s="84">
        <f>MIN(P8:P42)</f>
        <v>-3.5670000000000002</v>
      </c>
      <c r="Q45" s="83"/>
      <c r="R45" s="84">
        <f>MIN(R8:R42)</f>
        <v>0</v>
      </c>
      <c r="S45" s="85"/>
    </row>
    <row r="46" spans="1:19" ht="15" thickBot="1" x14ac:dyDescent="0.35">
      <c r="A46" s="86" t="s">
        <v>29</v>
      </c>
      <c r="B46" s="87"/>
      <c r="C46" s="87"/>
      <c r="D46" s="88">
        <f>MAX(D8:D42)</f>
        <v>9.8627000000000002</v>
      </c>
      <c r="E46" s="87"/>
      <c r="F46" s="88">
        <f>MAX(F8:F42)</f>
        <v>10.8002</v>
      </c>
      <c r="G46" s="87"/>
      <c r="H46" s="88">
        <f>MAX(H8:H42)</f>
        <v>34.926600000000001</v>
      </c>
      <c r="I46" s="87"/>
      <c r="J46" s="88">
        <f>MAX(J8:J42)</f>
        <v>30.4925</v>
      </c>
      <c r="K46" s="87"/>
      <c r="L46" s="88">
        <f>MAX(L8:L42)</f>
        <v>23.746500000000001</v>
      </c>
      <c r="M46" s="87"/>
      <c r="N46" s="88">
        <f>MAX(N8:N42)</f>
        <v>17.046099999999999</v>
      </c>
      <c r="O46" s="87"/>
      <c r="P46" s="88">
        <f>MAX(P8:P42)</f>
        <v>10.4039</v>
      </c>
      <c r="Q46" s="87"/>
      <c r="R46" s="88">
        <f>MAX(R8:R42)</f>
        <v>9.0039999999999996</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906</v>
      </c>
      <c r="B8" s="59">
        <f>VLOOKUP($A8,'Return Data'!$B$7:$R$2292,3,0)</f>
        <v>44859</v>
      </c>
      <c r="C8" s="60">
        <f>VLOOKUP($A8,'Return Data'!$B$7:$R$2292,4,0)</f>
        <v>376.95</v>
      </c>
      <c r="D8" s="60">
        <f>VLOOKUP($A8,'Return Data'!$B$7:$R$2292,10,0)</f>
        <v>6.7272999999999996</v>
      </c>
      <c r="E8" s="61">
        <f t="shared" ref="E8:E34" si="0">RANK(D8,D$8:D$34,0)</f>
        <v>9</v>
      </c>
      <c r="F8" s="60">
        <f>VLOOKUP($A8,'Return Data'!$B$7:$R$2292,11,0)</f>
        <v>6.1143000000000001</v>
      </c>
      <c r="G8" s="61">
        <f t="shared" ref="G8:G34" si="1">RANK(F8,F$8:F$34,0)</f>
        <v>12</v>
      </c>
      <c r="H8" s="60">
        <f>VLOOKUP($A8,'Return Data'!$B$7:$R$2292,12,0)</f>
        <v>3.3788</v>
      </c>
      <c r="I8" s="61">
        <f t="shared" ref="I8:I34" si="2">RANK(H8,H$8:H$34,0)</f>
        <v>13</v>
      </c>
      <c r="J8" s="60">
        <f>VLOOKUP($A8,'Return Data'!$B$7:$R$2292,13,0)</f>
        <v>-0.94599999999999995</v>
      </c>
      <c r="K8" s="61">
        <f t="shared" ref="K8:K34" si="3">RANK(J8,J$8:J$34,0)</f>
        <v>12</v>
      </c>
      <c r="L8" s="60">
        <f>VLOOKUP($A8,'Return Data'!$B$7:$R$2292,17,0)</f>
        <v>24.889700000000001</v>
      </c>
      <c r="M8" s="61">
        <f t="shared" ref="M8:M34" si="4">RANK(L8,L$8:L$34,0)</f>
        <v>8</v>
      </c>
      <c r="N8" s="60">
        <f>VLOOKUP($A8,'Return Data'!$B$7:$R$2292,14,0)</f>
        <v>16.863700000000001</v>
      </c>
      <c r="O8" s="61">
        <f t="shared" ref="O8:O34" si="5">RANK(N8,N$8:N$34,0)</f>
        <v>9</v>
      </c>
      <c r="P8" s="60">
        <f>VLOOKUP($A8,'Return Data'!$B$7:$R$2292,15,0)</f>
        <v>10.787699999999999</v>
      </c>
      <c r="Q8" s="61">
        <f t="shared" ref="Q8:Q25" si="6">RANK(P8,P$8:P$34,0)</f>
        <v>18</v>
      </c>
      <c r="R8" s="60">
        <f>VLOOKUP($A8,'Return Data'!$B$7:$R$2292,16,0)</f>
        <v>14.4415</v>
      </c>
      <c r="S8" s="62">
        <f t="shared" ref="S8:S34" si="7">RANK(R8,R$8:R$34,0)</f>
        <v>11</v>
      </c>
    </row>
    <row r="9" spans="1:20" x14ac:dyDescent="0.3">
      <c r="A9" s="58" t="s">
        <v>907</v>
      </c>
      <c r="B9" s="59">
        <f>VLOOKUP($A9,'Return Data'!$B$7:$R$2292,3,0)</f>
        <v>44859</v>
      </c>
      <c r="C9" s="60">
        <f>VLOOKUP($A9,'Return Data'!$B$7:$R$2292,4,0)</f>
        <v>49.23</v>
      </c>
      <c r="D9" s="60">
        <f>VLOOKUP($A9,'Return Data'!$B$7:$R$2292,10,0)</f>
        <v>5.9165000000000001</v>
      </c>
      <c r="E9" s="61">
        <f t="shared" si="0"/>
        <v>21</v>
      </c>
      <c r="F9" s="60">
        <f>VLOOKUP($A9,'Return Data'!$B$7:$R$2292,11,0)</f>
        <v>2.6053000000000002</v>
      </c>
      <c r="G9" s="61">
        <f t="shared" si="1"/>
        <v>27</v>
      </c>
      <c r="H9" s="60">
        <f>VLOOKUP($A9,'Return Data'!$B$7:$R$2292,12,0)</f>
        <v>-1.4414</v>
      </c>
      <c r="I9" s="61">
        <f t="shared" si="2"/>
        <v>26</v>
      </c>
      <c r="J9" s="60">
        <f>VLOOKUP($A9,'Return Data'!$B$7:$R$2292,13,0)</f>
        <v>-6.9904000000000002</v>
      </c>
      <c r="K9" s="61">
        <f t="shared" si="3"/>
        <v>27</v>
      </c>
      <c r="L9" s="60">
        <f>VLOOKUP($A9,'Return Data'!$B$7:$R$2292,17,0)</f>
        <v>18.123699999999999</v>
      </c>
      <c r="M9" s="61">
        <f t="shared" si="4"/>
        <v>27</v>
      </c>
      <c r="N9" s="60">
        <f>VLOOKUP($A9,'Return Data'!$B$7:$R$2292,14,0)</f>
        <v>13.542999999999999</v>
      </c>
      <c r="O9" s="61">
        <f t="shared" si="5"/>
        <v>24</v>
      </c>
      <c r="P9" s="60">
        <f>VLOOKUP($A9,'Return Data'!$B$7:$R$2292,15,0)</f>
        <v>13.9016</v>
      </c>
      <c r="Q9" s="61">
        <f t="shared" si="6"/>
        <v>2</v>
      </c>
      <c r="R9" s="60">
        <f>VLOOKUP($A9,'Return Data'!$B$7:$R$2292,16,0)</f>
        <v>15.2857</v>
      </c>
      <c r="S9" s="62">
        <f t="shared" si="7"/>
        <v>5</v>
      </c>
    </row>
    <row r="10" spans="1:20" x14ac:dyDescent="0.3">
      <c r="A10" s="58" t="s">
        <v>1972</v>
      </c>
      <c r="B10" s="59">
        <f>VLOOKUP($A10,'Return Data'!$B$7:$R$2292,3,0)</f>
        <v>44859</v>
      </c>
      <c r="C10" s="60">
        <f>VLOOKUP($A10,'Return Data'!$B$7:$R$2292,4,0)</f>
        <v>159.4325</v>
      </c>
      <c r="D10" s="60">
        <f>VLOOKUP($A10,'Return Data'!$B$7:$R$2292,10,0)</f>
        <v>6.6341999999999999</v>
      </c>
      <c r="E10" s="61">
        <f t="shared" si="0"/>
        <v>10</v>
      </c>
      <c r="F10" s="60">
        <f>VLOOKUP($A10,'Return Data'!$B$7:$R$2292,11,0)</f>
        <v>6.5461999999999998</v>
      </c>
      <c r="G10" s="61">
        <f t="shared" si="1"/>
        <v>8</v>
      </c>
      <c r="H10" s="60">
        <f>VLOOKUP($A10,'Return Data'!$B$7:$R$2292,12,0)</f>
        <v>3.6757</v>
      </c>
      <c r="I10" s="61">
        <f t="shared" si="2"/>
        <v>11</v>
      </c>
      <c r="J10" s="60">
        <f>VLOOKUP($A10,'Return Data'!$B$7:$R$2292,13,0)</f>
        <v>-0.49149999999999999</v>
      </c>
      <c r="K10" s="61">
        <f t="shared" si="3"/>
        <v>10</v>
      </c>
      <c r="L10" s="60">
        <f>VLOOKUP($A10,'Return Data'!$B$7:$R$2292,17,0)</f>
        <v>22.113900000000001</v>
      </c>
      <c r="M10" s="61">
        <f t="shared" si="4"/>
        <v>16</v>
      </c>
      <c r="N10" s="60">
        <f>VLOOKUP($A10,'Return Data'!$B$7:$R$2292,14,0)</f>
        <v>15.9018</v>
      </c>
      <c r="O10" s="61">
        <f t="shared" si="5"/>
        <v>15</v>
      </c>
      <c r="P10" s="60">
        <f>VLOOKUP($A10,'Return Data'!$B$7:$R$2292,15,0)</f>
        <v>12.7857</v>
      </c>
      <c r="Q10" s="61">
        <f t="shared" si="6"/>
        <v>6</v>
      </c>
      <c r="R10" s="60">
        <f>VLOOKUP($A10,'Return Data'!$B$7:$R$2292,16,0)</f>
        <v>15.1351</v>
      </c>
      <c r="S10" s="62">
        <f t="shared" si="7"/>
        <v>6</v>
      </c>
    </row>
    <row r="11" spans="1:20" x14ac:dyDescent="0.3">
      <c r="A11" s="58" t="s">
        <v>911</v>
      </c>
      <c r="B11" s="59">
        <f>VLOOKUP($A11,'Return Data'!$B$7:$R$2292,3,0)</f>
        <v>44859</v>
      </c>
      <c r="C11" s="60">
        <f>VLOOKUP($A11,'Return Data'!$B$7:$R$2292,4,0)</f>
        <v>46.51</v>
      </c>
      <c r="D11" s="60">
        <f>VLOOKUP($A11,'Return Data'!$B$7:$R$2292,10,0)</f>
        <v>6.6254</v>
      </c>
      <c r="E11" s="61">
        <f t="shared" si="0"/>
        <v>11</v>
      </c>
      <c r="F11" s="60">
        <f>VLOOKUP($A11,'Return Data'!$B$7:$R$2292,11,0)</f>
        <v>5.9452999999999996</v>
      </c>
      <c r="G11" s="61">
        <f t="shared" si="1"/>
        <v>15</v>
      </c>
      <c r="H11" s="60">
        <f>VLOOKUP($A11,'Return Data'!$B$7:$R$2292,12,0)</f>
        <v>2.1076000000000001</v>
      </c>
      <c r="I11" s="61">
        <f t="shared" si="2"/>
        <v>17</v>
      </c>
      <c r="J11" s="60">
        <f>VLOOKUP($A11,'Return Data'!$B$7:$R$2292,13,0)</f>
        <v>-1.4410000000000001</v>
      </c>
      <c r="K11" s="61">
        <f t="shared" si="3"/>
        <v>15</v>
      </c>
      <c r="L11" s="60">
        <f>VLOOKUP($A11,'Return Data'!$B$7:$R$2292,17,0)</f>
        <v>22.341100000000001</v>
      </c>
      <c r="M11" s="61">
        <f t="shared" si="4"/>
        <v>15</v>
      </c>
      <c r="N11" s="60">
        <f>VLOOKUP($A11,'Return Data'!$B$7:$R$2292,14,0)</f>
        <v>18.567299999999999</v>
      </c>
      <c r="O11" s="61">
        <f t="shared" si="5"/>
        <v>1</v>
      </c>
      <c r="P11" s="60">
        <f>VLOOKUP($A11,'Return Data'!$B$7:$R$2292,15,0)</f>
        <v>15.0746</v>
      </c>
      <c r="Q11" s="61">
        <f t="shared" si="6"/>
        <v>1</v>
      </c>
      <c r="R11" s="60">
        <f>VLOOKUP($A11,'Return Data'!$B$7:$R$2292,16,0)</f>
        <v>14.774699999999999</v>
      </c>
      <c r="S11" s="62">
        <f t="shared" si="7"/>
        <v>9</v>
      </c>
    </row>
    <row r="12" spans="1:20" x14ac:dyDescent="0.3">
      <c r="A12" s="58" t="s">
        <v>913</v>
      </c>
      <c r="B12" s="59">
        <f>VLOOKUP($A12,'Return Data'!$B$7:$R$2292,3,0)</f>
        <v>44859</v>
      </c>
      <c r="C12" s="60">
        <f>VLOOKUP($A12,'Return Data'!$B$7:$R$2292,4,0)</f>
        <v>315.59800000000001</v>
      </c>
      <c r="D12" s="60">
        <f>VLOOKUP($A12,'Return Data'!$B$7:$R$2292,10,0)</f>
        <v>7.9059999999999997</v>
      </c>
      <c r="E12" s="61">
        <f t="shared" si="0"/>
        <v>3</v>
      </c>
      <c r="F12" s="60">
        <f>VLOOKUP($A12,'Return Data'!$B$7:$R$2292,11,0)</f>
        <v>9.3782999999999994</v>
      </c>
      <c r="G12" s="61">
        <f t="shared" si="1"/>
        <v>2</v>
      </c>
      <c r="H12" s="60">
        <f>VLOOKUP($A12,'Return Data'!$B$7:$R$2292,12,0)</f>
        <v>4.0080999999999998</v>
      </c>
      <c r="I12" s="61">
        <f t="shared" si="2"/>
        <v>7</v>
      </c>
      <c r="J12" s="60">
        <f>VLOOKUP($A12,'Return Data'!$B$7:$R$2292,13,0)</f>
        <v>-0.46239999999999998</v>
      </c>
      <c r="K12" s="61">
        <f t="shared" si="3"/>
        <v>9</v>
      </c>
      <c r="L12" s="60">
        <f>VLOOKUP($A12,'Return Data'!$B$7:$R$2292,17,0)</f>
        <v>19.9559</v>
      </c>
      <c r="M12" s="61">
        <f t="shared" si="4"/>
        <v>21</v>
      </c>
      <c r="N12" s="60">
        <f>VLOOKUP($A12,'Return Data'!$B$7:$R$2292,14,0)</f>
        <v>11.7424</v>
      </c>
      <c r="O12" s="61">
        <f t="shared" si="5"/>
        <v>27</v>
      </c>
      <c r="P12" s="60">
        <f>VLOOKUP($A12,'Return Data'!$B$7:$R$2292,15,0)</f>
        <v>9.2190999999999992</v>
      </c>
      <c r="Q12" s="61">
        <f t="shared" si="6"/>
        <v>25</v>
      </c>
      <c r="R12" s="60">
        <f>VLOOKUP($A12,'Return Data'!$B$7:$R$2292,16,0)</f>
        <v>11.2111</v>
      </c>
      <c r="S12" s="62">
        <f t="shared" si="7"/>
        <v>25</v>
      </c>
    </row>
    <row r="13" spans="1:20" x14ac:dyDescent="0.3">
      <c r="A13" s="58" t="s">
        <v>915</v>
      </c>
      <c r="B13" s="59">
        <f>VLOOKUP($A13,'Return Data'!$B$7:$R$2292,3,0)</f>
        <v>44859</v>
      </c>
      <c r="C13" s="60">
        <f>VLOOKUP($A13,'Return Data'!$B$7:$R$2292,4,0)</f>
        <v>61.01</v>
      </c>
      <c r="D13" s="60">
        <f>VLOOKUP($A13,'Return Data'!$B$7:$R$2292,10,0)</f>
        <v>7.3174999999999999</v>
      </c>
      <c r="E13" s="61">
        <f t="shared" si="0"/>
        <v>6</v>
      </c>
      <c r="F13" s="60">
        <f>VLOOKUP($A13,'Return Data'!$B$7:$R$2292,11,0)</f>
        <v>6.3448000000000002</v>
      </c>
      <c r="G13" s="61">
        <f t="shared" si="1"/>
        <v>11</v>
      </c>
      <c r="H13" s="60">
        <f>VLOOKUP($A13,'Return Data'!$B$7:$R$2292,12,0)</f>
        <v>4.2370999999999999</v>
      </c>
      <c r="I13" s="61">
        <f t="shared" si="2"/>
        <v>6</v>
      </c>
      <c r="J13" s="60">
        <f>VLOOKUP($A13,'Return Data'!$B$7:$R$2292,13,0)</f>
        <v>0.47760000000000002</v>
      </c>
      <c r="K13" s="61">
        <f t="shared" si="3"/>
        <v>6</v>
      </c>
      <c r="L13" s="60">
        <f>VLOOKUP($A13,'Return Data'!$B$7:$R$2292,17,0)</f>
        <v>22.607199999999999</v>
      </c>
      <c r="M13" s="61">
        <f t="shared" si="4"/>
        <v>12</v>
      </c>
      <c r="N13" s="60">
        <f>VLOOKUP($A13,'Return Data'!$B$7:$R$2292,14,0)</f>
        <v>16.894200000000001</v>
      </c>
      <c r="O13" s="61">
        <f t="shared" si="5"/>
        <v>7</v>
      </c>
      <c r="P13" s="60">
        <f>VLOOKUP($A13,'Return Data'!$B$7:$R$2292,15,0)</f>
        <v>13.0634</v>
      </c>
      <c r="Q13" s="61">
        <f t="shared" si="6"/>
        <v>3</v>
      </c>
      <c r="R13" s="60">
        <f>VLOOKUP($A13,'Return Data'!$B$7:$R$2292,16,0)</f>
        <v>14.391400000000001</v>
      </c>
      <c r="S13" s="62">
        <f t="shared" si="7"/>
        <v>12</v>
      </c>
    </row>
    <row r="14" spans="1:20" x14ac:dyDescent="0.3">
      <c r="A14" s="58" t="s">
        <v>917</v>
      </c>
      <c r="B14" s="59">
        <f>VLOOKUP($A14,'Return Data'!$B$7:$R$2292,3,0)</f>
        <v>44859</v>
      </c>
      <c r="C14" s="60">
        <f>VLOOKUP($A14,'Return Data'!$B$7:$R$2292,4,0)</f>
        <v>739.42190000000005</v>
      </c>
      <c r="D14" s="60">
        <f>VLOOKUP($A14,'Return Data'!$B$7:$R$2292,10,0)</f>
        <v>3.4285999999999999</v>
      </c>
      <c r="E14" s="61">
        <f t="shared" si="0"/>
        <v>27</v>
      </c>
      <c r="F14" s="60">
        <f>VLOOKUP($A14,'Return Data'!$B$7:$R$2292,11,0)</f>
        <v>3.1219000000000001</v>
      </c>
      <c r="G14" s="61">
        <f t="shared" si="1"/>
        <v>26</v>
      </c>
      <c r="H14" s="60">
        <f>VLOOKUP($A14,'Return Data'!$B$7:$R$2292,12,0)</f>
        <v>-2.0562999999999998</v>
      </c>
      <c r="I14" s="61">
        <f t="shared" si="2"/>
        <v>27</v>
      </c>
      <c r="J14" s="60">
        <f>VLOOKUP($A14,'Return Data'!$B$7:$R$2292,13,0)</f>
        <v>-6.6448999999999998</v>
      </c>
      <c r="K14" s="61">
        <f t="shared" si="3"/>
        <v>26</v>
      </c>
      <c r="L14" s="60">
        <f>VLOOKUP($A14,'Return Data'!$B$7:$R$2292,17,0)</f>
        <v>24.001999999999999</v>
      </c>
      <c r="M14" s="61">
        <f t="shared" si="4"/>
        <v>9</v>
      </c>
      <c r="N14" s="60">
        <f>VLOOKUP($A14,'Return Data'!$B$7:$R$2292,14,0)</f>
        <v>16.138999999999999</v>
      </c>
      <c r="O14" s="61">
        <f t="shared" si="5"/>
        <v>13</v>
      </c>
      <c r="P14" s="60">
        <f>VLOOKUP($A14,'Return Data'!$B$7:$R$2292,15,0)</f>
        <v>9.4323999999999995</v>
      </c>
      <c r="Q14" s="61">
        <f t="shared" si="6"/>
        <v>24</v>
      </c>
      <c r="R14" s="60">
        <f>VLOOKUP($A14,'Return Data'!$B$7:$R$2292,16,0)</f>
        <v>12.221</v>
      </c>
      <c r="S14" s="62">
        <f t="shared" si="7"/>
        <v>23</v>
      </c>
    </row>
    <row r="15" spans="1:20" x14ac:dyDescent="0.3">
      <c r="A15" s="58" t="s">
        <v>919</v>
      </c>
      <c r="B15" s="59">
        <f>VLOOKUP($A15,'Return Data'!$B$7:$R$2292,3,0)</f>
        <v>44859</v>
      </c>
      <c r="C15" s="60">
        <f>VLOOKUP($A15,'Return Data'!$B$7:$R$2292,4,0)</f>
        <v>778.56399999999996</v>
      </c>
      <c r="D15" s="60">
        <f>VLOOKUP($A15,'Return Data'!$B$7:$R$2292,10,0)</f>
        <v>7.1361999999999997</v>
      </c>
      <c r="E15" s="61">
        <f t="shared" si="0"/>
        <v>8</v>
      </c>
      <c r="F15" s="60">
        <f>VLOOKUP($A15,'Return Data'!$B$7:$R$2292,11,0)</f>
        <v>6.8987999999999996</v>
      </c>
      <c r="G15" s="61">
        <f t="shared" si="1"/>
        <v>3</v>
      </c>
      <c r="H15" s="60">
        <f>VLOOKUP($A15,'Return Data'!$B$7:$R$2292,12,0)</f>
        <v>6.4969000000000001</v>
      </c>
      <c r="I15" s="61">
        <f t="shared" si="2"/>
        <v>2</v>
      </c>
      <c r="J15" s="60">
        <f>VLOOKUP($A15,'Return Data'!$B$7:$R$2292,13,0)</f>
        <v>2.6263000000000001</v>
      </c>
      <c r="K15" s="61">
        <f t="shared" si="3"/>
        <v>2</v>
      </c>
      <c r="L15" s="60">
        <f>VLOOKUP($A15,'Return Data'!$B$7:$R$2292,17,0)</f>
        <v>28.680499999999999</v>
      </c>
      <c r="M15" s="61">
        <f t="shared" si="4"/>
        <v>2</v>
      </c>
      <c r="N15" s="60">
        <f>VLOOKUP($A15,'Return Data'!$B$7:$R$2292,14,0)</f>
        <v>15.698600000000001</v>
      </c>
      <c r="O15" s="61">
        <f t="shared" si="5"/>
        <v>17</v>
      </c>
      <c r="P15" s="60">
        <f>VLOOKUP($A15,'Return Data'!$B$7:$R$2292,15,0)</f>
        <v>10.484299999999999</v>
      </c>
      <c r="Q15" s="61">
        <f t="shared" si="6"/>
        <v>20</v>
      </c>
      <c r="R15" s="60">
        <f>VLOOKUP($A15,'Return Data'!$B$7:$R$2292,16,0)</f>
        <v>13.4085</v>
      </c>
      <c r="S15" s="62">
        <f t="shared" si="7"/>
        <v>18</v>
      </c>
    </row>
    <row r="16" spans="1:20" x14ac:dyDescent="0.3">
      <c r="A16" s="58" t="s">
        <v>921</v>
      </c>
      <c r="B16" s="59">
        <f>VLOOKUP($A16,'Return Data'!$B$7:$R$2292,3,0)</f>
        <v>44859</v>
      </c>
      <c r="C16" s="60">
        <f>VLOOKUP($A16,'Return Data'!$B$7:$R$2292,4,0)</f>
        <v>346.27839999999998</v>
      </c>
      <c r="D16" s="60">
        <f>VLOOKUP($A16,'Return Data'!$B$7:$R$2292,10,0)</f>
        <v>6.2126999999999999</v>
      </c>
      <c r="E16" s="61">
        <f t="shared" si="0"/>
        <v>15</v>
      </c>
      <c r="F16" s="60">
        <f>VLOOKUP($A16,'Return Data'!$B$7:$R$2292,11,0)</f>
        <v>6.5662000000000003</v>
      </c>
      <c r="G16" s="61">
        <f t="shared" si="1"/>
        <v>7</v>
      </c>
      <c r="H16" s="60">
        <f>VLOOKUP($A16,'Return Data'!$B$7:$R$2292,12,0)</f>
        <v>1.6396999999999999</v>
      </c>
      <c r="I16" s="61">
        <f t="shared" si="2"/>
        <v>20</v>
      </c>
      <c r="J16" s="60">
        <f>VLOOKUP($A16,'Return Data'!$B$7:$R$2292,13,0)</f>
        <v>-1.9025000000000001</v>
      </c>
      <c r="K16" s="61">
        <f t="shared" si="3"/>
        <v>18</v>
      </c>
      <c r="L16" s="60">
        <f>VLOOKUP($A16,'Return Data'!$B$7:$R$2292,17,0)</f>
        <v>20.8706</v>
      </c>
      <c r="M16" s="61">
        <f t="shared" si="4"/>
        <v>20</v>
      </c>
      <c r="N16" s="60">
        <f>VLOOKUP($A16,'Return Data'!$B$7:$R$2292,14,0)</f>
        <v>15.030099999999999</v>
      </c>
      <c r="O16" s="61">
        <f t="shared" si="5"/>
        <v>20</v>
      </c>
      <c r="P16" s="60">
        <f>VLOOKUP($A16,'Return Data'!$B$7:$R$2292,15,0)</f>
        <v>11.1206</v>
      </c>
      <c r="Q16" s="61">
        <f t="shared" si="6"/>
        <v>16</v>
      </c>
      <c r="R16" s="60">
        <f>VLOOKUP($A16,'Return Data'!$B$7:$R$2292,16,0)</f>
        <v>12.6838</v>
      </c>
      <c r="S16" s="62">
        <f t="shared" si="7"/>
        <v>20</v>
      </c>
    </row>
    <row r="17" spans="1:19" x14ac:dyDescent="0.3">
      <c r="A17" s="58" t="s">
        <v>923</v>
      </c>
      <c r="B17" s="59">
        <f>VLOOKUP($A17,'Return Data'!$B$7:$R$2292,3,0)</f>
        <v>44859</v>
      </c>
      <c r="C17" s="60">
        <f>VLOOKUP($A17,'Return Data'!$B$7:$R$2292,4,0)</f>
        <v>73.84</v>
      </c>
      <c r="D17" s="60">
        <f>VLOOKUP($A17,'Return Data'!$B$7:$R$2292,10,0)</f>
        <v>7.5601000000000003</v>
      </c>
      <c r="E17" s="61">
        <f t="shared" si="0"/>
        <v>5</v>
      </c>
      <c r="F17" s="60">
        <f>VLOOKUP($A17,'Return Data'!$B$7:$R$2292,11,0)</f>
        <v>6.7515000000000001</v>
      </c>
      <c r="G17" s="61">
        <f t="shared" si="1"/>
        <v>6</v>
      </c>
      <c r="H17" s="60">
        <f>VLOOKUP($A17,'Return Data'!$B$7:$R$2292,12,0)</f>
        <v>4.5743999999999998</v>
      </c>
      <c r="I17" s="61">
        <f t="shared" si="2"/>
        <v>5</v>
      </c>
      <c r="J17" s="60">
        <f>VLOOKUP($A17,'Return Data'!$B$7:$R$2292,13,0)</f>
        <v>2.13</v>
      </c>
      <c r="K17" s="61">
        <f t="shared" si="3"/>
        <v>3</v>
      </c>
      <c r="L17" s="60">
        <f>VLOOKUP($A17,'Return Data'!$B$7:$R$2292,17,0)</f>
        <v>26.8079</v>
      </c>
      <c r="M17" s="61">
        <f t="shared" si="4"/>
        <v>3</v>
      </c>
      <c r="N17" s="60">
        <f>VLOOKUP($A17,'Return Data'!$B$7:$R$2292,14,0)</f>
        <v>17.843800000000002</v>
      </c>
      <c r="O17" s="61">
        <f t="shared" si="5"/>
        <v>4</v>
      </c>
      <c r="P17" s="60">
        <f>VLOOKUP($A17,'Return Data'!$B$7:$R$2292,15,0)</f>
        <v>12.457599999999999</v>
      </c>
      <c r="Q17" s="61">
        <f t="shared" si="6"/>
        <v>9</v>
      </c>
      <c r="R17" s="60">
        <f>VLOOKUP($A17,'Return Data'!$B$7:$R$2292,16,0)</f>
        <v>15.106400000000001</v>
      </c>
      <c r="S17" s="62">
        <f t="shared" si="7"/>
        <v>7</v>
      </c>
    </row>
    <row r="18" spans="1:19" x14ac:dyDescent="0.3">
      <c r="A18" s="58" t="s">
        <v>925</v>
      </c>
      <c r="B18" s="59">
        <f>VLOOKUP($A18,'Return Data'!$B$7:$R$2292,3,0)</f>
        <v>44859</v>
      </c>
      <c r="C18" s="60">
        <f>VLOOKUP($A18,'Return Data'!$B$7:$R$2292,4,0)</f>
        <v>44.81</v>
      </c>
      <c r="D18" s="60">
        <f>VLOOKUP($A18,'Return Data'!$B$7:$R$2292,10,0)</f>
        <v>7.1753</v>
      </c>
      <c r="E18" s="61">
        <f t="shared" si="0"/>
        <v>7</v>
      </c>
      <c r="F18" s="60">
        <f>VLOOKUP($A18,'Return Data'!$B$7:$R$2292,11,0)</f>
        <v>6.0090000000000003</v>
      </c>
      <c r="G18" s="61">
        <f t="shared" si="1"/>
        <v>14</v>
      </c>
      <c r="H18" s="60">
        <f>VLOOKUP($A18,'Return Data'!$B$7:$R$2292,12,0)</f>
        <v>3.6789000000000001</v>
      </c>
      <c r="I18" s="61">
        <f t="shared" si="2"/>
        <v>10</v>
      </c>
      <c r="J18" s="60">
        <f>VLOOKUP($A18,'Return Data'!$B$7:$R$2292,13,0)</f>
        <v>0.24610000000000001</v>
      </c>
      <c r="K18" s="61">
        <f t="shared" si="3"/>
        <v>7</v>
      </c>
      <c r="L18" s="60">
        <f>VLOOKUP($A18,'Return Data'!$B$7:$R$2292,17,0)</f>
        <v>25.953800000000001</v>
      </c>
      <c r="M18" s="61">
        <f t="shared" si="4"/>
        <v>4</v>
      </c>
      <c r="N18" s="60">
        <f>VLOOKUP($A18,'Return Data'!$B$7:$R$2292,14,0)</f>
        <v>18.436199999999999</v>
      </c>
      <c r="O18" s="61">
        <f t="shared" si="5"/>
        <v>2</v>
      </c>
      <c r="P18" s="60">
        <f>VLOOKUP($A18,'Return Data'!$B$7:$R$2292,15,0)</f>
        <v>12.571</v>
      </c>
      <c r="Q18" s="61">
        <f t="shared" si="6"/>
        <v>8</v>
      </c>
      <c r="R18" s="60">
        <f>VLOOKUP($A18,'Return Data'!$B$7:$R$2292,16,0)</f>
        <v>14.2247</v>
      </c>
      <c r="S18" s="62">
        <f t="shared" si="7"/>
        <v>13</v>
      </c>
    </row>
    <row r="19" spans="1:19" x14ac:dyDescent="0.3">
      <c r="A19" s="58" t="s">
        <v>926</v>
      </c>
      <c r="B19" s="59">
        <f>VLOOKUP($A19,'Return Data'!$B$7:$R$2292,3,0)</f>
        <v>44859</v>
      </c>
      <c r="C19" s="60">
        <f>VLOOKUP($A19,'Return Data'!$B$7:$R$2292,4,0)</f>
        <v>55.033999999999999</v>
      </c>
      <c r="D19" s="60">
        <f>VLOOKUP($A19,'Return Data'!$B$7:$R$2292,10,0)</f>
        <v>4.9665999999999997</v>
      </c>
      <c r="E19" s="61">
        <f t="shared" si="0"/>
        <v>26</v>
      </c>
      <c r="F19" s="60">
        <f>VLOOKUP($A19,'Return Data'!$B$7:$R$2292,11,0)</f>
        <v>4.8666</v>
      </c>
      <c r="G19" s="61">
        <f t="shared" si="1"/>
        <v>17</v>
      </c>
      <c r="H19" s="60">
        <f>VLOOKUP($A19,'Return Data'!$B$7:$R$2292,12,0)</f>
        <v>-1.09E-2</v>
      </c>
      <c r="I19" s="61">
        <f t="shared" si="2"/>
        <v>23</v>
      </c>
      <c r="J19" s="60">
        <f>VLOOKUP($A19,'Return Data'!$B$7:$R$2292,13,0)</f>
        <v>-2.6636000000000002</v>
      </c>
      <c r="K19" s="61">
        <f t="shared" si="3"/>
        <v>21</v>
      </c>
      <c r="L19" s="60">
        <f>VLOOKUP($A19,'Return Data'!$B$7:$R$2292,17,0)</f>
        <v>19.6721</v>
      </c>
      <c r="M19" s="61">
        <f t="shared" si="4"/>
        <v>23</v>
      </c>
      <c r="N19" s="60">
        <f>VLOOKUP($A19,'Return Data'!$B$7:$R$2292,14,0)</f>
        <v>15.9602</v>
      </c>
      <c r="O19" s="61">
        <f t="shared" si="5"/>
        <v>14</v>
      </c>
      <c r="P19" s="60">
        <f>VLOOKUP($A19,'Return Data'!$B$7:$R$2292,15,0)</f>
        <v>11.0975</v>
      </c>
      <c r="Q19" s="61">
        <f t="shared" si="6"/>
        <v>17</v>
      </c>
      <c r="R19" s="60">
        <f>VLOOKUP($A19,'Return Data'!$B$7:$R$2292,16,0)</f>
        <v>12.571099999999999</v>
      </c>
      <c r="S19" s="62">
        <f t="shared" si="7"/>
        <v>21</v>
      </c>
    </row>
    <row r="20" spans="1:19" x14ac:dyDescent="0.3">
      <c r="A20" s="58" t="s">
        <v>928</v>
      </c>
      <c r="B20" s="59">
        <f>VLOOKUP($A20,'Return Data'!$B$7:$R$2292,3,0)</f>
        <v>44859</v>
      </c>
      <c r="C20" s="60">
        <f>VLOOKUP($A20,'Return Data'!$B$7:$R$2292,4,0)</f>
        <v>33.909999999999997</v>
      </c>
      <c r="D20" s="60">
        <f>VLOOKUP($A20,'Return Data'!$B$7:$R$2292,10,0)</f>
        <v>6.5012999999999996</v>
      </c>
      <c r="E20" s="61">
        <f t="shared" si="0"/>
        <v>12</v>
      </c>
      <c r="F20" s="60">
        <f>VLOOKUP($A20,'Return Data'!$B$7:$R$2292,11,0)</f>
        <v>6.4678000000000004</v>
      </c>
      <c r="G20" s="61">
        <f t="shared" si="1"/>
        <v>10</v>
      </c>
      <c r="H20" s="60">
        <f>VLOOKUP($A20,'Return Data'!$B$7:$R$2292,12,0)</f>
        <v>3.4157000000000002</v>
      </c>
      <c r="I20" s="61">
        <f t="shared" si="2"/>
        <v>12</v>
      </c>
      <c r="J20" s="60">
        <f>VLOOKUP($A20,'Return Data'!$B$7:$R$2292,13,0)</f>
        <v>-1.9659</v>
      </c>
      <c r="K20" s="61">
        <f t="shared" si="3"/>
        <v>19</v>
      </c>
      <c r="L20" s="60">
        <f>VLOOKUP($A20,'Return Data'!$B$7:$R$2292,17,0)</f>
        <v>19.607900000000001</v>
      </c>
      <c r="M20" s="61">
        <f t="shared" si="4"/>
        <v>24</v>
      </c>
      <c r="N20" s="60">
        <f>VLOOKUP($A20,'Return Data'!$B$7:$R$2292,14,0)</f>
        <v>12.2157</v>
      </c>
      <c r="O20" s="61">
        <f t="shared" si="5"/>
        <v>26</v>
      </c>
      <c r="P20" s="60">
        <f>VLOOKUP($A20,'Return Data'!$B$7:$R$2292,15,0)</f>
        <v>10.210100000000001</v>
      </c>
      <c r="Q20" s="61">
        <f t="shared" si="6"/>
        <v>22</v>
      </c>
      <c r="R20" s="60">
        <f>VLOOKUP($A20,'Return Data'!$B$7:$R$2292,16,0)</f>
        <v>12.4542</v>
      </c>
      <c r="S20" s="62">
        <f t="shared" si="7"/>
        <v>22</v>
      </c>
    </row>
    <row r="21" spans="1:19" x14ac:dyDescent="0.3">
      <c r="A21" s="58" t="s">
        <v>930</v>
      </c>
      <c r="B21" s="59">
        <f>VLOOKUP($A21,'Return Data'!$B$7:$R$2292,3,0)</f>
        <v>44859</v>
      </c>
      <c r="C21" s="60">
        <f>VLOOKUP($A21,'Return Data'!$B$7:$R$2292,4,0)</f>
        <v>50.57</v>
      </c>
      <c r="D21" s="60">
        <f>VLOOKUP($A21,'Return Data'!$B$7:$R$2292,10,0)</f>
        <v>5.7065000000000001</v>
      </c>
      <c r="E21" s="61">
        <f t="shared" si="0"/>
        <v>24</v>
      </c>
      <c r="F21" s="60">
        <f>VLOOKUP($A21,'Return Data'!$B$7:$R$2292,11,0)</f>
        <v>4.0963000000000003</v>
      </c>
      <c r="G21" s="61">
        <f t="shared" si="1"/>
        <v>22</v>
      </c>
      <c r="H21" s="60">
        <f>VLOOKUP($A21,'Return Data'!$B$7:$R$2292,12,0)</f>
        <v>-0.92079999999999995</v>
      </c>
      <c r="I21" s="61">
        <f t="shared" si="2"/>
        <v>25</v>
      </c>
      <c r="J21" s="60">
        <f>VLOOKUP($A21,'Return Data'!$B$7:$R$2292,13,0)</f>
        <v>-4.4044999999999996</v>
      </c>
      <c r="K21" s="61">
        <f t="shared" si="3"/>
        <v>25</v>
      </c>
      <c r="L21" s="60">
        <f>VLOOKUP($A21,'Return Data'!$B$7:$R$2292,17,0)</f>
        <v>22.3584</v>
      </c>
      <c r="M21" s="61">
        <f t="shared" si="4"/>
        <v>14</v>
      </c>
      <c r="N21" s="60">
        <f>VLOOKUP($A21,'Return Data'!$B$7:$R$2292,14,0)</f>
        <v>16.865500000000001</v>
      </c>
      <c r="O21" s="61">
        <f t="shared" si="5"/>
        <v>8</v>
      </c>
      <c r="P21" s="60">
        <f>VLOOKUP($A21,'Return Data'!$B$7:$R$2292,15,0)</f>
        <v>12.704499999999999</v>
      </c>
      <c r="Q21" s="61">
        <f t="shared" si="6"/>
        <v>7</v>
      </c>
      <c r="R21" s="60">
        <f>VLOOKUP($A21,'Return Data'!$B$7:$R$2292,16,0)</f>
        <v>14.818899999999999</v>
      </c>
      <c r="S21" s="62">
        <f t="shared" si="7"/>
        <v>8</v>
      </c>
    </row>
    <row r="22" spans="1:19" x14ac:dyDescent="0.3">
      <c r="A22" s="58" t="s">
        <v>931</v>
      </c>
      <c r="B22" s="59">
        <f>VLOOKUP($A22,'Return Data'!$B$7:$R$2292,3,0)</f>
        <v>44859</v>
      </c>
      <c r="C22" s="60">
        <f>VLOOKUP($A22,'Return Data'!$B$7:$R$2292,4,0)</f>
        <v>111.7032</v>
      </c>
      <c r="D22" s="60">
        <f>VLOOKUP($A22,'Return Data'!$B$7:$R$2292,10,0)</f>
        <v>7.5952000000000002</v>
      </c>
      <c r="E22" s="61">
        <f t="shared" si="0"/>
        <v>4</v>
      </c>
      <c r="F22" s="60">
        <f>VLOOKUP($A22,'Return Data'!$B$7:$R$2292,11,0)</f>
        <v>6.8333000000000004</v>
      </c>
      <c r="G22" s="61">
        <f t="shared" si="1"/>
        <v>5</v>
      </c>
      <c r="H22" s="60">
        <f>VLOOKUP($A22,'Return Data'!$B$7:$R$2292,12,0)</f>
        <v>3.7170999999999998</v>
      </c>
      <c r="I22" s="61">
        <f t="shared" si="2"/>
        <v>9</v>
      </c>
      <c r="J22" s="60">
        <f>VLOOKUP($A22,'Return Data'!$B$7:$R$2292,13,0)</f>
        <v>1.3025</v>
      </c>
      <c r="K22" s="61">
        <f t="shared" si="3"/>
        <v>4</v>
      </c>
      <c r="L22" s="60">
        <f>VLOOKUP($A22,'Return Data'!$B$7:$R$2292,17,0)</f>
        <v>19.043399999999998</v>
      </c>
      <c r="M22" s="61">
        <f t="shared" si="4"/>
        <v>26</v>
      </c>
      <c r="N22" s="60">
        <f>VLOOKUP($A22,'Return Data'!$B$7:$R$2292,14,0)</f>
        <v>15.750999999999999</v>
      </c>
      <c r="O22" s="61">
        <f t="shared" si="5"/>
        <v>16</v>
      </c>
      <c r="P22" s="60">
        <f>VLOOKUP($A22,'Return Data'!$B$7:$R$2292,15,0)</f>
        <v>10.594799999999999</v>
      </c>
      <c r="Q22" s="61">
        <f t="shared" si="6"/>
        <v>19</v>
      </c>
      <c r="R22" s="60">
        <f>VLOOKUP($A22,'Return Data'!$B$7:$R$2292,16,0)</f>
        <v>12.162000000000001</v>
      </c>
      <c r="S22" s="62">
        <f t="shared" si="7"/>
        <v>24</v>
      </c>
    </row>
    <row r="23" spans="1:19" x14ac:dyDescent="0.3">
      <c r="A23" s="58" t="s">
        <v>1773</v>
      </c>
      <c r="B23" s="59">
        <f>VLOOKUP($A23,'Return Data'!$B$7:$R$2292,3,0)</f>
        <v>44859</v>
      </c>
      <c r="C23" s="60">
        <f>VLOOKUP($A23,'Return Data'!$B$7:$R$2292,4,0)</f>
        <v>420.70699999999999</v>
      </c>
      <c r="D23" s="60">
        <f>VLOOKUP($A23,'Return Data'!$B$7:$R$2292,10,0)</f>
        <v>6.1298000000000004</v>
      </c>
      <c r="E23" s="61">
        <f t="shared" si="0"/>
        <v>16</v>
      </c>
      <c r="F23" s="60">
        <f>VLOOKUP($A23,'Return Data'!$B$7:$R$2292,11,0)</f>
        <v>6.0735999999999999</v>
      </c>
      <c r="G23" s="61">
        <f t="shared" si="1"/>
        <v>13</v>
      </c>
      <c r="H23" s="60">
        <f>VLOOKUP($A23,'Return Data'!$B$7:$R$2292,12,0)</f>
        <v>2.7949999999999999</v>
      </c>
      <c r="I23" s="61">
        <f t="shared" si="2"/>
        <v>14</v>
      </c>
      <c r="J23" s="60">
        <f>VLOOKUP($A23,'Return Data'!$B$7:$R$2292,13,0)</f>
        <v>-1.389</v>
      </c>
      <c r="K23" s="61">
        <f t="shared" si="3"/>
        <v>14</v>
      </c>
      <c r="L23" s="60">
        <f>VLOOKUP($A23,'Return Data'!$B$7:$R$2292,17,0)</f>
        <v>23.471399999999999</v>
      </c>
      <c r="M23" s="61">
        <f t="shared" si="4"/>
        <v>10</v>
      </c>
      <c r="N23" s="60">
        <f>VLOOKUP($A23,'Return Data'!$B$7:$R$2292,14,0)</f>
        <v>17.7319</v>
      </c>
      <c r="O23" s="61">
        <f t="shared" si="5"/>
        <v>6</v>
      </c>
      <c r="P23" s="60">
        <f>VLOOKUP($A23,'Return Data'!$B$7:$R$2292,15,0)</f>
        <v>13.0556</v>
      </c>
      <c r="Q23" s="61">
        <f t="shared" si="6"/>
        <v>4</v>
      </c>
      <c r="R23" s="60">
        <f>VLOOKUP($A23,'Return Data'!$B$7:$R$2292,16,0)</f>
        <v>14.522399999999999</v>
      </c>
      <c r="S23" s="62">
        <f t="shared" si="7"/>
        <v>10</v>
      </c>
    </row>
    <row r="24" spans="1:19" x14ac:dyDescent="0.3">
      <c r="A24" s="58" t="s">
        <v>932</v>
      </c>
      <c r="B24" s="59">
        <f>VLOOKUP($A24,'Return Data'!$B$7:$R$2292,3,0)</f>
        <v>44859</v>
      </c>
      <c r="C24" s="60">
        <f>VLOOKUP($A24,'Return Data'!$B$7:$R$2292,4,0)</f>
        <v>44.695</v>
      </c>
      <c r="D24" s="60">
        <f>VLOOKUP($A24,'Return Data'!$B$7:$R$2292,10,0)</f>
        <v>7.9198000000000004</v>
      </c>
      <c r="E24" s="61">
        <f t="shared" si="0"/>
        <v>2</v>
      </c>
      <c r="F24" s="60">
        <f>VLOOKUP($A24,'Return Data'!$B$7:$R$2292,11,0)</f>
        <v>6.8644999999999996</v>
      </c>
      <c r="G24" s="61">
        <f t="shared" si="1"/>
        <v>4</v>
      </c>
      <c r="H24" s="60">
        <f>VLOOKUP($A24,'Return Data'!$B$7:$R$2292,12,0)</f>
        <v>4.0046999999999997</v>
      </c>
      <c r="I24" s="61">
        <f t="shared" si="2"/>
        <v>8</v>
      </c>
      <c r="J24" s="60">
        <f>VLOOKUP($A24,'Return Data'!$B$7:$R$2292,13,0)</f>
        <v>-0.56950000000000001</v>
      </c>
      <c r="K24" s="61">
        <f t="shared" si="3"/>
        <v>11</v>
      </c>
      <c r="L24" s="60">
        <f>VLOOKUP($A24,'Return Data'!$B$7:$R$2292,17,0)</f>
        <v>22.085699999999999</v>
      </c>
      <c r="M24" s="61">
        <f t="shared" si="4"/>
        <v>17</v>
      </c>
      <c r="N24" s="60">
        <f>VLOOKUP($A24,'Return Data'!$B$7:$R$2292,14,0)</f>
        <v>14.9056</v>
      </c>
      <c r="O24" s="61">
        <f t="shared" si="5"/>
        <v>21</v>
      </c>
      <c r="P24" s="60">
        <f>VLOOKUP($A24,'Return Data'!$B$7:$R$2292,15,0)</f>
        <v>11.3239</v>
      </c>
      <c r="Q24" s="61">
        <f t="shared" si="6"/>
        <v>14</v>
      </c>
      <c r="R24" s="60">
        <f>VLOOKUP($A24,'Return Data'!$B$7:$R$2292,16,0)</f>
        <v>13.425599999999999</v>
      </c>
      <c r="S24" s="62">
        <f t="shared" si="7"/>
        <v>16</v>
      </c>
    </row>
    <row r="25" spans="1:19" x14ac:dyDescent="0.3">
      <c r="A25" s="58" t="s">
        <v>934</v>
      </c>
      <c r="B25" s="59">
        <f>VLOOKUP($A25,'Return Data'!$B$7:$R$2292,3,0)</f>
        <v>44859</v>
      </c>
      <c r="C25" s="60">
        <f>VLOOKUP($A25,'Return Data'!$B$7:$R$2292,4,0)</f>
        <v>44.316299999999998</v>
      </c>
      <c r="D25" s="60">
        <f>VLOOKUP($A25,'Return Data'!$B$7:$R$2292,10,0)</f>
        <v>5.5223000000000004</v>
      </c>
      <c r="E25" s="61">
        <f t="shared" si="0"/>
        <v>25</v>
      </c>
      <c r="F25" s="60">
        <f>VLOOKUP($A25,'Return Data'!$B$7:$R$2292,11,0)</f>
        <v>3.2528000000000001</v>
      </c>
      <c r="G25" s="61">
        <f t="shared" si="1"/>
        <v>25</v>
      </c>
      <c r="H25" s="60">
        <f>VLOOKUP($A25,'Return Data'!$B$7:$R$2292,12,0)</f>
        <v>-5.3499999999999999E-2</v>
      </c>
      <c r="I25" s="61">
        <f t="shared" si="2"/>
        <v>24</v>
      </c>
      <c r="J25" s="60">
        <f>VLOOKUP($A25,'Return Data'!$B$7:$R$2292,13,0)</f>
        <v>-3.8466999999999998</v>
      </c>
      <c r="K25" s="61">
        <f t="shared" si="3"/>
        <v>23</v>
      </c>
      <c r="L25" s="60">
        <f>VLOOKUP($A25,'Return Data'!$B$7:$R$2292,17,0)</f>
        <v>21.636399999999998</v>
      </c>
      <c r="M25" s="61">
        <f t="shared" si="4"/>
        <v>19</v>
      </c>
      <c r="N25" s="60">
        <f>VLOOKUP($A25,'Return Data'!$B$7:$R$2292,14,0)</f>
        <v>14.237</v>
      </c>
      <c r="O25" s="61">
        <f t="shared" si="5"/>
        <v>22</v>
      </c>
      <c r="P25" s="60">
        <f>VLOOKUP($A25,'Return Data'!$B$7:$R$2292,15,0)</f>
        <v>11.5159</v>
      </c>
      <c r="Q25" s="61">
        <f t="shared" si="6"/>
        <v>13</v>
      </c>
      <c r="R25" s="60">
        <f>VLOOKUP($A25,'Return Data'!$B$7:$R$2292,16,0)</f>
        <v>12.9381</v>
      </c>
      <c r="S25" s="62">
        <f t="shared" si="7"/>
        <v>19</v>
      </c>
    </row>
    <row r="26" spans="1:19" x14ac:dyDescent="0.3">
      <c r="A26" s="58" t="s">
        <v>935</v>
      </c>
      <c r="B26" s="59">
        <f>VLOOKUP($A26,'Return Data'!$B$7:$R$2292,3,0)</f>
        <v>44859</v>
      </c>
      <c r="C26" s="60">
        <f>VLOOKUP($A26,'Return Data'!$B$7:$R$2292,4,0)</f>
        <v>16.848099999999999</v>
      </c>
      <c r="D26" s="60">
        <f>VLOOKUP($A26,'Return Data'!$B$7:$R$2292,10,0)</f>
        <v>6.2542999999999997</v>
      </c>
      <c r="E26" s="61">
        <f t="shared" si="0"/>
        <v>14</v>
      </c>
      <c r="F26" s="60">
        <f>VLOOKUP($A26,'Return Data'!$B$7:$R$2292,11,0)</f>
        <v>4.4416000000000002</v>
      </c>
      <c r="G26" s="61">
        <f t="shared" si="1"/>
        <v>20</v>
      </c>
      <c r="H26" s="60">
        <f>VLOOKUP($A26,'Return Data'!$B$7:$R$2292,12,0)</f>
        <v>2.4144999999999999</v>
      </c>
      <c r="I26" s="61">
        <f t="shared" si="2"/>
        <v>16</v>
      </c>
      <c r="J26" s="60">
        <f>VLOOKUP($A26,'Return Data'!$B$7:$R$2292,13,0)</f>
        <v>-1.2003999999999999</v>
      </c>
      <c r="K26" s="61">
        <f t="shared" si="3"/>
        <v>13</v>
      </c>
      <c r="L26" s="60">
        <f>VLOOKUP($A26,'Return Data'!$B$7:$R$2292,17,0)</f>
        <v>25.835999999999999</v>
      </c>
      <c r="M26" s="61">
        <f t="shared" si="4"/>
        <v>5</v>
      </c>
      <c r="N26" s="60">
        <f>VLOOKUP($A26,'Return Data'!$B$7:$R$2292,14,0)</f>
        <v>16.261399999999998</v>
      </c>
      <c r="O26" s="61">
        <f t="shared" si="5"/>
        <v>12</v>
      </c>
      <c r="P26" s="60"/>
      <c r="Q26" s="61"/>
      <c r="R26" s="60">
        <f>VLOOKUP($A26,'Return Data'!$B$7:$R$2292,16,0)</f>
        <v>15.5167</v>
      </c>
      <c r="S26" s="62">
        <f t="shared" si="7"/>
        <v>2</v>
      </c>
    </row>
    <row r="27" spans="1:19" x14ac:dyDescent="0.3">
      <c r="A27" s="58" t="s">
        <v>937</v>
      </c>
      <c r="B27" s="59">
        <f>VLOOKUP($A27,'Return Data'!$B$7:$R$2292,3,0)</f>
        <v>44859</v>
      </c>
      <c r="C27" s="60">
        <f>VLOOKUP($A27,'Return Data'!$B$7:$R$2292,4,0)</f>
        <v>86.933999999999997</v>
      </c>
      <c r="D27" s="60">
        <f>VLOOKUP($A27,'Return Data'!$B$7:$R$2292,10,0)</f>
        <v>5.8776000000000002</v>
      </c>
      <c r="E27" s="61">
        <f t="shared" si="0"/>
        <v>22</v>
      </c>
      <c r="F27" s="60">
        <f>VLOOKUP($A27,'Return Data'!$B$7:$R$2292,11,0)</f>
        <v>4.8395000000000001</v>
      </c>
      <c r="G27" s="61">
        <f t="shared" si="1"/>
        <v>18</v>
      </c>
      <c r="H27" s="60">
        <f>VLOOKUP($A27,'Return Data'!$B$7:$R$2292,12,0)</f>
        <v>2.5613000000000001</v>
      </c>
      <c r="I27" s="61">
        <f t="shared" si="2"/>
        <v>15</v>
      </c>
      <c r="J27" s="60">
        <f>VLOOKUP($A27,'Return Data'!$B$7:$R$2292,13,0)</f>
        <v>-1.5637000000000001</v>
      </c>
      <c r="K27" s="61">
        <f t="shared" si="3"/>
        <v>16</v>
      </c>
      <c r="L27" s="60">
        <f>VLOOKUP($A27,'Return Data'!$B$7:$R$2292,17,0)</f>
        <v>22.450900000000001</v>
      </c>
      <c r="M27" s="61">
        <f t="shared" si="4"/>
        <v>13</v>
      </c>
      <c r="N27" s="60">
        <f>VLOOKUP($A27,'Return Data'!$B$7:$R$2292,14,0)</f>
        <v>16.631499999999999</v>
      </c>
      <c r="O27" s="61">
        <f t="shared" si="5"/>
        <v>10</v>
      </c>
      <c r="P27" s="60">
        <f>VLOOKUP($A27,'Return Data'!$B$7:$R$2292,15,0)</f>
        <v>12.4091</v>
      </c>
      <c r="Q27" s="61">
        <f t="shared" ref="Q27:Q34" si="8">RANK(P27,P$8:P$34,0)</f>
        <v>11</v>
      </c>
      <c r="R27" s="60">
        <f>VLOOKUP($A27,'Return Data'!$B$7:$R$2292,16,0)</f>
        <v>16.868400000000001</v>
      </c>
      <c r="S27" s="62">
        <f t="shared" si="7"/>
        <v>1</v>
      </c>
    </row>
    <row r="28" spans="1:19" x14ac:dyDescent="0.3">
      <c r="A28" s="58" t="s">
        <v>940</v>
      </c>
      <c r="B28" s="59">
        <f>VLOOKUP($A28,'Return Data'!$B$7:$R$2292,3,0)</f>
        <v>44859</v>
      </c>
      <c r="C28" s="60">
        <f>VLOOKUP($A28,'Return Data'!$B$7:$R$2292,4,0)</f>
        <v>59.195700000000002</v>
      </c>
      <c r="D28" s="60">
        <f>VLOOKUP($A28,'Return Data'!$B$7:$R$2292,10,0)</f>
        <v>8.3072999999999997</v>
      </c>
      <c r="E28" s="61">
        <f t="shared" si="0"/>
        <v>1</v>
      </c>
      <c r="F28" s="60">
        <f>VLOOKUP($A28,'Return Data'!$B$7:$R$2292,11,0)</f>
        <v>10.785299999999999</v>
      </c>
      <c r="G28" s="61">
        <f t="shared" si="1"/>
        <v>1</v>
      </c>
      <c r="H28" s="60">
        <f>VLOOKUP($A28,'Return Data'!$B$7:$R$2292,12,0)</f>
        <v>9.5046999999999997</v>
      </c>
      <c r="I28" s="61">
        <f t="shared" si="2"/>
        <v>1</v>
      </c>
      <c r="J28" s="60">
        <f>VLOOKUP($A28,'Return Data'!$B$7:$R$2292,13,0)</f>
        <v>5.8933999999999997</v>
      </c>
      <c r="K28" s="61">
        <f t="shared" si="3"/>
        <v>1</v>
      </c>
      <c r="L28" s="60">
        <f>VLOOKUP($A28,'Return Data'!$B$7:$R$2292,17,0)</f>
        <v>32.659199999999998</v>
      </c>
      <c r="M28" s="61">
        <f t="shared" si="4"/>
        <v>1</v>
      </c>
      <c r="N28" s="60">
        <f>VLOOKUP($A28,'Return Data'!$B$7:$R$2292,14,0)</f>
        <v>18.200900000000001</v>
      </c>
      <c r="O28" s="61">
        <f t="shared" si="5"/>
        <v>3</v>
      </c>
      <c r="P28" s="60">
        <f>VLOOKUP($A28,'Return Data'!$B$7:$R$2292,15,0)</f>
        <v>12.416</v>
      </c>
      <c r="Q28" s="61">
        <f t="shared" si="8"/>
        <v>10</v>
      </c>
      <c r="R28" s="60">
        <f>VLOOKUP($A28,'Return Data'!$B$7:$R$2292,16,0)</f>
        <v>15.337</v>
      </c>
      <c r="S28" s="62">
        <f t="shared" si="7"/>
        <v>4</v>
      </c>
    </row>
    <row r="29" spans="1:19" x14ac:dyDescent="0.3">
      <c r="A29" s="58" t="s">
        <v>942</v>
      </c>
      <c r="B29" s="59">
        <f>VLOOKUP($A29,'Return Data'!$B$7:$R$2292,3,0)</f>
        <v>44859</v>
      </c>
      <c r="C29" s="60">
        <f>VLOOKUP($A29,'Return Data'!$B$7:$R$2292,4,0)</f>
        <v>276.02</v>
      </c>
      <c r="D29" s="60">
        <f>VLOOKUP($A29,'Return Data'!$B$7:$R$2292,10,0)</f>
        <v>6.3906999999999998</v>
      </c>
      <c r="E29" s="61">
        <f t="shared" si="0"/>
        <v>13</v>
      </c>
      <c r="F29" s="60">
        <f>VLOOKUP($A29,'Return Data'!$B$7:$R$2292,11,0)</f>
        <v>5.3592000000000004</v>
      </c>
      <c r="G29" s="61">
        <f t="shared" si="1"/>
        <v>16</v>
      </c>
      <c r="H29" s="60">
        <f>VLOOKUP($A29,'Return Data'!$B$7:$R$2292,12,0)</f>
        <v>1.7473000000000001</v>
      </c>
      <c r="I29" s="61">
        <f t="shared" si="2"/>
        <v>19</v>
      </c>
      <c r="J29" s="60">
        <f>VLOOKUP($A29,'Return Data'!$B$7:$R$2292,13,0)</f>
        <v>-3.5266000000000002</v>
      </c>
      <c r="K29" s="61">
        <f t="shared" si="3"/>
        <v>22</v>
      </c>
      <c r="L29" s="60">
        <f>VLOOKUP($A29,'Return Data'!$B$7:$R$2292,17,0)</f>
        <v>19.8843</v>
      </c>
      <c r="M29" s="61">
        <f t="shared" si="4"/>
        <v>22</v>
      </c>
      <c r="N29" s="60">
        <f>VLOOKUP($A29,'Return Data'!$B$7:$R$2292,14,0)</f>
        <v>13.9041</v>
      </c>
      <c r="O29" s="61">
        <f t="shared" si="5"/>
        <v>23</v>
      </c>
      <c r="P29" s="60">
        <f>VLOOKUP($A29,'Return Data'!$B$7:$R$2292,15,0)</f>
        <v>10.394600000000001</v>
      </c>
      <c r="Q29" s="61">
        <f t="shared" si="8"/>
        <v>21</v>
      </c>
      <c r="R29" s="60">
        <f>VLOOKUP($A29,'Return Data'!$B$7:$R$2292,16,0)</f>
        <v>13.7531</v>
      </c>
      <c r="S29" s="62">
        <f t="shared" si="7"/>
        <v>15</v>
      </c>
    </row>
    <row r="30" spans="1:19" x14ac:dyDescent="0.3">
      <c r="A30" s="58" t="s">
        <v>943</v>
      </c>
      <c r="B30" s="59">
        <f>VLOOKUP($A30,'Return Data'!$B$7:$R$2292,3,0)</f>
        <v>44859</v>
      </c>
      <c r="C30" s="60">
        <f>VLOOKUP($A30,'Return Data'!$B$7:$R$2292,4,0)</f>
        <v>67.965100000000007</v>
      </c>
      <c r="D30" s="60">
        <f>VLOOKUP($A30,'Return Data'!$B$7:$R$2292,10,0)</f>
        <v>5.9978999999999996</v>
      </c>
      <c r="E30" s="61">
        <f t="shared" si="0"/>
        <v>19</v>
      </c>
      <c r="F30" s="60">
        <f>VLOOKUP($A30,'Return Data'!$B$7:$R$2292,11,0)</f>
        <v>6.5351999999999997</v>
      </c>
      <c r="G30" s="61">
        <f t="shared" si="1"/>
        <v>9</v>
      </c>
      <c r="H30" s="60">
        <f>VLOOKUP($A30,'Return Data'!$B$7:$R$2292,12,0)</f>
        <v>4.7866999999999997</v>
      </c>
      <c r="I30" s="61">
        <f t="shared" si="2"/>
        <v>4</v>
      </c>
      <c r="J30" s="60">
        <f>VLOOKUP($A30,'Return Data'!$B$7:$R$2292,13,0)</f>
        <v>0.50249999999999995</v>
      </c>
      <c r="K30" s="61">
        <f t="shared" si="3"/>
        <v>5</v>
      </c>
      <c r="L30" s="60">
        <f>VLOOKUP($A30,'Return Data'!$B$7:$R$2292,17,0)</f>
        <v>25.322199999999999</v>
      </c>
      <c r="M30" s="61">
        <f t="shared" si="4"/>
        <v>7</v>
      </c>
      <c r="N30" s="60">
        <f>VLOOKUP($A30,'Return Data'!$B$7:$R$2292,14,0)</f>
        <v>16.561199999999999</v>
      </c>
      <c r="O30" s="61">
        <f t="shared" si="5"/>
        <v>11</v>
      </c>
      <c r="P30" s="60">
        <f>VLOOKUP($A30,'Return Data'!$B$7:$R$2292,15,0)</f>
        <v>11.907299999999999</v>
      </c>
      <c r="Q30" s="61">
        <f t="shared" si="8"/>
        <v>12</v>
      </c>
      <c r="R30" s="60">
        <f>VLOOKUP($A30,'Return Data'!$B$7:$R$2292,16,0)</f>
        <v>15.352399999999999</v>
      </c>
      <c r="S30" s="62">
        <f t="shared" si="7"/>
        <v>3</v>
      </c>
    </row>
    <row r="31" spans="1:19" x14ac:dyDescent="0.3">
      <c r="A31" s="58" t="s">
        <v>946</v>
      </c>
      <c r="B31" s="59">
        <f>VLOOKUP($A31,'Return Data'!$B$7:$R$2292,3,0)</f>
        <v>44859</v>
      </c>
      <c r="C31" s="60">
        <f>VLOOKUP($A31,'Return Data'!$B$7:$R$2292,4,0)</f>
        <v>374.0421</v>
      </c>
      <c r="D31" s="60">
        <f>VLOOKUP($A31,'Return Data'!$B$7:$R$2292,10,0)</f>
        <v>6.0320999999999998</v>
      </c>
      <c r="E31" s="61">
        <f t="shared" si="0"/>
        <v>18</v>
      </c>
      <c r="F31" s="60">
        <f>VLOOKUP($A31,'Return Data'!$B$7:$R$2292,11,0)</f>
        <v>4.8368000000000002</v>
      </c>
      <c r="G31" s="61">
        <f t="shared" si="1"/>
        <v>19</v>
      </c>
      <c r="H31" s="60">
        <f>VLOOKUP($A31,'Return Data'!$B$7:$R$2292,12,0)</f>
        <v>1.9535</v>
      </c>
      <c r="I31" s="61">
        <f t="shared" si="2"/>
        <v>18</v>
      </c>
      <c r="J31" s="60">
        <f>VLOOKUP($A31,'Return Data'!$B$7:$R$2292,13,0)</f>
        <v>-1.8463000000000001</v>
      </c>
      <c r="K31" s="61">
        <f t="shared" si="3"/>
        <v>17</v>
      </c>
      <c r="L31" s="60">
        <f>VLOOKUP($A31,'Return Data'!$B$7:$R$2292,17,0)</f>
        <v>25.541399999999999</v>
      </c>
      <c r="M31" s="61">
        <f t="shared" si="4"/>
        <v>6</v>
      </c>
      <c r="N31" s="60">
        <f>VLOOKUP($A31,'Return Data'!$B$7:$R$2292,14,0)</f>
        <v>15.489800000000001</v>
      </c>
      <c r="O31" s="61">
        <f t="shared" si="5"/>
        <v>18</v>
      </c>
      <c r="P31" s="60">
        <f>VLOOKUP($A31,'Return Data'!$B$7:$R$2292,15,0)</f>
        <v>11.26</v>
      </c>
      <c r="Q31" s="61">
        <f t="shared" si="8"/>
        <v>15</v>
      </c>
      <c r="R31" s="60">
        <f>VLOOKUP($A31,'Return Data'!$B$7:$R$2292,16,0)</f>
        <v>13.4231</v>
      </c>
      <c r="S31" s="62">
        <f t="shared" si="7"/>
        <v>17</v>
      </c>
    </row>
    <row r="32" spans="1:19" x14ac:dyDescent="0.3">
      <c r="A32" s="58" t="s">
        <v>947</v>
      </c>
      <c r="B32" s="59">
        <f>VLOOKUP($A32,'Return Data'!$B$7:$R$2292,3,0)</f>
        <v>44859</v>
      </c>
      <c r="C32" s="60">
        <f>VLOOKUP($A32,'Return Data'!$B$7:$R$2292,4,0)</f>
        <v>111.69</v>
      </c>
      <c r="D32" s="60">
        <f>VLOOKUP($A32,'Return Data'!$B$7:$R$2292,10,0)</f>
        <v>6.1288</v>
      </c>
      <c r="E32" s="61">
        <f t="shared" si="0"/>
        <v>17</v>
      </c>
      <c r="F32" s="60">
        <f>VLOOKUP($A32,'Return Data'!$B$7:$R$2292,11,0)</f>
        <v>3.9944000000000002</v>
      </c>
      <c r="G32" s="61">
        <f t="shared" si="1"/>
        <v>24</v>
      </c>
      <c r="H32" s="60">
        <f>VLOOKUP($A32,'Return Data'!$B$7:$R$2292,12,0)</f>
        <v>5.3579999999999997</v>
      </c>
      <c r="I32" s="61">
        <f t="shared" si="2"/>
        <v>3</v>
      </c>
      <c r="J32" s="60">
        <f>VLOOKUP($A32,'Return Data'!$B$7:$R$2292,13,0)</f>
        <v>0.2064</v>
      </c>
      <c r="K32" s="61">
        <f t="shared" si="3"/>
        <v>8</v>
      </c>
      <c r="L32" s="60">
        <f>VLOOKUP($A32,'Return Data'!$B$7:$R$2292,17,0)</f>
        <v>19.05</v>
      </c>
      <c r="M32" s="61">
        <f t="shared" si="4"/>
        <v>25</v>
      </c>
      <c r="N32" s="60">
        <f>VLOOKUP($A32,'Return Data'!$B$7:$R$2292,14,0)</f>
        <v>12.5374</v>
      </c>
      <c r="O32" s="61">
        <f t="shared" si="5"/>
        <v>25</v>
      </c>
      <c r="P32" s="60">
        <f>VLOOKUP($A32,'Return Data'!$B$7:$R$2292,15,0)</f>
        <v>7.6786000000000003</v>
      </c>
      <c r="Q32" s="61">
        <f t="shared" si="8"/>
        <v>26</v>
      </c>
      <c r="R32" s="60">
        <f>VLOOKUP($A32,'Return Data'!$B$7:$R$2292,16,0)</f>
        <v>9.8905999999999992</v>
      </c>
      <c r="S32" s="62">
        <f t="shared" si="7"/>
        <v>27</v>
      </c>
    </row>
    <row r="33" spans="1:19" x14ac:dyDescent="0.3">
      <c r="A33" s="58" t="s">
        <v>949</v>
      </c>
      <c r="B33" s="59">
        <f>VLOOKUP($A33,'Return Data'!$B$7:$R$2292,3,0)</f>
        <v>44859</v>
      </c>
      <c r="C33" s="60">
        <f>VLOOKUP($A33,'Return Data'!$B$7:$R$2292,4,0)</f>
        <v>17.100000000000001</v>
      </c>
      <c r="D33" s="60">
        <f>VLOOKUP($A33,'Return Data'!$B$7:$R$2292,10,0)</f>
        <v>5.9480000000000004</v>
      </c>
      <c r="E33" s="61">
        <f t="shared" si="0"/>
        <v>20</v>
      </c>
      <c r="F33" s="60">
        <f>VLOOKUP($A33,'Return Data'!$B$7:$R$2292,11,0)</f>
        <v>4.0145999999999997</v>
      </c>
      <c r="G33" s="61">
        <f t="shared" si="1"/>
        <v>23</v>
      </c>
      <c r="H33" s="60">
        <f>VLOOKUP($A33,'Return Data'!$B$7:$R$2292,12,0)</f>
        <v>1.3633999999999999</v>
      </c>
      <c r="I33" s="61">
        <f t="shared" si="2"/>
        <v>21</v>
      </c>
      <c r="J33" s="60">
        <f>VLOOKUP($A33,'Return Data'!$B$7:$R$2292,13,0)</f>
        <v>-4.2016999999999998</v>
      </c>
      <c r="K33" s="61">
        <f t="shared" si="3"/>
        <v>24</v>
      </c>
      <c r="L33" s="60">
        <f>VLOOKUP($A33,'Return Data'!$B$7:$R$2292,17,0)</f>
        <v>21.980599999999999</v>
      </c>
      <c r="M33" s="61">
        <f t="shared" si="4"/>
        <v>18</v>
      </c>
      <c r="N33" s="60">
        <f>VLOOKUP($A33,'Return Data'!$B$7:$R$2292,14,0)</f>
        <v>15.4437</v>
      </c>
      <c r="O33" s="61">
        <f t="shared" si="5"/>
        <v>19</v>
      </c>
      <c r="P33" s="60">
        <f>VLOOKUP($A33,'Return Data'!$B$7:$R$2292,15,0)</f>
        <v>10.0726</v>
      </c>
      <c r="Q33" s="61">
        <f t="shared" si="8"/>
        <v>23</v>
      </c>
      <c r="R33" s="60">
        <f>VLOOKUP($A33,'Return Data'!$B$7:$R$2292,16,0)</f>
        <v>10.324299999999999</v>
      </c>
      <c r="S33" s="62">
        <f t="shared" si="7"/>
        <v>26</v>
      </c>
    </row>
    <row r="34" spans="1:19" x14ac:dyDescent="0.3">
      <c r="A34" s="58" t="s">
        <v>1776</v>
      </c>
      <c r="B34" s="59">
        <f>VLOOKUP($A34,'Return Data'!$B$7:$R$2292,3,0)</f>
        <v>44859</v>
      </c>
      <c r="C34" s="60">
        <f>VLOOKUP($A34,'Return Data'!$B$7:$R$2292,4,0)</f>
        <v>208.12809999999999</v>
      </c>
      <c r="D34" s="60">
        <f>VLOOKUP($A34,'Return Data'!$B$7:$R$2292,10,0)</f>
        <v>5.8090000000000002</v>
      </c>
      <c r="E34" s="61">
        <f t="shared" si="0"/>
        <v>23</v>
      </c>
      <c r="F34" s="60">
        <f>VLOOKUP($A34,'Return Data'!$B$7:$R$2292,11,0)</f>
        <v>4.4069000000000003</v>
      </c>
      <c r="G34" s="61">
        <f t="shared" si="1"/>
        <v>21</v>
      </c>
      <c r="H34" s="60">
        <f>VLOOKUP($A34,'Return Data'!$B$7:$R$2292,12,0)</f>
        <v>0.1462</v>
      </c>
      <c r="I34" s="61">
        <f t="shared" si="2"/>
        <v>22</v>
      </c>
      <c r="J34" s="60">
        <f>VLOOKUP($A34,'Return Data'!$B$7:$R$2292,13,0)</f>
        <v>-2.2837999999999998</v>
      </c>
      <c r="K34" s="61">
        <f t="shared" si="3"/>
        <v>20</v>
      </c>
      <c r="L34" s="60">
        <f>VLOOKUP($A34,'Return Data'!$B$7:$R$2292,17,0)</f>
        <v>23.1892</v>
      </c>
      <c r="M34" s="61">
        <f t="shared" si="4"/>
        <v>11</v>
      </c>
      <c r="N34" s="60">
        <f>VLOOKUP($A34,'Return Data'!$B$7:$R$2292,14,0)</f>
        <v>17.778400000000001</v>
      </c>
      <c r="O34" s="61">
        <f t="shared" si="5"/>
        <v>5</v>
      </c>
      <c r="P34" s="60">
        <f>VLOOKUP($A34,'Return Data'!$B$7:$R$2292,15,0)</f>
        <v>12.8947</v>
      </c>
      <c r="Q34" s="61">
        <f t="shared" si="8"/>
        <v>5</v>
      </c>
      <c r="R34" s="60">
        <f>VLOOKUP($A34,'Return Data'!$B$7:$R$2292,16,0)</f>
        <v>13.903</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6.4343333333333348</v>
      </c>
      <c r="E36" s="69"/>
      <c r="F36" s="70">
        <f>AVERAGE(F8:F34)</f>
        <v>5.7018518518518526</v>
      </c>
      <c r="G36" s="69"/>
      <c r="H36" s="70">
        <f>AVERAGE(H8:H34)</f>
        <v>2.706755555555556</v>
      </c>
      <c r="I36" s="69"/>
      <c r="J36" s="70">
        <f>AVERAGE(J8:J34)</f>
        <v>-1.2946518518518519</v>
      </c>
      <c r="K36" s="69"/>
      <c r="L36" s="70">
        <f>AVERAGE(L8:L34)</f>
        <v>22.967977777777772</v>
      </c>
      <c r="M36" s="69"/>
      <c r="N36" s="70">
        <f>AVERAGE(N8:N34)</f>
        <v>15.819829629629625</v>
      </c>
      <c r="O36" s="69"/>
      <c r="P36" s="70">
        <f>AVERAGE(P8:P34)</f>
        <v>11.555123076923078</v>
      </c>
      <c r="Q36" s="69"/>
      <c r="R36" s="70">
        <f>AVERAGE(R8:R34)</f>
        <v>13.709066666666669</v>
      </c>
      <c r="S36" s="71"/>
    </row>
    <row r="37" spans="1:19" x14ac:dyDescent="0.3">
      <c r="A37" s="68" t="s">
        <v>28</v>
      </c>
      <c r="B37" s="69"/>
      <c r="C37" s="69"/>
      <c r="D37" s="70">
        <f>MIN(D8:D34)</f>
        <v>3.4285999999999999</v>
      </c>
      <c r="E37" s="69"/>
      <c r="F37" s="70">
        <f>MIN(F8:F34)</f>
        <v>2.6053000000000002</v>
      </c>
      <c r="G37" s="69"/>
      <c r="H37" s="70">
        <f>MIN(H8:H34)</f>
        <v>-2.0562999999999998</v>
      </c>
      <c r="I37" s="69"/>
      <c r="J37" s="70">
        <f>MIN(J8:J34)</f>
        <v>-6.9904000000000002</v>
      </c>
      <c r="K37" s="69"/>
      <c r="L37" s="70">
        <f>MIN(L8:L34)</f>
        <v>18.123699999999999</v>
      </c>
      <c r="M37" s="69"/>
      <c r="N37" s="70">
        <f>MIN(N8:N34)</f>
        <v>11.7424</v>
      </c>
      <c r="O37" s="69"/>
      <c r="P37" s="70">
        <f>MIN(P8:P34)</f>
        <v>7.6786000000000003</v>
      </c>
      <c r="Q37" s="69"/>
      <c r="R37" s="70">
        <f>MIN(R8:R34)</f>
        <v>9.8905999999999992</v>
      </c>
      <c r="S37" s="71"/>
    </row>
    <row r="38" spans="1:19" ht="15" thickBot="1" x14ac:dyDescent="0.35">
      <c r="A38" s="72" t="s">
        <v>29</v>
      </c>
      <c r="B38" s="73"/>
      <c r="C38" s="73"/>
      <c r="D38" s="74">
        <f>MAX(D8:D34)</f>
        <v>8.3072999999999997</v>
      </c>
      <c r="E38" s="73"/>
      <c r="F38" s="74">
        <f>MAX(F8:F34)</f>
        <v>10.785299999999999</v>
      </c>
      <c r="G38" s="73"/>
      <c r="H38" s="74">
        <f>MAX(H8:H34)</f>
        <v>9.5046999999999997</v>
      </c>
      <c r="I38" s="73"/>
      <c r="J38" s="74">
        <f>MAX(J8:J34)</f>
        <v>5.8933999999999997</v>
      </c>
      <c r="K38" s="73"/>
      <c r="L38" s="74">
        <f>MAX(L8:L34)</f>
        <v>32.659199999999998</v>
      </c>
      <c r="M38" s="73"/>
      <c r="N38" s="74">
        <f>MAX(N8:N34)</f>
        <v>18.567299999999999</v>
      </c>
      <c r="O38" s="73"/>
      <c r="P38" s="74">
        <f>MAX(P8:P34)</f>
        <v>15.0746</v>
      </c>
      <c r="Q38" s="73"/>
      <c r="R38" s="74">
        <f>MAX(R8:R34)</f>
        <v>16.868400000000001</v>
      </c>
      <c r="S38" s="75"/>
    </row>
    <row r="39" spans="1:19" x14ac:dyDescent="0.3">
      <c r="A39" s="99" t="s">
        <v>429</v>
      </c>
    </row>
    <row r="40" spans="1:19" x14ac:dyDescent="0.3">
      <c r="A40" s="14" t="s">
        <v>340</v>
      </c>
    </row>
  </sheetData>
  <sheetProtection algorithmName="SHA-512" hashValue="CFaD5aJAxokkz0/MaUJHvD0pjiMBgmdtYp6ijKvWySuq65bqu2ElZBJg0HL/qnz1flK0lB7ZdczkyLgaK3gjuQ==" saltValue="CP4MEEidgLsPsUdYmAaTd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1262</v>
      </c>
      <c r="B8" s="59">
        <f>VLOOKUP($A8,'Return Data'!$B$7:$R$2292,3,0)</f>
        <v>44859</v>
      </c>
      <c r="C8" s="60">
        <f>VLOOKUP($A8,'Return Data'!$B$7:$R$2292,4,0)</f>
        <v>69.791799999999995</v>
      </c>
      <c r="D8" s="60">
        <f>VLOOKUP($A8,'Return Data'!$B$7:$R$2292,9,0)</f>
        <v>6.0891000000000002</v>
      </c>
      <c r="E8" s="61">
        <f t="shared" ref="E8:E31" si="0">RANK(D8,D$8:D$31,0)</f>
        <v>10</v>
      </c>
      <c r="F8" s="60">
        <f>VLOOKUP($A8,'Return Data'!$B$7:$R$2292,10,0)</f>
        <v>3.4651999999999998</v>
      </c>
      <c r="G8" s="61">
        <f t="shared" ref="G8:G31" si="1">RANK(F8,F$8:F$31,0)</f>
        <v>20</v>
      </c>
      <c r="H8" s="60">
        <f>VLOOKUP($A8,'Return Data'!$B$7:$R$2292,11,0)</f>
        <v>1.5793999999999999</v>
      </c>
      <c r="I8" s="61">
        <f t="shared" ref="I8:I31" si="2">RANK(H8,H$8:H$31,0)</f>
        <v>20</v>
      </c>
      <c r="J8" s="60">
        <f>VLOOKUP($A8,'Return Data'!$B$7:$R$2292,12,0)</f>
        <v>1.2646999999999999</v>
      </c>
      <c r="K8" s="61">
        <f t="shared" ref="K8:K31" si="3">RANK(J8,J$8:J$31,0)</f>
        <v>18</v>
      </c>
      <c r="L8" s="60">
        <f>VLOOKUP($A8,'Return Data'!$B$7:$R$2292,13,0)</f>
        <v>1.4635</v>
      </c>
      <c r="M8" s="61">
        <f t="shared" ref="M8:M31" si="4">RANK(L8,L$8:L$31,0)</f>
        <v>17</v>
      </c>
      <c r="N8" s="60">
        <f>VLOOKUP($A8,'Return Data'!$B$7:$R$2292,17,0)</f>
        <v>3.0249000000000001</v>
      </c>
      <c r="O8" s="61">
        <f t="shared" ref="O8:O31" si="5">RANK(N8,N$8:N$31,0)</f>
        <v>8</v>
      </c>
      <c r="P8" s="60">
        <f>VLOOKUP($A8,'Return Data'!$B$7:$R$2292,14,0)</f>
        <v>6.0685000000000002</v>
      </c>
      <c r="Q8" s="61">
        <f t="shared" ref="Q8:Q31" si="6">RANK(P8,P$8:P$31,0)</f>
        <v>8</v>
      </c>
      <c r="R8" s="60">
        <f>VLOOKUP($A8,'Return Data'!$B$7:$R$2292,16,0)</f>
        <v>8.9171999999999993</v>
      </c>
      <c r="S8" s="62">
        <f t="shared" ref="S8:S31" si="7">RANK(R8,R$8:R$31,0)</f>
        <v>4</v>
      </c>
    </row>
    <row r="9" spans="1:19" x14ac:dyDescent="0.3">
      <c r="A9" s="77" t="s">
        <v>1263</v>
      </c>
      <c r="B9" s="59">
        <f>VLOOKUP($A9,'Return Data'!$B$7:$R$2292,3,0)</f>
        <v>44859</v>
      </c>
      <c r="C9" s="60">
        <f>VLOOKUP($A9,'Return Data'!$B$7:$R$2292,4,0)</f>
        <v>21.756399999999999</v>
      </c>
      <c r="D9" s="60">
        <f>VLOOKUP($A9,'Return Data'!$B$7:$R$2292,9,0)</f>
        <v>4.3787000000000003</v>
      </c>
      <c r="E9" s="61">
        <f t="shared" si="0"/>
        <v>18</v>
      </c>
      <c r="F9" s="60">
        <f>VLOOKUP($A9,'Return Data'!$B$7:$R$2292,10,0)</f>
        <v>5.6952999999999996</v>
      </c>
      <c r="G9" s="61">
        <f t="shared" si="1"/>
        <v>9</v>
      </c>
      <c r="H9" s="60">
        <f>VLOOKUP($A9,'Return Data'!$B$7:$R$2292,11,0)</f>
        <v>3.7519</v>
      </c>
      <c r="I9" s="61">
        <f t="shared" si="2"/>
        <v>8</v>
      </c>
      <c r="J9" s="60">
        <f>VLOOKUP($A9,'Return Data'!$B$7:$R$2292,12,0)</f>
        <v>2.4901</v>
      </c>
      <c r="K9" s="61">
        <f t="shared" si="3"/>
        <v>9</v>
      </c>
      <c r="L9" s="60">
        <f>VLOOKUP($A9,'Return Data'!$B$7:$R$2292,13,0)</f>
        <v>2.2671000000000001</v>
      </c>
      <c r="M9" s="61">
        <f t="shared" si="4"/>
        <v>6</v>
      </c>
      <c r="N9" s="60">
        <f>VLOOKUP($A9,'Return Data'!$B$7:$R$2292,17,0)</f>
        <v>3.2303999999999999</v>
      </c>
      <c r="O9" s="61">
        <f t="shared" si="5"/>
        <v>7</v>
      </c>
      <c r="P9" s="60">
        <f>VLOOKUP($A9,'Return Data'!$B$7:$R$2292,14,0)</f>
        <v>6.4120999999999997</v>
      </c>
      <c r="Q9" s="61">
        <f t="shared" si="6"/>
        <v>6</v>
      </c>
      <c r="R9" s="60">
        <f>VLOOKUP($A9,'Return Data'!$B$7:$R$2292,16,0)</f>
        <v>7.5092999999999996</v>
      </c>
      <c r="S9" s="62">
        <f t="shared" si="7"/>
        <v>20</v>
      </c>
    </row>
    <row r="10" spans="1:19" x14ac:dyDescent="0.3">
      <c r="A10" s="77" t="s">
        <v>1984</v>
      </c>
      <c r="B10" s="59">
        <f>VLOOKUP($A10,'Return Data'!$B$7:$R$2292,3,0)</f>
        <v>44859</v>
      </c>
      <c r="C10" s="60">
        <f>VLOOKUP($A10,'Return Data'!$B$7:$R$2292,4,0)</f>
        <v>37.142499999999998</v>
      </c>
      <c r="D10" s="60">
        <f>VLOOKUP($A10,'Return Data'!$B$7:$R$2292,9,0)</f>
        <v>6.3707000000000003</v>
      </c>
      <c r="E10" s="61">
        <f t="shared" si="0"/>
        <v>8</v>
      </c>
      <c r="F10" s="60">
        <f>VLOOKUP($A10,'Return Data'!$B$7:$R$2292,10,0)</f>
        <v>5.3094000000000001</v>
      </c>
      <c r="G10" s="61">
        <f t="shared" si="1"/>
        <v>12</v>
      </c>
      <c r="H10" s="60">
        <f>VLOOKUP($A10,'Return Data'!$B$7:$R$2292,11,0)</f>
        <v>3.1053000000000002</v>
      </c>
      <c r="I10" s="61">
        <f t="shared" si="2"/>
        <v>13</v>
      </c>
      <c r="J10" s="60">
        <f>VLOOKUP($A10,'Return Data'!$B$7:$R$2292,12,0)</f>
        <v>1.3320000000000001</v>
      </c>
      <c r="K10" s="61">
        <f t="shared" si="3"/>
        <v>17</v>
      </c>
      <c r="L10" s="60">
        <f>VLOOKUP($A10,'Return Data'!$B$7:$R$2292,13,0)</f>
        <v>1.0548</v>
      </c>
      <c r="M10" s="61">
        <f t="shared" si="4"/>
        <v>19</v>
      </c>
      <c r="N10" s="60">
        <f>VLOOKUP($A10,'Return Data'!$B$7:$R$2292,17,0)</f>
        <v>2.2496999999999998</v>
      </c>
      <c r="O10" s="61">
        <f t="shared" si="5"/>
        <v>17</v>
      </c>
      <c r="P10" s="60">
        <f>VLOOKUP($A10,'Return Data'!$B$7:$R$2292,14,0)</f>
        <v>4.8998999999999997</v>
      </c>
      <c r="Q10" s="61">
        <f t="shared" si="6"/>
        <v>20</v>
      </c>
      <c r="R10" s="60">
        <f>VLOOKUP($A10,'Return Data'!$B$7:$R$2292,16,0)</f>
        <v>7.6504000000000003</v>
      </c>
      <c r="S10" s="62">
        <f t="shared" si="7"/>
        <v>16</v>
      </c>
    </row>
    <row r="11" spans="1:19" x14ac:dyDescent="0.3">
      <c r="A11" s="77" t="s">
        <v>1877</v>
      </c>
      <c r="B11" s="59">
        <f>VLOOKUP($A11,'Return Data'!$B$7:$R$2292,3,0)</f>
        <v>44859</v>
      </c>
      <c r="C11" s="60">
        <f>VLOOKUP($A11,'Return Data'!$B$7:$R$2292,4,0)</f>
        <v>65.469200000000001</v>
      </c>
      <c r="D11" s="60">
        <f>VLOOKUP($A11,'Return Data'!$B$7:$R$2292,9,0)</f>
        <v>7.5747</v>
      </c>
      <c r="E11" s="61">
        <f t="shared" si="0"/>
        <v>4</v>
      </c>
      <c r="F11" s="60">
        <f>VLOOKUP($A11,'Return Data'!$B$7:$R$2292,10,0)</f>
        <v>3.8641000000000001</v>
      </c>
      <c r="G11" s="61">
        <f t="shared" si="1"/>
        <v>19</v>
      </c>
      <c r="H11" s="60">
        <f>VLOOKUP($A11,'Return Data'!$B$7:$R$2292,11,0)</f>
        <v>2.3521999999999998</v>
      </c>
      <c r="I11" s="61">
        <f t="shared" si="2"/>
        <v>16</v>
      </c>
      <c r="J11" s="60">
        <f>VLOOKUP($A11,'Return Data'!$B$7:$R$2292,12,0)</f>
        <v>1.9123000000000001</v>
      </c>
      <c r="K11" s="61">
        <f t="shared" si="3"/>
        <v>15</v>
      </c>
      <c r="L11" s="60">
        <f>VLOOKUP($A11,'Return Data'!$B$7:$R$2292,13,0)</f>
        <v>1.9180999999999999</v>
      </c>
      <c r="M11" s="61">
        <f t="shared" si="4"/>
        <v>12</v>
      </c>
      <c r="N11" s="60">
        <f>VLOOKUP($A11,'Return Data'!$B$7:$R$2292,17,0)</f>
        <v>2.4466000000000001</v>
      </c>
      <c r="O11" s="61">
        <f t="shared" si="5"/>
        <v>15</v>
      </c>
      <c r="P11" s="60">
        <f>VLOOKUP($A11,'Return Data'!$B$7:$R$2292,14,0)</f>
        <v>5.1283000000000003</v>
      </c>
      <c r="Q11" s="61">
        <f t="shared" si="6"/>
        <v>15</v>
      </c>
      <c r="R11" s="60">
        <f>VLOOKUP($A11,'Return Data'!$B$7:$R$2292,16,0)</f>
        <v>8.1052</v>
      </c>
      <c r="S11" s="62">
        <f t="shared" si="7"/>
        <v>15</v>
      </c>
    </row>
    <row r="12" spans="1:19" x14ac:dyDescent="0.3">
      <c r="A12" s="77" t="s">
        <v>1265</v>
      </c>
      <c r="B12" s="59">
        <f>VLOOKUP($A12,'Return Data'!$B$7:$R$2292,3,0)</f>
        <v>44859</v>
      </c>
      <c r="C12" s="60">
        <f>VLOOKUP($A12,'Return Data'!$B$7:$R$2292,4,0)</f>
        <v>80.9876</v>
      </c>
      <c r="D12" s="60">
        <f>VLOOKUP($A12,'Return Data'!$B$7:$R$2292,9,0)</f>
        <v>4.5701999999999998</v>
      </c>
      <c r="E12" s="61">
        <f t="shared" si="0"/>
        <v>16</v>
      </c>
      <c r="F12" s="60">
        <f>VLOOKUP($A12,'Return Data'!$B$7:$R$2292,10,0)</f>
        <v>5.2178000000000004</v>
      </c>
      <c r="G12" s="61">
        <f t="shared" si="1"/>
        <v>13</v>
      </c>
      <c r="H12" s="60">
        <f>VLOOKUP($A12,'Return Data'!$B$7:$R$2292,11,0)</f>
        <v>3.5695000000000001</v>
      </c>
      <c r="I12" s="61">
        <f t="shared" si="2"/>
        <v>9</v>
      </c>
      <c r="J12" s="60">
        <f>VLOOKUP($A12,'Return Data'!$B$7:$R$2292,12,0)</f>
        <v>2.4434</v>
      </c>
      <c r="K12" s="61">
        <f t="shared" si="3"/>
        <v>10</v>
      </c>
      <c r="L12" s="60">
        <f>VLOOKUP($A12,'Return Data'!$B$7:$R$2292,13,0)</f>
        <v>2.2648000000000001</v>
      </c>
      <c r="M12" s="61">
        <f t="shared" si="4"/>
        <v>7</v>
      </c>
      <c r="N12" s="60">
        <f>VLOOKUP($A12,'Return Data'!$B$7:$R$2292,17,0)</f>
        <v>3.3652000000000002</v>
      </c>
      <c r="O12" s="61">
        <f t="shared" si="5"/>
        <v>5</v>
      </c>
      <c r="P12" s="60">
        <f>VLOOKUP($A12,'Return Data'!$B$7:$R$2292,14,0)</f>
        <v>6.5721999999999996</v>
      </c>
      <c r="Q12" s="61">
        <f t="shared" si="6"/>
        <v>5</v>
      </c>
      <c r="R12" s="60">
        <f>VLOOKUP($A12,'Return Data'!$B$7:$R$2292,16,0)</f>
        <v>8.1895000000000007</v>
      </c>
      <c r="S12" s="62">
        <f t="shared" si="7"/>
        <v>13</v>
      </c>
    </row>
    <row r="13" spans="1:19" x14ac:dyDescent="0.3">
      <c r="A13" s="77" t="s">
        <v>1267</v>
      </c>
      <c r="B13" s="59">
        <f>VLOOKUP($A13,'Return Data'!$B$7:$R$2292,3,0)</f>
        <v>44859</v>
      </c>
      <c r="C13" s="60">
        <f>VLOOKUP($A13,'Return Data'!$B$7:$R$2292,4,0)</f>
        <v>20.920200000000001</v>
      </c>
      <c r="D13" s="60">
        <f>VLOOKUP($A13,'Return Data'!$B$7:$R$2292,9,0)</f>
        <v>5.0271999999999997</v>
      </c>
      <c r="E13" s="61">
        <f t="shared" si="0"/>
        <v>14</v>
      </c>
      <c r="F13" s="60">
        <f>VLOOKUP($A13,'Return Data'!$B$7:$R$2292,10,0)</f>
        <v>5.4443999999999999</v>
      </c>
      <c r="G13" s="61">
        <f t="shared" si="1"/>
        <v>10</v>
      </c>
      <c r="H13" s="60">
        <f>VLOOKUP($A13,'Return Data'!$B$7:$R$2292,11,0)</f>
        <v>2.6842000000000001</v>
      </c>
      <c r="I13" s="61">
        <f t="shared" si="2"/>
        <v>14</v>
      </c>
      <c r="J13" s="60">
        <f>VLOOKUP($A13,'Return Data'!$B$7:$R$2292,12,0)</f>
        <v>2.1857000000000002</v>
      </c>
      <c r="K13" s="61">
        <f t="shared" si="3"/>
        <v>12</v>
      </c>
      <c r="L13" s="60">
        <f>VLOOKUP($A13,'Return Data'!$B$7:$R$2292,13,0)</f>
        <v>1.913</v>
      </c>
      <c r="M13" s="61">
        <f t="shared" si="4"/>
        <v>13</v>
      </c>
      <c r="N13" s="60">
        <f>VLOOKUP($A13,'Return Data'!$B$7:$R$2292,17,0)</f>
        <v>4.4009</v>
      </c>
      <c r="O13" s="61">
        <f t="shared" si="5"/>
        <v>1</v>
      </c>
      <c r="P13" s="60">
        <f>VLOOKUP($A13,'Return Data'!$B$7:$R$2292,14,0)</f>
        <v>6.8783000000000003</v>
      </c>
      <c r="Q13" s="61">
        <f t="shared" si="6"/>
        <v>2</v>
      </c>
      <c r="R13" s="60">
        <f>VLOOKUP($A13,'Return Data'!$B$7:$R$2292,16,0)</f>
        <v>8.8530999999999995</v>
      </c>
      <c r="S13" s="62">
        <f t="shared" si="7"/>
        <v>8</v>
      </c>
    </row>
    <row r="14" spans="1:19" x14ac:dyDescent="0.3">
      <c r="A14" s="77" t="s">
        <v>1270</v>
      </c>
      <c r="B14" s="59">
        <f>VLOOKUP($A14,'Return Data'!$B$7:$R$2292,3,0)</f>
        <v>44859</v>
      </c>
      <c r="C14" s="60">
        <f>VLOOKUP($A14,'Return Data'!$B$7:$R$2292,4,0)</f>
        <v>53.144399999999997</v>
      </c>
      <c r="D14" s="60">
        <f>VLOOKUP($A14,'Return Data'!$B$7:$R$2292,9,0)</f>
        <v>6.5209999999999999</v>
      </c>
      <c r="E14" s="61">
        <f t="shared" si="0"/>
        <v>7</v>
      </c>
      <c r="F14" s="60">
        <f>VLOOKUP($A14,'Return Data'!$B$7:$R$2292,10,0)</f>
        <v>2.9156</v>
      </c>
      <c r="G14" s="61">
        <f t="shared" si="1"/>
        <v>22</v>
      </c>
      <c r="H14" s="60">
        <f>VLOOKUP($A14,'Return Data'!$B$7:$R$2292,11,0)</f>
        <v>2.3062999999999998</v>
      </c>
      <c r="I14" s="61">
        <f t="shared" si="2"/>
        <v>17</v>
      </c>
      <c r="J14" s="60">
        <f>VLOOKUP($A14,'Return Data'!$B$7:$R$2292,12,0)</f>
        <v>1.9952000000000001</v>
      </c>
      <c r="K14" s="61">
        <f t="shared" si="3"/>
        <v>14</v>
      </c>
      <c r="L14" s="60">
        <f>VLOOKUP($A14,'Return Data'!$B$7:$R$2292,13,0)</f>
        <v>1.9293</v>
      </c>
      <c r="M14" s="61">
        <f t="shared" si="4"/>
        <v>11</v>
      </c>
      <c r="N14" s="60">
        <f>VLOOKUP($A14,'Return Data'!$B$7:$R$2292,17,0)</f>
        <v>2.4664999999999999</v>
      </c>
      <c r="O14" s="61">
        <f t="shared" si="5"/>
        <v>14</v>
      </c>
      <c r="P14" s="60">
        <f>VLOOKUP($A14,'Return Data'!$B$7:$R$2292,14,0)</f>
        <v>4.5744999999999996</v>
      </c>
      <c r="Q14" s="61">
        <f t="shared" si="6"/>
        <v>22</v>
      </c>
      <c r="R14" s="60">
        <f>VLOOKUP($A14,'Return Data'!$B$7:$R$2292,16,0)</f>
        <v>7.2107999999999999</v>
      </c>
      <c r="S14" s="62">
        <f t="shared" si="7"/>
        <v>23</v>
      </c>
    </row>
    <row r="15" spans="1:19" x14ac:dyDescent="0.3">
      <c r="A15" s="77" t="s">
        <v>1272</v>
      </c>
      <c r="B15" s="59">
        <f>VLOOKUP($A15,'Return Data'!$B$7:$R$2292,3,0)</f>
        <v>44859</v>
      </c>
      <c r="C15" s="60">
        <f>VLOOKUP($A15,'Return Data'!$B$7:$R$2292,4,0)</f>
        <v>46.796100000000003</v>
      </c>
      <c r="D15" s="60">
        <f>VLOOKUP($A15,'Return Data'!$B$7:$R$2292,9,0)</f>
        <v>6.5773999999999999</v>
      </c>
      <c r="E15" s="61">
        <f t="shared" si="0"/>
        <v>6</v>
      </c>
      <c r="F15" s="60">
        <f>VLOOKUP($A15,'Return Data'!$B$7:$R$2292,10,0)</f>
        <v>4.7149000000000001</v>
      </c>
      <c r="G15" s="61">
        <f t="shared" si="1"/>
        <v>16</v>
      </c>
      <c r="H15" s="60">
        <f>VLOOKUP($A15,'Return Data'!$B$7:$R$2292,11,0)</f>
        <v>2.6636000000000002</v>
      </c>
      <c r="I15" s="61">
        <f t="shared" si="2"/>
        <v>15</v>
      </c>
      <c r="J15" s="60">
        <f>VLOOKUP($A15,'Return Data'!$B$7:$R$2292,12,0)</f>
        <v>1.2137</v>
      </c>
      <c r="K15" s="61">
        <f t="shared" si="3"/>
        <v>19</v>
      </c>
      <c r="L15" s="60">
        <f>VLOOKUP($A15,'Return Data'!$B$7:$R$2292,13,0)</f>
        <v>1.1476999999999999</v>
      </c>
      <c r="M15" s="61">
        <f t="shared" si="4"/>
        <v>18</v>
      </c>
      <c r="N15" s="60">
        <f>VLOOKUP($A15,'Return Data'!$B$7:$R$2292,17,0)</f>
        <v>2.2080000000000002</v>
      </c>
      <c r="O15" s="61">
        <f t="shared" si="5"/>
        <v>18</v>
      </c>
      <c r="P15" s="60">
        <f>VLOOKUP($A15,'Return Data'!$B$7:$R$2292,14,0)</f>
        <v>4.9741</v>
      </c>
      <c r="Q15" s="61">
        <f t="shared" si="6"/>
        <v>19</v>
      </c>
      <c r="R15" s="60">
        <f>VLOOKUP($A15,'Return Data'!$B$7:$R$2292,16,0)</f>
        <v>7.5762</v>
      </c>
      <c r="S15" s="62">
        <f t="shared" si="7"/>
        <v>18</v>
      </c>
    </row>
    <row r="16" spans="1:19" x14ac:dyDescent="0.3">
      <c r="A16" s="77" t="s">
        <v>1274</v>
      </c>
      <c r="B16" s="59">
        <f>VLOOKUP($A16,'Return Data'!$B$7:$R$2292,3,0)</f>
        <v>44859</v>
      </c>
      <c r="C16" s="60">
        <f>VLOOKUP($A16,'Return Data'!$B$7:$R$2292,4,0)</f>
        <v>88.128799999999998</v>
      </c>
      <c r="D16" s="60">
        <f>VLOOKUP($A16,'Return Data'!$B$7:$R$2292,9,0)</f>
        <v>6.1641000000000004</v>
      </c>
      <c r="E16" s="61">
        <f t="shared" si="0"/>
        <v>9</v>
      </c>
      <c r="F16" s="60">
        <f>VLOOKUP($A16,'Return Data'!$B$7:$R$2292,10,0)</f>
        <v>11.5626</v>
      </c>
      <c r="G16" s="61">
        <f t="shared" si="1"/>
        <v>1</v>
      </c>
      <c r="H16" s="60">
        <f>VLOOKUP($A16,'Return Data'!$B$7:$R$2292,11,0)</f>
        <v>6.2904999999999998</v>
      </c>
      <c r="I16" s="61">
        <f t="shared" si="2"/>
        <v>1</v>
      </c>
      <c r="J16" s="60">
        <f>VLOOKUP($A16,'Return Data'!$B$7:$R$2292,12,0)</f>
        <v>5.6311999999999998</v>
      </c>
      <c r="K16" s="61">
        <f t="shared" si="3"/>
        <v>1</v>
      </c>
      <c r="L16" s="60">
        <f>VLOOKUP($A16,'Return Data'!$B$7:$R$2292,13,0)</f>
        <v>3.6757</v>
      </c>
      <c r="M16" s="61">
        <f t="shared" si="4"/>
        <v>2</v>
      </c>
      <c r="N16" s="60">
        <f>VLOOKUP($A16,'Return Data'!$B$7:$R$2292,17,0)</f>
        <v>4.3777999999999997</v>
      </c>
      <c r="O16" s="61">
        <f t="shared" si="5"/>
        <v>2</v>
      </c>
      <c r="P16" s="60">
        <f>VLOOKUP($A16,'Return Data'!$B$7:$R$2292,14,0)</f>
        <v>7.3948999999999998</v>
      </c>
      <c r="Q16" s="61">
        <f t="shared" si="6"/>
        <v>1</v>
      </c>
      <c r="R16" s="60">
        <f>VLOOKUP($A16,'Return Data'!$B$7:$R$2292,16,0)</f>
        <v>8.6628000000000007</v>
      </c>
      <c r="S16" s="62">
        <f t="shared" si="7"/>
        <v>10</v>
      </c>
    </row>
    <row r="17" spans="1:19" x14ac:dyDescent="0.3">
      <c r="A17" s="77" t="s">
        <v>1276</v>
      </c>
      <c r="B17" s="59">
        <f>VLOOKUP($A17,'Return Data'!$B$7:$R$2292,3,0)</f>
        <v>44859</v>
      </c>
      <c r="C17" s="60">
        <f>VLOOKUP($A17,'Return Data'!$B$7:$R$2292,4,0)</f>
        <v>18.937200000000001</v>
      </c>
      <c r="D17" s="60">
        <f>VLOOKUP($A17,'Return Data'!$B$7:$R$2292,9,0)</f>
        <v>7.5850999999999997</v>
      </c>
      <c r="E17" s="61">
        <f t="shared" si="0"/>
        <v>3</v>
      </c>
      <c r="F17" s="60">
        <f>VLOOKUP($A17,'Return Data'!$B$7:$R$2292,10,0)</f>
        <v>8.5959000000000003</v>
      </c>
      <c r="G17" s="61">
        <f t="shared" si="1"/>
        <v>4</v>
      </c>
      <c r="H17" s="60">
        <f>VLOOKUP($A17,'Return Data'!$B$7:$R$2292,11,0)</f>
        <v>4.0228999999999999</v>
      </c>
      <c r="I17" s="61">
        <f t="shared" si="2"/>
        <v>6</v>
      </c>
      <c r="J17" s="60">
        <f>VLOOKUP($A17,'Return Data'!$B$7:$R$2292,12,0)</f>
        <v>3.5238</v>
      </c>
      <c r="K17" s="61">
        <f t="shared" si="3"/>
        <v>4</v>
      </c>
      <c r="L17" s="60">
        <f>VLOOKUP($A17,'Return Data'!$B$7:$R$2292,13,0)</f>
        <v>2.3521999999999998</v>
      </c>
      <c r="M17" s="61">
        <f t="shared" si="4"/>
        <v>5</v>
      </c>
      <c r="N17" s="60">
        <f>VLOOKUP($A17,'Return Data'!$B$7:$R$2292,17,0)</f>
        <v>2.7909999999999999</v>
      </c>
      <c r="O17" s="61">
        <f t="shared" si="5"/>
        <v>10</v>
      </c>
      <c r="P17" s="60">
        <f>VLOOKUP($A17,'Return Data'!$B$7:$R$2292,14,0)</f>
        <v>4.7290000000000001</v>
      </c>
      <c r="Q17" s="61">
        <f t="shared" si="6"/>
        <v>21</v>
      </c>
      <c r="R17" s="60">
        <f>VLOOKUP($A17,'Return Data'!$B$7:$R$2292,16,0)</f>
        <v>6.6535000000000002</v>
      </c>
      <c r="S17" s="62">
        <f t="shared" si="7"/>
        <v>24</v>
      </c>
    </row>
    <row r="18" spans="1:19" x14ac:dyDescent="0.3">
      <c r="A18" s="77" t="s">
        <v>1277</v>
      </c>
      <c r="B18" s="59">
        <f>VLOOKUP($A18,'Return Data'!$B$7:$R$2292,3,0)</f>
        <v>44859</v>
      </c>
      <c r="C18" s="60">
        <f>VLOOKUP($A18,'Return Data'!$B$7:$R$2292,4,0)</f>
        <v>30.286000000000001</v>
      </c>
      <c r="D18" s="60">
        <f>VLOOKUP($A18,'Return Data'!$B$7:$R$2292,9,0)</f>
        <v>7.5632999999999999</v>
      </c>
      <c r="E18" s="61">
        <f t="shared" si="0"/>
        <v>5</v>
      </c>
      <c r="F18" s="60">
        <f>VLOOKUP($A18,'Return Data'!$B$7:$R$2292,10,0)</f>
        <v>2.3045</v>
      </c>
      <c r="G18" s="61">
        <f t="shared" si="1"/>
        <v>23</v>
      </c>
      <c r="H18" s="60">
        <f>VLOOKUP($A18,'Return Data'!$B$7:$R$2292,11,0)</f>
        <v>0.43690000000000001</v>
      </c>
      <c r="I18" s="61">
        <f t="shared" si="2"/>
        <v>24</v>
      </c>
      <c r="J18" s="60">
        <f>VLOOKUP($A18,'Return Data'!$B$7:$R$2292,12,0)</f>
        <v>0.67130000000000001</v>
      </c>
      <c r="K18" s="61">
        <f t="shared" si="3"/>
        <v>20</v>
      </c>
      <c r="L18" s="60">
        <f>VLOOKUP($A18,'Return Data'!$B$7:$R$2292,13,0)</f>
        <v>0.98360000000000003</v>
      </c>
      <c r="M18" s="61">
        <f t="shared" si="4"/>
        <v>20</v>
      </c>
      <c r="N18" s="60">
        <f>VLOOKUP($A18,'Return Data'!$B$7:$R$2292,17,0)</f>
        <v>2.1524000000000001</v>
      </c>
      <c r="O18" s="61">
        <f t="shared" si="5"/>
        <v>19</v>
      </c>
      <c r="P18" s="60">
        <f>VLOOKUP($A18,'Return Data'!$B$7:$R$2292,14,0)</f>
        <v>6.1586999999999996</v>
      </c>
      <c r="Q18" s="61">
        <f t="shared" si="6"/>
        <v>7</v>
      </c>
      <c r="R18" s="60">
        <f>VLOOKUP($A18,'Return Data'!$B$7:$R$2292,16,0)</f>
        <v>8.8751999999999995</v>
      </c>
      <c r="S18" s="62">
        <f t="shared" si="7"/>
        <v>6</v>
      </c>
    </row>
    <row r="19" spans="1:19" x14ac:dyDescent="0.3">
      <c r="A19" s="77" t="s">
        <v>1280</v>
      </c>
      <c r="B19" s="59">
        <f>VLOOKUP($A19,'Return Data'!$B$7:$R$2292,3,0)</f>
        <v>44859</v>
      </c>
      <c r="C19" s="60">
        <f>VLOOKUP($A19,'Return Data'!$B$7:$R$2292,4,0)</f>
        <v>2497.8090000000002</v>
      </c>
      <c r="D19" s="60">
        <f>VLOOKUP($A19,'Return Data'!$B$7:$R$2292,9,0)</f>
        <v>4.9207000000000001</v>
      </c>
      <c r="E19" s="61">
        <f t="shared" si="0"/>
        <v>15</v>
      </c>
      <c r="F19" s="60">
        <f>VLOOKUP($A19,'Return Data'!$B$7:$R$2292,10,0)</f>
        <v>3.2829999999999999</v>
      </c>
      <c r="G19" s="61">
        <f t="shared" si="1"/>
        <v>21</v>
      </c>
      <c r="H19" s="60">
        <f>VLOOKUP($A19,'Return Data'!$B$7:$R$2292,11,0)</f>
        <v>3.4184999999999999</v>
      </c>
      <c r="I19" s="61">
        <f t="shared" si="2"/>
        <v>10</v>
      </c>
      <c r="J19" s="60">
        <f>VLOOKUP($A19,'Return Data'!$B$7:$R$2292,12,0)</f>
        <v>3.0247999999999999</v>
      </c>
      <c r="K19" s="61">
        <f t="shared" si="3"/>
        <v>6</v>
      </c>
      <c r="L19" s="60">
        <f>VLOOKUP($A19,'Return Data'!$B$7:$R$2292,13,0)</f>
        <v>2.577</v>
      </c>
      <c r="M19" s="61">
        <f t="shared" si="4"/>
        <v>4</v>
      </c>
      <c r="N19" s="60">
        <f>VLOOKUP($A19,'Return Data'!$B$7:$R$2292,17,0)</f>
        <v>1.9950000000000001</v>
      </c>
      <c r="O19" s="61">
        <f t="shared" si="5"/>
        <v>20</v>
      </c>
      <c r="P19" s="60">
        <f>VLOOKUP($A19,'Return Data'!$B$7:$R$2292,14,0)</f>
        <v>4.2718999999999996</v>
      </c>
      <c r="Q19" s="61">
        <f t="shared" si="6"/>
        <v>23</v>
      </c>
      <c r="R19" s="60">
        <f>VLOOKUP($A19,'Return Data'!$B$7:$R$2292,16,0)</f>
        <v>7.3475999999999999</v>
      </c>
      <c r="S19" s="62">
        <f t="shared" si="7"/>
        <v>21</v>
      </c>
    </row>
    <row r="20" spans="1:19" x14ac:dyDescent="0.3">
      <c r="A20" s="77" t="s">
        <v>1281</v>
      </c>
      <c r="B20" s="59">
        <f>VLOOKUP($A20,'Return Data'!$B$7:$R$2292,3,0)</f>
        <v>44859</v>
      </c>
      <c r="C20" s="60">
        <f>VLOOKUP($A20,'Return Data'!$B$7:$R$2292,4,0)</f>
        <v>89.677499999999995</v>
      </c>
      <c r="D20" s="60">
        <f>VLOOKUP($A20,'Return Data'!$B$7:$R$2292,9,0)</f>
        <v>8.1845999999999997</v>
      </c>
      <c r="E20" s="61">
        <f t="shared" si="0"/>
        <v>2</v>
      </c>
      <c r="F20" s="60">
        <f>VLOOKUP($A20,'Return Data'!$B$7:$R$2292,10,0)</f>
        <v>9.8276000000000003</v>
      </c>
      <c r="G20" s="61">
        <f t="shared" si="1"/>
        <v>2</v>
      </c>
      <c r="H20" s="60">
        <f>VLOOKUP($A20,'Return Data'!$B$7:$R$2292,11,0)</f>
        <v>4.6691000000000003</v>
      </c>
      <c r="I20" s="61">
        <f t="shared" si="2"/>
        <v>5</v>
      </c>
      <c r="J20" s="60">
        <f>VLOOKUP($A20,'Return Data'!$B$7:$R$2292,12,0)</f>
        <v>2.9214000000000002</v>
      </c>
      <c r="K20" s="61">
        <f t="shared" si="3"/>
        <v>7</v>
      </c>
      <c r="L20" s="60">
        <f>VLOOKUP($A20,'Return Data'!$B$7:$R$2292,13,0)</f>
        <v>2.1825999999999999</v>
      </c>
      <c r="M20" s="61">
        <f t="shared" si="4"/>
        <v>8</v>
      </c>
      <c r="N20" s="60">
        <f>VLOOKUP($A20,'Return Data'!$B$7:$R$2292,17,0)</f>
        <v>3.8538999999999999</v>
      </c>
      <c r="O20" s="61">
        <f t="shared" si="5"/>
        <v>3</v>
      </c>
      <c r="P20" s="60">
        <f>VLOOKUP($A20,'Return Data'!$B$7:$R$2292,14,0)</f>
        <v>6.7964000000000002</v>
      </c>
      <c r="Q20" s="61">
        <f t="shared" si="6"/>
        <v>3</v>
      </c>
      <c r="R20" s="60">
        <f>VLOOKUP($A20,'Return Data'!$B$7:$R$2292,16,0)</f>
        <v>8.3637999999999995</v>
      </c>
      <c r="S20" s="62">
        <f t="shared" si="7"/>
        <v>12</v>
      </c>
    </row>
    <row r="21" spans="1:19" x14ac:dyDescent="0.3">
      <c r="A21" s="77" t="s">
        <v>1283</v>
      </c>
      <c r="B21" s="59">
        <f>VLOOKUP($A21,'Return Data'!$B$7:$R$2292,3,0)</f>
        <v>44859</v>
      </c>
      <c r="C21" s="60">
        <f>VLOOKUP($A21,'Return Data'!$B$7:$R$2292,4,0)</f>
        <v>61.389400000000002</v>
      </c>
      <c r="D21" s="60">
        <f>VLOOKUP($A21,'Return Data'!$B$7:$R$2292,9,0)</f>
        <v>5.3651</v>
      </c>
      <c r="E21" s="61">
        <f t="shared" si="0"/>
        <v>12</v>
      </c>
      <c r="F21" s="60">
        <f>VLOOKUP($A21,'Return Data'!$B$7:$R$2292,10,0)</f>
        <v>5.9775</v>
      </c>
      <c r="G21" s="61">
        <f t="shared" si="1"/>
        <v>8</v>
      </c>
      <c r="H21" s="60">
        <f>VLOOKUP($A21,'Return Data'!$B$7:$R$2292,11,0)</f>
        <v>4.7225000000000001</v>
      </c>
      <c r="I21" s="61">
        <f t="shared" si="2"/>
        <v>4</v>
      </c>
      <c r="J21" s="60">
        <f>VLOOKUP($A21,'Return Data'!$B$7:$R$2292,12,0)</f>
        <v>3.2583000000000002</v>
      </c>
      <c r="K21" s="61">
        <f t="shared" si="3"/>
        <v>5</v>
      </c>
      <c r="L21" s="60">
        <f>VLOOKUP($A21,'Return Data'!$B$7:$R$2292,13,0)</f>
        <v>2.1293000000000002</v>
      </c>
      <c r="M21" s="61">
        <f t="shared" si="4"/>
        <v>9</v>
      </c>
      <c r="N21" s="60">
        <f>VLOOKUP($A21,'Return Data'!$B$7:$R$2292,17,0)</f>
        <v>2.6286</v>
      </c>
      <c r="O21" s="61">
        <f t="shared" si="5"/>
        <v>12</v>
      </c>
      <c r="P21" s="60">
        <f>VLOOKUP($A21,'Return Data'!$B$7:$R$2292,14,0)</f>
        <v>5.7594000000000003</v>
      </c>
      <c r="Q21" s="61">
        <f t="shared" si="6"/>
        <v>10</v>
      </c>
      <c r="R21" s="60">
        <f>VLOOKUP($A21,'Return Data'!$B$7:$R$2292,16,0)</f>
        <v>8.8846000000000007</v>
      </c>
      <c r="S21" s="62">
        <f t="shared" si="7"/>
        <v>5</v>
      </c>
    </row>
    <row r="22" spans="1:19" x14ac:dyDescent="0.3">
      <c r="A22" s="77" t="s">
        <v>1285</v>
      </c>
      <c r="B22" s="59">
        <f>VLOOKUP($A22,'Return Data'!$B$7:$R$2292,3,0)</f>
        <v>44859</v>
      </c>
      <c r="C22" s="60">
        <f>VLOOKUP($A22,'Return Data'!$B$7:$R$2292,4,0)</f>
        <v>53.366799999999998</v>
      </c>
      <c r="D22" s="60">
        <f>VLOOKUP($A22,'Return Data'!$B$7:$R$2292,9,0)</f>
        <v>1.2239</v>
      </c>
      <c r="E22" s="61">
        <f t="shared" si="0"/>
        <v>24</v>
      </c>
      <c r="F22" s="60">
        <f>VLOOKUP($A22,'Return Data'!$B$7:$R$2292,10,0)</f>
        <v>2.2225999999999999</v>
      </c>
      <c r="G22" s="61">
        <f t="shared" si="1"/>
        <v>24</v>
      </c>
      <c r="H22" s="60">
        <f>VLOOKUP($A22,'Return Data'!$B$7:$R$2292,11,0)</f>
        <v>2.0102000000000002</v>
      </c>
      <c r="I22" s="61">
        <f t="shared" si="2"/>
        <v>19</v>
      </c>
      <c r="J22" s="60">
        <f>VLOOKUP($A22,'Return Data'!$B$7:$R$2292,12,0)</f>
        <v>1.5195000000000001</v>
      </c>
      <c r="K22" s="61">
        <f t="shared" si="3"/>
        <v>16</v>
      </c>
      <c r="L22" s="60">
        <f>VLOOKUP($A22,'Return Data'!$B$7:$R$2292,13,0)</f>
        <v>1.708</v>
      </c>
      <c r="M22" s="61">
        <f t="shared" si="4"/>
        <v>16</v>
      </c>
      <c r="N22" s="60">
        <f>VLOOKUP($A22,'Return Data'!$B$7:$R$2292,17,0)</f>
        <v>2.4058000000000002</v>
      </c>
      <c r="O22" s="61">
        <f t="shared" si="5"/>
        <v>16</v>
      </c>
      <c r="P22" s="60">
        <f>VLOOKUP($A22,'Return Data'!$B$7:$R$2292,14,0)</f>
        <v>5.3354999999999997</v>
      </c>
      <c r="Q22" s="61">
        <f t="shared" si="6"/>
        <v>13</v>
      </c>
      <c r="R22" s="60">
        <f>VLOOKUP($A22,'Return Data'!$B$7:$R$2292,16,0)</f>
        <v>7.5355999999999996</v>
      </c>
      <c r="S22" s="62">
        <f t="shared" si="7"/>
        <v>19</v>
      </c>
    </row>
    <row r="23" spans="1:19" x14ac:dyDescent="0.3">
      <c r="A23" s="77" t="s">
        <v>1288</v>
      </c>
      <c r="B23" s="59">
        <f>VLOOKUP($A23,'Return Data'!$B$7:$R$2292,3,0)</f>
        <v>44859</v>
      </c>
      <c r="C23" s="60">
        <f>VLOOKUP($A23,'Return Data'!$B$7:$R$2292,4,0)</f>
        <v>34.438499999999998</v>
      </c>
      <c r="D23" s="60">
        <f>VLOOKUP($A23,'Return Data'!$B$7:$R$2292,9,0)</f>
        <v>3.9417</v>
      </c>
      <c r="E23" s="61">
        <f t="shared" si="0"/>
        <v>19</v>
      </c>
      <c r="F23" s="60">
        <f>VLOOKUP($A23,'Return Data'!$B$7:$R$2292,10,0)</f>
        <v>7.3666999999999998</v>
      </c>
      <c r="G23" s="61">
        <f t="shared" si="1"/>
        <v>6</v>
      </c>
      <c r="H23" s="60">
        <f>VLOOKUP($A23,'Return Data'!$B$7:$R$2292,11,0)</f>
        <v>3.3094999999999999</v>
      </c>
      <c r="I23" s="61">
        <f t="shared" si="2"/>
        <v>11</v>
      </c>
      <c r="J23" s="60">
        <f>VLOOKUP($A23,'Return Data'!$B$7:$R$2292,12,0)</f>
        <v>2.1835</v>
      </c>
      <c r="K23" s="61">
        <f t="shared" si="3"/>
        <v>13</v>
      </c>
      <c r="L23" s="60">
        <f>VLOOKUP($A23,'Return Data'!$B$7:$R$2292,13,0)</f>
        <v>1.8619000000000001</v>
      </c>
      <c r="M23" s="61">
        <f t="shared" si="4"/>
        <v>15</v>
      </c>
      <c r="N23" s="60">
        <f>VLOOKUP($A23,'Return Data'!$B$7:$R$2292,17,0)</f>
        <v>2.6734</v>
      </c>
      <c r="O23" s="61">
        <f t="shared" si="5"/>
        <v>11</v>
      </c>
      <c r="P23" s="60">
        <f>VLOOKUP($A23,'Return Data'!$B$7:$R$2292,14,0)</f>
        <v>5.8323</v>
      </c>
      <c r="Q23" s="61">
        <f t="shared" si="6"/>
        <v>9</v>
      </c>
      <c r="R23" s="60">
        <f>VLOOKUP($A23,'Return Data'!$B$7:$R$2292,16,0)</f>
        <v>9.5182000000000002</v>
      </c>
      <c r="S23" s="62">
        <f t="shared" si="7"/>
        <v>1</v>
      </c>
    </row>
    <row r="24" spans="1:19" x14ac:dyDescent="0.3">
      <c r="A24" s="77" t="s">
        <v>1290</v>
      </c>
      <c r="B24" s="59">
        <f>VLOOKUP($A24,'Return Data'!$B$7:$R$2292,3,0)</f>
        <v>44859</v>
      </c>
      <c r="C24" s="60">
        <f>VLOOKUP($A24,'Return Data'!$B$7:$R$2292,4,0)</f>
        <v>26.122</v>
      </c>
      <c r="D24" s="60">
        <f>VLOOKUP($A24,'Return Data'!$B$7:$R$2292,9,0)</f>
        <v>4.5021000000000004</v>
      </c>
      <c r="E24" s="61">
        <f t="shared" si="0"/>
        <v>17</v>
      </c>
      <c r="F24" s="60">
        <f>VLOOKUP($A24,'Return Data'!$B$7:$R$2292,10,0)</f>
        <v>3.9127000000000001</v>
      </c>
      <c r="G24" s="61">
        <f t="shared" si="1"/>
        <v>18</v>
      </c>
      <c r="H24" s="60">
        <f>VLOOKUP($A24,'Return Data'!$B$7:$R$2292,11,0)</f>
        <v>3.1269</v>
      </c>
      <c r="I24" s="61">
        <f t="shared" si="2"/>
        <v>12</v>
      </c>
      <c r="J24" s="60">
        <f>VLOOKUP($A24,'Return Data'!$B$7:$R$2292,12,0)</f>
        <v>2.3043999999999998</v>
      </c>
      <c r="K24" s="61">
        <f t="shared" si="3"/>
        <v>11</v>
      </c>
      <c r="L24" s="60">
        <f>VLOOKUP($A24,'Return Data'!$B$7:$R$2292,13,0)</f>
        <v>1.9342999999999999</v>
      </c>
      <c r="M24" s="61">
        <f t="shared" si="4"/>
        <v>10</v>
      </c>
      <c r="N24" s="60">
        <f>VLOOKUP($A24,'Return Data'!$B$7:$R$2292,17,0)</f>
        <v>3.2568999999999999</v>
      </c>
      <c r="O24" s="61">
        <f t="shared" si="5"/>
        <v>6</v>
      </c>
      <c r="P24" s="60">
        <f>VLOOKUP($A24,'Return Data'!$B$7:$R$2292,14,0)</f>
        <v>5.6170999999999998</v>
      </c>
      <c r="Q24" s="61">
        <f t="shared" si="6"/>
        <v>12</v>
      </c>
      <c r="R24" s="60">
        <f>VLOOKUP($A24,'Return Data'!$B$7:$R$2292,16,0)</f>
        <v>7.6372</v>
      </c>
      <c r="S24" s="62">
        <f t="shared" si="7"/>
        <v>17</v>
      </c>
    </row>
    <row r="25" spans="1:19" x14ac:dyDescent="0.3">
      <c r="A25" s="77" t="s">
        <v>1291</v>
      </c>
      <c r="B25" s="59">
        <f>VLOOKUP($A25,'Return Data'!$B$7:$R$2292,3,0)</f>
        <v>44859</v>
      </c>
      <c r="C25" s="60">
        <f>VLOOKUP($A25,'Return Data'!$B$7:$R$2292,4,0)</f>
        <v>55.74</v>
      </c>
      <c r="D25" s="60">
        <f>VLOOKUP($A25,'Return Data'!$B$7:$R$2292,9,0)</f>
        <v>5.9447000000000001</v>
      </c>
      <c r="E25" s="61">
        <f t="shared" si="0"/>
        <v>11</v>
      </c>
      <c r="F25" s="60">
        <f>VLOOKUP($A25,'Return Data'!$B$7:$R$2292,10,0)</f>
        <v>8.1114999999999995</v>
      </c>
      <c r="G25" s="61">
        <f t="shared" si="1"/>
        <v>5</v>
      </c>
      <c r="H25" s="60">
        <f>VLOOKUP($A25,'Return Data'!$B$7:$R$2292,11,0)</f>
        <v>4.9141000000000004</v>
      </c>
      <c r="I25" s="61">
        <f t="shared" si="2"/>
        <v>3</v>
      </c>
      <c r="J25" s="60">
        <f>VLOOKUP($A25,'Return Data'!$B$7:$R$2292,12,0)</f>
        <v>4.0331000000000001</v>
      </c>
      <c r="K25" s="61">
        <f t="shared" si="3"/>
        <v>3</v>
      </c>
      <c r="L25" s="60">
        <f>VLOOKUP($A25,'Return Data'!$B$7:$R$2292,13,0)</f>
        <v>3.7795999999999998</v>
      </c>
      <c r="M25" s="61">
        <f t="shared" si="4"/>
        <v>1</v>
      </c>
      <c r="N25" s="60">
        <f>VLOOKUP($A25,'Return Data'!$B$7:$R$2292,17,0)</f>
        <v>3.8005</v>
      </c>
      <c r="O25" s="61">
        <f t="shared" si="5"/>
        <v>4</v>
      </c>
      <c r="P25" s="60">
        <f>VLOOKUP($A25,'Return Data'!$B$7:$R$2292,14,0)</f>
        <v>6.6914999999999996</v>
      </c>
      <c r="Q25" s="61">
        <f t="shared" si="6"/>
        <v>4</v>
      </c>
      <c r="R25" s="60">
        <f>VLOOKUP($A25,'Return Data'!$B$7:$R$2292,16,0)</f>
        <v>9.3773</v>
      </c>
      <c r="S25" s="62">
        <f t="shared" si="7"/>
        <v>2</v>
      </c>
    </row>
    <row r="26" spans="1:19" x14ac:dyDescent="0.3">
      <c r="A26" s="77" t="s">
        <v>1293</v>
      </c>
      <c r="B26" s="59">
        <f>VLOOKUP($A26,'Return Data'!$B$7:$R$2292,3,0)</f>
        <v>44859</v>
      </c>
      <c r="C26" s="60">
        <f>VLOOKUP($A26,'Return Data'!$B$7:$R$2292,4,0)</f>
        <v>69.926599999999993</v>
      </c>
      <c r="D26" s="60">
        <f>VLOOKUP($A26,'Return Data'!$B$7:$R$2292,9,0)</f>
        <v>9.5698000000000008</v>
      </c>
      <c r="E26" s="61">
        <f t="shared" si="0"/>
        <v>1</v>
      </c>
      <c r="F26" s="60">
        <f>VLOOKUP($A26,'Return Data'!$B$7:$R$2292,10,0)</f>
        <v>9.2303999999999995</v>
      </c>
      <c r="G26" s="61">
        <f t="shared" si="1"/>
        <v>3</v>
      </c>
      <c r="H26" s="60">
        <f>VLOOKUP($A26,'Return Data'!$B$7:$R$2292,11,0)</f>
        <v>5.8451000000000004</v>
      </c>
      <c r="I26" s="61">
        <f t="shared" si="2"/>
        <v>2</v>
      </c>
      <c r="J26" s="60">
        <f>VLOOKUP($A26,'Return Data'!$B$7:$R$2292,12,0)</f>
        <v>4.4138000000000002</v>
      </c>
      <c r="K26" s="61">
        <f t="shared" si="3"/>
        <v>2</v>
      </c>
      <c r="L26" s="60">
        <f>VLOOKUP($A26,'Return Data'!$B$7:$R$2292,13,0)</f>
        <v>3.2244000000000002</v>
      </c>
      <c r="M26" s="61">
        <f t="shared" si="4"/>
        <v>3</v>
      </c>
      <c r="N26" s="60">
        <f>VLOOKUP($A26,'Return Data'!$B$7:$R$2292,17,0)</f>
        <v>2.8422000000000001</v>
      </c>
      <c r="O26" s="61">
        <f t="shared" si="5"/>
        <v>9</v>
      </c>
      <c r="P26" s="60">
        <f>VLOOKUP($A26,'Return Data'!$B$7:$R$2292,14,0)</f>
        <v>5.1026999999999996</v>
      </c>
      <c r="Q26" s="61">
        <f t="shared" si="6"/>
        <v>16</v>
      </c>
      <c r="R26" s="60">
        <f>VLOOKUP($A26,'Return Data'!$B$7:$R$2292,16,0)</f>
        <v>8.1084999999999994</v>
      </c>
      <c r="S26" s="62">
        <f t="shared" si="7"/>
        <v>14</v>
      </c>
    </row>
    <row r="27" spans="1:19" x14ac:dyDescent="0.3">
      <c r="A27" s="77" t="s">
        <v>1295</v>
      </c>
      <c r="B27" s="59">
        <f>VLOOKUP($A27,'Return Data'!$B$7:$R$2292,3,0)</f>
        <v>44859</v>
      </c>
      <c r="C27" s="60">
        <f>VLOOKUP($A27,'Return Data'!$B$7:$R$2292,4,0)</f>
        <v>52.732500000000002</v>
      </c>
      <c r="D27" s="60">
        <f>VLOOKUP($A27,'Return Data'!$B$7:$R$2292,9,0)</f>
        <v>5.0448000000000004</v>
      </c>
      <c r="E27" s="61">
        <f t="shared" si="0"/>
        <v>13</v>
      </c>
      <c r="F27" s="60">
        <f>VLOOKUP($A27,'Return Data'!$B$7:$R$2292,10,0)</f>
        <v>6.9340000000000002</v>
      </c>
      <c r="G27" s="61">
        <f t="shared" si="1"/>
        <v>7</v>
      </c>
      <c r="H27" s="60">
        <f>VLOOKUP($A27,'Return Data'!$B$7:$R$2292,11,0)</f>
        <v>3.8445</v>
      </c>
      <c r="I27" s="61">
        <f t="shared" si="2"/>
        <v>7</v>
      </c>
      <c r="J27" s="60">
        <f>VLOOKUP($A27,'Return Data'!$B$7:$R$2292,12,0)</f>
        <v>2.5829</v>
      </c>
      <c r="K27" s="61">
        <f t="shared" si="3"/>
        <v>8</v>
      </c>
      <c r="L27" s="60">
        <f>VLOOKUP($A27,'Return Data'!$B$7:$R$2292,13,0)</f>
        <v>1.9016999999999999</v>
      </c>
      <c r="M27" s="61">
        <f t="shared" si="4"/>
        <v>14</v>
      </c>
      <c r="N27" s="60">
        <f>VLOOKUP($A27,'Return Data'!$B$7:$R$2292,17,0)</f>
        <v>2.5911</v>
      </c>
      <c r="O27" s="61">
        <f t="shared" si="5"/>
        <v>13</v>
      </c>
      <c r="P27" s="60">
        <f>VLOOKUP($A27,'Return Data'!$B$7:$R$2292,14,0)</f>
        <v>5.1631</v>
      </c>
      <c r="Q27" s="61">
        <f t="shared" si="6"/>
        <v>14</v>
      </c>
      <c r="R27" s="60">
        <f>VLOOKUP($A27,'Return Data'!$B$7:$R$2292,16,0)</f>
        <v>8.4229000000000003</v>
      </c>
      <c r="S27" s="62">
        <f t="shared" si="7"/>
        <v>11</v>
      </c>
    </row>
    <row r="28" spans="1:19" x14ac:dyDescent="0.3">
      <c r="A28" s="77" t="s">
        <v>827</v>
      </c>
      <c r="B28" s="59">
        <f>VLOOKUP($A28,'Return Data'!$B$7:$R$2292,3,0)</f>
        <v>44859</v>
      </c>
      <c r="C28" s="60">
        <f>VLOOKUP($A28,'Return Data'!$B$7:$R$2292,4,0)</f>
        <v>17.7013</v>
      </c>
      <c r="D28" s="60">
        <f>VLOOKUP($A28,'Return Data'!$B$7:$R$2292,9,0)</f>
        <v>2.92</v>
      </c>
      <c r="E28" s="61">
        <f t="shared" si="0"/>
        <v>20</v>
      </c>
      <c r="F28" s="60">
        <f>VLOOKUP($A28,'Return Data'!$B$7:$R$2292,10,0)</f>
        <v>4.2908999999999997</v>
      </c>
      <c r="G28" s="61">
        <f t="shared" si="1"/>
        <v>17</v>
      </c>
      <c r="H28" s="60">
        <f>VLOOKUP($A28,'Return Data'!$B$7:$R$2292,11,0)</f>
        <v>0.99419999999999997</v>
      </c>
      <c r="I28" s="61">
        <f t="shared" si="2"/>
        <v>23</v>
      </c>
      <c r="J28" s="60">
        <f>VLOOKUP($A28,'Return Data'!$B$7:$R$2292,12,0)</f>
        <v>-0.96130000000000004</v>
      </c>
      <c r="K28" s="61">
        <f t="shared" si="3"/>
        <v>24</v>
      </c>
      <c r="L28" s="60">
        <f>VLOOKUP($A28,'Return Data'!$B$7:$R$2292,13,0)</f>
        <v>-1.3414999999999999</v>
      </c>
      <c r="M28" s="61">
        <f t="shared" si="4"/>
        <v>24</v>
      </c>
      <c r="N28" s="60">
        <f>VLOOKUP($A28,'Return Data'!$B$7:$R$2292,17,0)</f>
        <v>1.7500000000000002E-2</v>
      </c>
      <c r="O28" s="61">
        <f t="shared" si="5"/>
        <v>24</v>
      </c>
      <c r="P28" s="60">
        <f>VLOOKUP($A28,'Return Data'!$B$7:$R$2292,14,0)</f>
        <v>4.0133999999999999</v>
      </c>
      <c r="Q28" s="61">
        <f t="shared" si="6"/>
        <v>24</v>
      </c>
      <c r="R28" s="60">
        <f>VLOOKUP($A28,'Return Data'!$B$7:$R$2292,16,0)</f>
        <v>7.3186</v>
      </c>
      <c r="S28" s="62">
        <f t="shared" si="7"/>
        <v>22</v>
      </c>
    </row>
    <row r="29" spans="1:19" x14ac:dyDescent="0.3">
      <c r="A29" s="77" t="s">
        <v>830</v>
      </c>
      <c r="B29" s="59">
        <f>VLOOKUP($A29,'Return Data'!$B$7:$R$2292,3,0)</f>
        <v>44859</v>
      </c>
      <c r="C29" s="60">
        <f>VLOOKUP($A29,'Return Data'!$B$7:$R$2292,4,0)</f>
        <v>19.8995</v>
      </c>
      <c r="D29" s="60">
        <f>VLOOKUP($A29,'Return Data'!$B$7:$R$2292,9,0)</f>
        <v>2.4298000000000002</v>
      </c>
      <c r="E29" s="61">
        <f t="shared" si="0"/>
        <v>21</v>
      </c>
      <c r="F29" s="60">
        <f>VLOOKUP($A29,'Return Data'!$B$7:$R$2292,10,0)</f>
        <v>4.8719000000000001</v>
      </c>
      <c r="G29" s="61">
        <f t="shared" si="1"/>
        <v>14</v>
      </c>
      <c r="H29" s="60">
        <f>VLOOKUP($A29,'Return Data'!$B$7:$R$2292,11,0)</f>
        <v>1.2435</v>
      </c>
      <c r="I29" s="61">
        <f t="shared" si="2"/>
        <v>21</v>
      </c>
      <c r="J29" s="60">
        <f>VLOOKUP($A29,'Return Data'!$B$7:$R$2292,12,0)</f>
        <v>0.30030000000000001</v>
      </c>
      <c r="K29" s="61">
        <f t="shared" si="3"/>
        <v>22</v>
      </c>
      <c r="L29" s="60">
        <f>VLOOKUP($A29,'Return Data'!$B$7:$R$2292,13,0)</f>
        <v>-0.2051</v>
      </c>
      <c r="M29" s="61">
        <f t="shared" si="4"/>
        <v>22</v>
      </c>
      <c r="N29" s="60">
        <f>VLOOKUP($A29,'Return Data'!$B$7:$R$2292,17,0)</f>
        <v>1.6753</v>
      </c>
      <c r="O29" s="61">
        <f t="shared" si="5"/>
        <v>22</v>
      </c>
      <c r="P29" s="60">
        <f>VLOOKUP($A29,'Return Data'!$B$7:$R$2292,14,0)</f>
        <v>5.6628999999999996</v>
      </c>
      <c r="Q29" s="61">
        <f t="shared" si="6"/>
        <v>11</v>
      </c>
      <c r="R29" s="60">
        <f>VLOOKUP($A29,'Return Data'!$B$7:$R$2292,16,0)</f>
        <v>8.8399000000000001</v>
      </c>
      <c r="S29" s="62">
        <f t="shared" si="7"/>
        <v>9</v>
      </c>
    </row>
    <row r="30" spans="1:19" x14ac:dyDescent="0.3">
      <c r="A30" s="77" t="s">
        <v>831</v>
      </c>
      <c r="B30" s="59">
        <f>VLOOKUP($A30,'Return Data'!$B$7:$R$2292,3,0)</f>
        <v>44859</v>
      </c>
      <c r="C30" s="60">
        <f>VLOOKUP($A30,'Return Data'!$B$7:$R$2292,4,0)</f>
        <v>36.5899</v>
      </c>
      <c r="D30" s="60">
        <f>VLOOKUP($A30,'Return Data'!$B$7:$R$2292,9,0)</f>
        <v>1.861</v>
      </c>
      <c r="E30" s="61">
        <f t="shared" si="0"/>
        <v>23</v>
      </c>
      <c r="F30" s="60">
        <f>VLOOKUP($A30,'Return Data'!$B$7:$R$2292,10,0)</f>
        <v>4.8122999999999996</v>
      </c>
      <c r="G30" s="61">
        <f t="shared" si="1"/>
        <v>15</v>
      </c>
      <c r="H30" s="60">
        <f>VLOOKUP($A30,'Return Data'!$B$7:$R$2292,11,0)</f>
        <v>1.1888000000000001</v>
      </c>
      <c r="I30" s="61">
        <f t="shared" si="2"/>
        <v>22</v>
      </c>
      <c r="J30" s="60">
        <f>VLOOKUP($A30,'Return Data'!$B$7:$R$2292,12,0)</f>
        <v>-0.22620000000000001</v>
      </c>
      <c r="K30" s="61">
        <f t="shared" si="3"/>
        <v>23</v>
      </c>
      <c r="L30" s="60">
        <f>VLOOKUP($A30,'Return Data'!$B$7:$R$2292,13,0)</f>
        <v>-0.77100000000000002</v>
      </c>
      <c r="M30" s="61">
        <f t="shared" si="4"/>
        <v>23</v>
      </c>
      <c r="N30" s="60">
        <f>VLOOKUP($A30,'Return Data'!$B$7:$R$2292,17,0)</f>
        <v>0.97770000000000001</v>
      </c>
      <c r="O30" s="61">
        <f t="shared" si="5"/>
        <v>23</v>
      </c>
      <c r="P30" s="60">
        <f>VLOOKUP($A30,'Return Data'!$B$7:$R$2292,14,0)</f>
        <v>5.0396000000000001</v>
      </c>
      <c r="Q30" s="61">
        <f t="shared" si="6"/>
        <v>17</v>
      </c>
      <c r="R30" s="60">
        <f>VLOOKUP($A30,'Return Data'!$B$7:$R$2292,16,0)</f>
        <v>8.9809000000000001</v>
      </c>
      <c r="S30" s="62">
        <f t="shared" si="7"/>
        <v>3</v>
      </c>
    </row>
    <row r="31" spans="1:19" x14ac:dyDescent="0.3">
      <c r="A31" s="77" t="s">
        <v>833</v>
      </c>
      <c r="B31" s="59">
        <f>VLOOKUP($A31,'Return Data'!$B$7:$R$2292,3,0)</f>
        <v>44859</v>
      </c>
      <c r="C31" s="60">
        <f>VLOOKUP($A31,'Return Data'!$B$7:$R$2292,4,0)</f>
        <v>52.346600000000002</v>
      </c>
      <c r="D31" s="60">
        <f>VLOOKUP($A31,'Return Data'!$B$7:$R$2292,9,0)</f>
        <v>2.4018999999999999</v>
      </c>
      <c r="E31" s="61">
        <f t="shared" si="0"/>
        <v>22</v>
      </c>
      <c r="F31" s="60">
        <f>VLOOKUP($A31,'Return Data'!$B$7:$R$2292,10,0)</f>
        <v>5.3905000000000003</v>
      </c>
      <c r="G31" s="61">
        <f t="shared" si="1"/>
        <v>11</v>
      </c>
      <c r="H31" s="60">
        <f>VLOOKUP($A31,'Return Data'!$B$7:$R$2292,11,0)</f>
        <v>2.1486000000000001</v>
      </c>
      <c r="I31" s="61">
        <f t="shared" si="2"/>
        <v>18</v>
      </c>
      <c r="J31" s="60">
        <f>VLOOKUP($A31,'Return Data'!$B$7:$R$2292,12,0)</f>
        <v>0.50629999999999997</v>
      </c>
      <c r="K31" s="61">
        <f t="shared" si="3"/>
        <v>21</v>
      </c>
      <c r="L31" s="60">
        <f>VLOOKUP($A31,'Return Data'!$B$7:$R$2292,13,0)</f>
        <v>0.15920000000000001</v>
      </c>
      <c r="M31" s="61">
        <f t="shared" si="4"/>
        <v>21</v>
      </c>
      <c r="N31" s="60">
        <f>VLOOKUP($A31,'Return Data'!$B$7:$R$2292,17,0)</f>
        <v>1.6859</v>
      </c>
      <c r="O31" s="61">
        <f t="shared" si="5"/>
        <v>21</v>
      </c>
      <c r="P31" s="60">
        <f>VLOOKUP($A31,'Return Data'!$B$7:$R$2292,14,0)</f>
        <v>5.0172999999999996</v>
      </c>
      <c r="Q31" s="61">
        <f t="shared" si="6"/>
        <v>18</v>
      </c>
      <c r="R31" s="60">
        <f>VLOOKUP($A31,'Return Data'!$B$7:$R$2292,16,0)</f>
        <v>8.8636999999999997</v>
      </c>
      <c r="S31" s="62">
        <f t="shared" si="7"/>
        <v>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5.2804833333333328</v>
      </c>
      <c r="E33" s="83"/>
      <c r="F33" s="84">
        <f>AVERAGE(F8:F31)</f>
        <v>5.6383875000000003</v>
      </c>
      <c r="G33" s="83"/>
      <c r="H33" s="84">
        <f>AVERAGE(H8:H31)</f>
        <v>3.0915916666666665</v>
      </c>
      <c r="I33" s="83"/>
      <c r="J33" s="84">
        <f>AVERAGE(J8:J31)</f>
        <v>2.1051750000000005</v>
      </c>
      <c r="K33" s="83"/>
      <c r="L33" s="84">
        <f>AVERAGE(L8:L31)</f>
        <v>1.6712583333333331</v>
      </c>
      <c r="M33" s="83"/>
      <c r="N33" s="84">
        <f>AVERAGE(N8:N31)</f>
        <v>2.6298833333333334</v>
      </c>
      <c r="O33" s="83"/>
      <c r="P33" s="84">
        <f>AVERAGE(P8:P31)</f>
        <v>5.5872333333333337</v>
      </c>
      <c r="Q33" s="83"/>
      <c r="R33" s="84">
        <f>AVERAGE(R8:R31)</f>
        <v>8.2250833333333322</v>
      </c>
      <c r="S33" s="85"/>
    </row>
    <row r="34" spans="1:19" x14ac:dyDescent="0.3">
      <c r="A34" s="82" t="s">
        <v>28</v>
      </c>
      <c r="B34" s="83"/>
      <c r="C34" s="83"/>
      <c r="D34" s="84">
        <f>MIN(D8:D31)</f>
        <v>1.2239</v>
      </c>
      <c r="E34" s="83"/>
      <c r="F34" s="84">
        <f>MIN(F8:F31)</f>
        <v>2.2225999999999999</v>
      </c>
      <c r="G34" s="83"/>
      <c r="H34" s="84">
        <f>MIN(H8:H31)</f>
        <v>0.43690000000000001</v>
      </c>
      <c r="I34" s="83"/>
      <c r="J34" s="84">
        <f>MIN(J8:J31)</f>
        <v>-0.96130000000000004</v>
      </c>
      <c r="K34" s="83"/>
      <c r="L34" s="84">
        <f>MIN(L8:L31)</f>
        <v>-1.3414999999999999</v>
      </c>
      <c r="M34" s="83"/>
      <c r="N34" s="84">
        <f>MIN(N8:N31)</f>
        <v>1.7500000000000002E-2</v>
      </c>
      <c r="O34" s="83"/>
      <c r="P34" s="84">
        <f>MIN(P8:P31)</f>
        <v>4.0133999999999999</v>
      </c>
      <c r="Q34" s="83"/>
      <c r="R34" s="84">
        <f>MIN(R8:R31)</f>
        <v>6.6535000000000002</v>
      </c>
      <c r="S34" s="85"/>
    </row>
    <row r="35" spans="1:19" ht="15" thickBot="1" x14ac:dyDescent="0.35">
      <c r="A35" s="86" t="s">
        <v>29</v>
      </c>
      <c r="B35" s="87"/>
      <c r="C35" s="87"/>
      <c r="D35" s="88">
        <f>MAX(D8:D31)</f>
        <v>9.5698000000000008</v>
      </c>
      <c r="E35" s="87"/>
      <c r="F35" s="88">
        <f>MAX(F8:F31)</f>
        <v>11.5626</v>
      </c>
      <c r="G35" s="87"/>
      <c r="H35" s="88">
        <f>MAX(H8:H31)</f>
        <v>6.2904999999999998</v>
      </c>
      <c r="I35" s="87"/>
      <c r="J35" s="88">
        <f>MAX(J8:J31)</f>
        <v>5.6311999999999998</v>
      </c>
      <c r="K35" s="87"/>
      <c r="L35" s="88">
        <f>MAX(L8:L31)</f>
        <v>3.7795999999999998</v>
      </c>
      <c r="M35" s="87"/>
      <c r="N35" s="88">
        <f>MAX(N8:N31)</f>
        <v>4.4009</v>
      </c>
      <c r="O35" s="87"/>
      <c r="P35" s="88">
        <f>MAX(P8:P31)</f>
        <v>7.3948999999999998</v>
      </c>
      <c r="Q35" s="87"/>
      <c r="R35" s="88">
        <f>MAX(R8:R31)</f>
        <v>9.5182000000000002</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1261</v>
      </c>
      <c r="B8" s="59">
        <f>VLOOKUP($A8,'Return Data'!$B$7:$R$2292,3,0)</f>
        <v>44859</v>
      </c>
      <c r="C8" s="60">
        <f>VLOOKUP($A8,'Return Data'!$B$7:$R$2292,4,0)</f>
        <v>66.093800000000002</v>
      </c>
      <c r="D8" s="60">
        <f>VLOOKUP($A8,'Return Data'!$B$7:$R$2292,9,0)</f>
        <v>5.4343000000000004</v>
      </c>
      <c r="E8" s="61">
        <f t="shared" ref="E8:E34" si="0">RANK(D8,D$8:D$34,0)</f>
        <v>11</v>
      </c>
      <c r="F8" s="60">
        <f>VLOOKUP($A8,'Return Data'!$B$7:$R$2292,10,0)</f>
        <v>2.8048999999999999</v>
      </c>
      <c r="G8" s="61">
        <f t="shared" ref="G8:G34" si="1">RANK(F8,F$8:F$34,0)</f>
        <v>23</v>
      </c>
      <c r="H8" s="60">
        <f>VLOOKUP($A8,'Return Data'!$B$7:$R$2292,11,0)</f>
        <v>0.92279999999999995</v>
      </c>
      <c r="I8" s="61">
        <f t="shared" ref="I8:I34" si="2">RANK(H8,H$8:H$34,0)</f>
        <v>24</v>
      </c>
      <c r="J8" s="60">
        <f>VLOOKUP($A8,'Return Data'!$B$7:$R$2292,12,0)</f>
        <v>0.60880000000000001</v>
      </c>
      <c r="K8" s="61">
        <f t="shared" ref="K8:K34" si="3">RANK(J8,J$8:J$34,0)</f>
        <v>18</v>
      </c>
      <c r="L8" s="60">
        <f>VLOOKUP($A8,'Return Data'!$B$7:$R$2292,13,0)</f>
        <v>0.80530000000000002</v>
      </c>
      <c r="M8" s="61">
        <f t="shared" ref="M8:M34" si="4">RANK(L8,L$8:L$34,0)</f>
        <v>17</v>
      </c>
      <c r="N8" s="60">
        <f>VLOOKUP($A8,'Return Data'!$B$7:$R$2292,17,0)</f>
        <v>2.3582999999999998</v>
      </c>
      <c r="O8" s="61">
        <f t="shared" ref="O8:O34" si="5">RANK(N8,N$8:N$34,0)</f>
        <v>7</v>
      </c>
      <c r="P8" s="60">
        <f>VLOOKUP($A8,'Return Data'!$B$7:$R$2292,14,0)</f>
        <v>5.4001000000000001</v>
      </c>
      <c r="Q8" s="61">
        <f t="shared" ref="Q8:Q34" si="6">RANK(P8,P$8:P$34,0)</f>
        <v>9</v>
      </c>
      <c r="R8" s="60">
        <f>VLOOKUP($A8,'Return Data'!$B$7:$R$2292,16,0)</f>
        <v>8.5360999999999994</v>
      </c>
      <c r="S8" s="62">
        <f t="shared" ref="S8:S34" si="7">RANK(R8,R$8:R$34,0)</f>
        <v>5</v>
      </c>
    </row>
    <row r="9" spans="1:19" x14ac:dyDescent="0.3">
      <c r="A9" s="77" t="s">
        <v>1264</v>
      </c>
      <c r="B9" s="59">
        <f>VLOOKUP($A9,'Return Data'!$B$7:$R$2292,3,0)</f>
        <v>44859</v>
      </c>
      <c r="C9" s="60">
        <f>VLOOKUP($A9,'Return Data'!$B$7:$R$2292,4,0)</f>
        <v>20.6631</v>
      </c>
      <c r="D9" s="60">
        <f>VLOOKUP($A9,'Return Data'!$B$7:$R$2292,9,0)</f>
        <v>3.7772000000000001</v>
      </c>
      <c r="E9" s="61">
        <f t="shared" si="0"/>
        <v>17</v>
      </c>
      <c r="F9" s="60">
        <f>VLOOKUP($A9,'Return Data'!$B$7:$R$2292,10,0)</f>
        <v>5.0853000000000002</v>
      </c>
      <c r="G9" s="61">
        <f t="shared" si="1"/>
        <v>10</v>
      </c>
      <c r="H9" s="60">
        <f>VLOOKUP($A9,'Return Data'!$B$7:$R$2292,11,0)</f>
        <v>3.1383999999999999</v>
      </c>
      <c r="I9" s="61">
        <f t="shared" si="2"/>
        <v>8</v>
      </c>
      <c r="J9" s="60">
        <f>VLOOKUP($A9,'Return Data'!$B$7:$R$2292,12,0)</f>
        <v>1.8778999999999999</v>
      </c>
      <c r="K9" s="61">
        <f t="shared" si="3"/>
        <v>9</v>
      </c>
      <c r="L9" s="60">
        <f>VLOOKUP($A9,'Return Data'!$B$7:$R$2292,13,0)</f>
        <v>1.6525000000000001</v>
      </c>
      <c r="M9" s="61">
        <f t="shared" si="4"/>
        <v>6</v>
      </c>
      <c r="N9" s="60">
        <f>VLOOKUP($A9,'Return Data'!$B$7:$R$2292,17,0)</f>
        <v>2.6103000000000001</v>
      </c>
      <c r="O9" s="61">
        <f t="shared" si="5"/>
        <v>6</v>
      </c>
      <c r="P9" s="60">
        <f>VLOOKUP($A9,'Return Data'!$B$7:$R$2292,14,0)</f>
        <v>5.8171999999999997</v>
      </c>
      <c r="Q9" s="61">
        <f t="shared" si="6"/>
        <v>5</v>
      </c>
      <c r="R9" s="60">
        <f>VLOOKUP($A9,'Return Data'!$B$7:$R$2292,16,0)</f>
        <v>6.9766000000000004</v>
      </c>
      <c r="S9" s="62">
        <f t="shared" si="7"/>
        <v>19</v>
      </c>
    </row>
    <row r="10" spans="1:19" x14ac:dyDescent="0.3">
      <c r="A10" s="77" t="s">
        <v>2002</v>
      </c>
      <c r="B10" s="59">
        <f>VLOOKUP($A10,'Return Data'!$B$7:$R$2292,3,0)</f>
        <v>44859</v>
      </c>
      <c r="C10" s="60">
        <f>VLOOKUP($A10,'Return Data'!$B$7:$R$2292,4,0)</f>
        <v>34.179499999999997</v>
      </c>
      <c r="D10" s="60">
        <f>VLOOKUP($A10,'Return Data'!$B$7:$R$2292,9,0)</f>
        <v>5.5937000000000001</v>
      </c>
      <c r="E10" s="61">
        <f t="shared" si="0"/>
        <v>8</v>
      </c>
      <c r="F10" s="60">
        <f>VLOOKUP($A10,'Return Data'!$B$7:$R$2292,10,0)</f>
        <v>4.4771000000000001</v>
      </c>
      <c r="G10" s="61">
        <f t="shared" si="1"/>
        <v>17</v>
      </c>
      <c r="H10" s="60">
        <f>VLOOKUP($A10,'Return Data'!$B$7:$R$2292,11,0)</f>
        <v>2.3014999999999999</v>
      </c>
      <c r="I10" s="61">
        <f t="shared" si="2"/>
        <v>12</v>
      </c>
      <c r="J10" s="60">
        <f>VLOOKUP($A10,'Return Data'!$B$7:$R$2292,12,0)</f>
        <v>0.55500000000000005</v>
      </c>
      <c r="K10" s="61">
        <f t="shared" si="3"/>
        <v>19</v>
      </c>
      <c r="L10" s="60">
        <f>VLOOKUP($A10,'Return Data'!$B$7:$R$2292,13,0)</f>
        <v>0.27810000000000001</v>
      </c>
      <c r="M10" s="61">
        <f t="shared" si="4"/>
        <v>20</v>
      </c>
      <c r="N10" s="60">
        <f>VLOOKUP($A10,'Return Data'!$B$7:$R$2292,17,0)</f>
        <v>1.4674</v>
      </c>
      <c r="O10" s="61">
        <f t="shared" si="5"/>
        <v>19</v>
      </c>
      <c r="P10" s="60">
        <f>VLOOKUP($A10,'Return Data'!$B$7:$R$2292,14,0)</f>
        <v>4.0872000000000002</v>
      </c>
      <c r="Q10" s="61">
        <f t="shared" si="6"/>
        <v>21</v>
      </c>
      <c r="R10" s="60">
        <f>VLOOKUP($A10,'Return Data'!$B$7:$R$2292,16,0)</f>
        <v>6.1444000000000001</v>
      </c>
      <c r="S10" s="62">
        <f t="shared" si="7"/>
        <v>24</v>
      </c>
    </row>
    <row r="11" spans="1:19" x14ac:dyDescent="0.3">
      <c r="A11" s="77" t="s">
        <v>1878</v>
      </c>
      <c r="B11" s="59">
        <f>VLOOKUP($A11,'Return Data'!$B$7:$R$2292,3,0)</f>
        <v>44859</v>
      </c>
      <c r="C11" s="60">
        <f>VLOOKUP($A11,'Return Data'!$B$7:$R$2292,4,0)</f>
        <v>61.966299999999997</v>
      </c>
      <c r="D11" s="60">
        <f>VLOOKUP($A11,'Return Data'!$B$7:$R$2292,9,0)</f>
        <v>6.859</v>
      </c>
      <c r="E11" s="61">
        <f t="shared" si="0"/>
        <v>4</v>
      </c>
      <c r="F11" s="60">
        <f>VLOOKUP($A11,'Return Data'!$B$7:$R$2292,10,0)</f>
        <v>3.1368999999999998</v>
      </c>
      <c r="G11" s="61">
        <f t="shared" si="1"/>
        <v>21</v>
      </c>
      <c r="H11" s="60">
        <f>VLOOKUP($A11,'Return Data'!$B$7:$R$2292,11,0)</f>
        <v>1.6228</v>
      </c>
      <c r="I11" s="61">
        <f t="shared" si="2"/>
        <v>20</v>
      </c>
      <c r="J11" s="60">
        <f>VLOOKUP($A11,'Return Data'!$B$7:$R$2292,12,0)</f>
        <v>1.232</v>
      </c>
      <c r="K11" s="61">
        <f t="shared" si="3"/>
        <v>14</v>
      </c>
      <c r="L11" s="60">
        <f>VLOOKUP($A11,'Return Data'!$B$7:$R$2292,13,0)</f>
        <v>1.2523</v>
      </c>
      <c r="M11" s="61">
        <f t="shared" si="4"/>
        <v>11</v>
      </c>
      <c r="N11" s="60">
        <f>VLOOKUP($A11,'Return Data'!$B$7:$R$2292,17,0)</f>
        <v>1.7246999999999999</v>
      </c>
      <c r="O11" s="61">
        <f t="shared" si="5"/>
        <v>14</v>
      </c>
      <c r="P11" s="60">
        <f>VLOOKUP($A11,'Return Data'!$B$7:$R$2292,14,0)</f>
        <v>4.4032999999999998</v>
      </c>
      <c r="Q11" s="61">
        <f t="shared" si="6"/>
        <v>18</v>
      </c>
      <c r="R11" s="60">
        <f>VLOOKUP($A11,'Return Data'!$B$7:$R$2292,16,0)</f>
        <v>8.3141999999999996</v>
      </c>
      <c r="S11" s="62">
        <f t="shared" si="7"/>
        <v>8</v>
      </c>
    </row>
    <row r="12" spans="1:19" x14ac:dyDescent="0.3">
      <c r="A12" s="77" t="s">
        <v>1266</v>
      </c>
      <c r="B12" s="59">
        <f>VLOOKUP($A12,'Return Data'!$B$7:$R$2292,3,0)</f>
        <v>44859</v>
      </c>
      <c r="C12" s="60">
        <f>VLOOKUP($A12,'Return Data'!$B$7:$R$2292,4,0)</f>
        <v>77.209100000000007</v>
      </c>
      <c r="D12" s="60">
        <f>VLOOKUP($A12,'Return Data'!$B$7:$R$2292,9,0)</f>
        <v>4.0488999999999997</v>
      </c>
      <c r="E12" s="61">
        <f t="shared" si="0"/>
        <v>16</v>
      </c>
      <c r="F12" s="60">
        <f>VLOOKUP($A12,'Return Data'!$B$7:$R$2292,10,0)</f>
        <v>4.6917999999999997</v>
      </c>
      <c r="G12" s="61">
        <f t="shared" si="1"/>
        <v>15</v>
      </c>
      <c r="H12" s="60">
        <f>VLOOKUP($A12,'Return Data'!$B$7:$R$2292,11,0)</f>
        <v>3.0409999999999999</v>
      </c>
      <c r="I12" s="61">
        <f t="shared" si="2"/>
        <v>9</v>
      </c>
      <c r="J12" s="60">
        <f>VLOOKUP($A12,'Return Data'!$B$7:$R$2292,12,0)</f>
        <v>1.9147000000000001</v>
      </c>
      <c r="K12" s="61">
        <f t="shared" si="3"/>
        <v>8</v>
      </c>
      <c r="L12" s="60">
        <f>VLOOKUP($A12,'Return Data'!$B$7:$R$2292,13,0)</f>
        <v>1.7270000000000001</v>
      </c>
      <c r="M12" s="61">
        <f t="shared" si="4"/>
        <v>5</v>
      </c>
      <c r="N12" s="60">
        <f>VLOOKUP($A12,'Return Data'!$B$7:$R$2292,17,0)</f>
        <v>2.8250000000000002</v>
      </c>
      <c r="O12" s="61">
        <f t="shared" si="5"/>
        <v>4</v>
      </c>
      <c r="P12" s="60">
        <f>VLOOKUP($A12,'Return Data'!$B$7:$R$2292,14,0)</f>
        <v>5.9992000000000001</v>
      </c>
      <c r="Q12" s="61">
        <f t="shared" si="6"/>
        <v>4</v>
      </c>
      <c r="R12" s="60">
        <f>VLOOKUP($A12,'Return Data'!$B$7:$R$2292,16,0)</f>
        <v>9.2577999999999996</v>
      </c>
      <c r="S12" s="62">
        <f t="shared" si="7"/>
        <v>2</v>
      </c>
    </row>
    <row r="13" spans="1:19" x14ac:dyDescent="0.3">
      <c r="A13" s="77" t="s">
        <v>1268</v>
      </c>
      <c r="B13" s="59">
        <f>VLOOKUP($A13,'Return Data'!$B$7:$R$2292,3,0)</f>
        <v>44859</v>
      </c>
      <c r="C13" s="60">
        <f>VLOOKUP($A13,'Return Data'!$B$7:$R$2292,4,0)</f>
        <v>20.0153</v>
      </c>
      <c r="D13" s="60">
        <f>VLOOKUP($A13,'Return Data'!$B$7:$R$2292,9,0)</f>
        <v>4.3762999999999996</v>
      </c>
      <c r="E13" s="61">
        <f t="shared" si="0"/>
        <v>13</v>
      </c>
      <c r="F13" s="60">
        <f>VLOOKUP($A13,'Return Data'!$B$7:$R$2292,10,0)</f>
        <v>4.7845000000000004</v>
      </c>
      <c r="G13" s="61">
        <f t="shared" si="1"/>
        <v>12</v>
      </c>
      <c r="H13" s="60">
        <f>VLOOKUP($A13,'Return Data'!$B$7:$R$2292,11,0)</f>
        <v>2.0263</v>
      </c>
      <c r="I13" s="61">
        <f t="shared" si="2"/>
        <v>17</v>
      </c>
      <c r="J13" s="60">
        <f>VLOOKUP($A13,'Return Data'!$B$7:$R$2292,12,0)</f>
        <v>1.5262</v>
      </c>
      <c r="K13" s="61">
        <f t="shared" si="3"/>
        <v>12</v>
      </c>
      <c r="L13" s="60">
        <f>VLOOKUP($A13,'Return Data'!$B$7:$R$2292,13,0)</f>
        <v>1.2524999999999999</v>
      </c>
      <c r="M13" s="61">
        <f t="shared" si="4"/>
        <v>10</v>
      </c>
      <c r="N13" s="60">
        <f>VLOOKUP($A13,'Return Data'!$B$7:$R$2292,17,0)</f>
        <v>3.7172000000000001</v>
      </c>
      <c r="O13" s="61">
        <f t="shared" si="5"/>
        <v>2</v>
      </c>
      <c r="P13" s="60">
        <f>VLOOKUP($A13,'Return Data'!$B$7:$R$2292,14,0)</f>
        <v>6.2545000000000002</v>
      </c>
      <c r="Q13" s="61">
        <f t="shared" si="6"/>
        <v>2</v>
      </c>
      <c r="R13" s="60">
        <f>VLOOKUP($A13,'Return Data'!$B$7:$R$2292,16,0)</f>
        <v>8.3012999999999995</v>
      </c>
      <c r="S13" s="62">
        <f t="shared" si="7"/>
        <v>9</v>
      </c>
    </row>
    <row r="14" spans="1:19" x14ac:dyDescent="0.3">
      <c r="A14" s="77" t="s">
        <v>1269</v>
      </c>
      <c r="B14" s="59">
        <f>VLOOKUP($A14,'Return Data'!$B$7:$R$2292,3,0)</f>
        <v>44859</v>
      </c>
      <c r="C14" s="60">
        <f>VLOOKUP($A14,'Return Data'!$B$7:$R$2292,4,0)</f>
        <v>49.165999999999997</v>
      </c>
      <c r="D14" s="60">
        <f>VLOOKUP($A14,'Return Data'!$B$7:$R$2292,9,0)</f>
        <v>6.1013999999999999</v>
      </c>
      <c r="E14" s="61">
        <f t="shared" si="0"/>
        <v>7</v>
      </c>
      <c r="F14" s="60">
        <f>VLOOKUP($A14,'Return Data'!$B$7:$R$2292,10,0)</f>
        <v>2.4969999999999999</v>
      </c>
      <c r="G14" s="61">
        <f t="shared" si="1"/>
        <v>25</v>
      </c>
      <c r="H14" s="60">
        <f>VLOOKUP($A14,'Return Data'!$B$7:$R$2292,11,0)</f>
        <v>1.8792</v>
      </c>
      <c r="I14" s="61">
        <f t="shared" si="2"/>
        <v>18</v>
      </c>
      <c r="J14" s="60">
        <f>VLOOKUP($A14,'Return Data'!$B$7:$R$2292,12,0)</f>
        <v>1.5553999999999999</v>
      </c>
      <c r="K14" s="61">
        <f t="shared" si="3"/>
        <v>11</v>
      </c>
      <c r="L14" s="60">
        <f>VLOOKUP($A14,'Return Data'!$B$7:$R$2292,13,0)</f>
        <v>1.4816</v>
      </c>
      <c r="M14" s="61">
        <f t="shared" si="4"/>
        <v>9</v>
      </c>
      <c r="N14" s="60">
        <f>VLOOKUP($A14,'Return Data'!$B$7:$R$2292,17,0)</f>
        <v>2.0165999999999999</v>
      </c>
      <c r="O14" s="61">
        <f t="shared" si="5"/>
        <v>10</v>
      </c>
      <c r="P14" s="60">
        <f>VLOOKUP($A14,'Return Data'!$B$7:$R$2292,14,0)</f>
        <v>4.0888</v>
      </c>
      <c r="Q14" s="61">
        <f t="shared" si="6"/>
        <v>20</v>
      </c>
      <c r="R14" s="60">
        <f>VLOOKUP($A14,'Return Data'!$B$7:$R$2292,16,0)</f>
        <v>7.9196</v>
      </c>
      <c r="S14" s="62">
        <f t="shared" si="7"/>
        <v>12</v>
      </c>
    </row>
    <row r="15" spans="1:19" x14ac:dyDescent="0.3">
      <c r="A15" s="77" t="s">
        <v>1271</v>
      </c>
      <c r="B15" s="59">
        <f>VLOOKUP($A15,'Return Data'!$B$7:$R$2292,3,0)</f>
        <v>44859</v>
      </c>
      <c r="C15" s="60">
        <f>VLOOKUP($A15,'Return Data'!$B$7:$R$2292,4,0)</f>
        <v>44.972299999999997</v>
      </c>
      <c r="D15" s="60">
        <f>VLOOKUP($A15,'Return Data'!$B$7:$R$2292,9,0)</f>
        <v>6.1555999999999997</v>
      </c>
      <c r="E15" s="61">
        <f t="shared" si="0"/>
        <v>6</v>
      </c>
      <c r="F15" s="60">
        <f>VLOOKUP($A15,'Return Data'!$B$7:$R$2292,10,0)</f>
        <v>4.2847</v>
      </c>
      <c r="G15" s="61">
        <f t="shared" si="1"/>
        <v>18</v>
      </c>
      <c r="H15" s="60">
        <f>VLOOKUP($A15,'Return Data'!$B$7:$R$2292,11,0)</f>
        <v>2.2343000000000002</v>
      </c>
      <c r="I15" s="61">
        <f t="shared" si="2"/>
        <v>13</v>
      </c>
      <c r="J15" s="60">
        <f>VLOOKUP($A15,'Return Data'!$B$7:$R$2292,12,0)</f>
        <v>0.78439999999999999</v>
      </c>
      <c r="K15" s="61">
        <f t="shared" si="3"/>
        <v>17</v>
      </c>
      <c r="L15" s="60">
        <f>VLOOKUP($A15,'Return Data'!$B$7:$R$2292,13,0)</f>
        <v>0.71079999999999999</v>
      </c>
      <c r="M15" s="61">
        <f t="shared" si="4"/>
        <v>18</v>
      </c>
      <c r="N15" s="60">
        <f>VLOOKUP($A15,'Return Data'!$B$7:$R$2292,17,0)</f>
        <v>1.7553000000000001</v>
      </c>
      <c r="O15" s="61">
        <f t="shared" si="5"/>
        <v>13</v>
      </c>
      <c r="P15" s="60">
        <f>VLOOKUP($A15,'Return Data'!$B$7:$R$2292,14,0)</f>
        <v>4.5133999999999999</v>
      </c>
      <c r="Q15" s="61">
        <f t="shared" si="6"/>
        <v>16</v>
      </c>
      <c r="R15" s="60">
        <f>VLOOKUP($A15,'Return Data'!$B$7:$R$2292,16,0)</f>
        <v>7.3258000000000001</v>
      </c>
      <c r="S15" s="62">
        <f t="shared" si="7"/>
        <v>16</v>
      </c>
    </row>
    <row r="16" spans="1:19" x14ac:dyDescent="0.3">
      <c r="A16" s="77" t="s">
        <v>1273</v>
      </c>
      <c r="B16" s="59">
        <f>VLOOKUP($A16,'Return Data'!$B$7:$R$2292,3,0)</f>
        <v>44859</v>
      </c>
      <c r="C16" s="60">
        <f>VLOOKUP($A16,'Return Data'!$B$7:$R$2292,4,0)</f>
        <v>82.956400000000002</v>
      </c>
      <c r="D16" s="60">
        <f>VLOOKUP($A16,'Return Data'!$B$7:$R$2292,9,0)</f>
        <v>5.5807000000000002</v>
      </c>
      <c r="E16" s="61">
        <f t="shared" si="0"/>
        <v>9</v>
      </c>
      <c r="F16" s="60">
        <f>VLOOKUP($A16,'Return Data'!$B$7:$R$2292,10,0)</f>
        <v>10.966200000000001</v>
      </c>
      <c r="G16" s="61">
        <f t="shared" si="1"/>
        <v>1</v>
      </c>
      <c r="H16" s="60">
        <f>VLOOKUP($A16,'Return Data'!$B$7:$R$2292,11,0)</f>
        <v>5.6932</v>
      </c>
      <c r="I16" s="61">
        <f t="shared" si="2"/>
        <v>1</v>
      </c>
      <c r="J16" s="60">
        <f>VLOOKUP($A16,'Return Data'!$B$7:$R$2292,12,0)</f>
        <v>5.0271999999999997</v>
      </c>
      <c r="K16" s="61">
        <f t="shared" si="3"/>
        <v>1</v>
      </c>
      <c r="L16" s="60">
        <f>VLOOKUP($A16,'Return Data'!$B$7:$R$2292,13,0)</f>
        <v>3.0678000000000001</v>
      </c>
      <c r="M16" s="61">
        <f t="shared" si="4"/>
        <v>2</v>
      </c>
      <c r="N16" s="60">
        <f>VLOOKUP($A16,'Return Data'!$B$7:$R$2292,17,0)</f>
        <v>3.7544</v>
      </c>
      <c r="O16" s="61">
        <f t="shared" si="5"/>
        <v>1</v>
      </c>
      <c r="P16" s="60">
        <f>VLOOKUP($A16,'Return Data'!$B$7:$R$2292,14,0)</f>
        <v>6.7980999999999998</v>
      </c>
      <c r="Q16" s="61">
        <f t="shared" si="6"/>
        <v>1</v>
      </c>
      <c r="R16" s="60">
        <f>VLOOKUP($A16,'Return Data'!$B$7:$R$2292,16,0)</f>
        <v>9.5482999999999993</v>
      </c>
      <c r="S16" s="62">
        <f t="shared" si="7"/>
        <v>1</v>
      </c>
    </row>
    <row r="17" spans="1:19" x14ac:dyDescent="0.3">
      <c r="A17" s="77" t="s">
        <v>1275</v>
      </c>
      <c r="B17" s="59">
        <f>VLOOKUP($A17,'Return Data'!$B$7:$R$2292,3,0)</f>
        <v>44859</v>
      </c>
      <c r="C17" s="60">
        <f>VLOOKUP($A17,'Return Data'!$B$7:$R$2292,4,0)</f>
        <v>17.695399999999999</v>
      </c>
      <c r="D17" s="60">
        <f>VLOOKUP($A17,'Return Data'!$B$7:$R$2292,9,0)</f>
        <v>6.8086000000000002</v>
      </c>
      <c r="E17" s="61">
        <f t="shared" si="0"/>
        <v>5</v>
      </c>
      <c r="F17" s="60">
        <f>VLOOKUP($A17,'Return Data'!$B$7:$R$2292,10,0)</f>
        <v>7.8072999999999997</v>
      </c>
      <c r="G17" s="61">
        <f t="shared" si="1"/>
        <v>4</v>
      </c>
      <c r="H17" s="60">
        <f>VLOOKUP($A17,'Return Data'!$B$7:$R$2292,11,0)</f>
        <v>3.2393000000000001</v>
      </c>
      <c r="I17" s="61">
        <f t="shared" si="2"/>
        <v>7</v>
      </c>
      <c r="J17" s="60">
        <f>VLOOKUP($A17,'Return Data'!$B$7:$R$2292,12,0)</f>
        <v>2.7355999999999998</v>
      </c>
      <c r="K17" s="61">
        <f t="shared" si="3"/>
        <v>4</v>
      </c>
      <c r="L17" s="60">
        <f>VLOOKUP($A17,'Return Data'!$B$7:$R$2292,13,0)</f>
        <v>1.5669</v>
      </c>
      <c r="M17" s="61">
        <f t="shared" si="4"/>
        <v>8</v>
      </c>
      <c r="N17" s="60">
        <f>VLOOKUP($A17,'Return Data'!$B$7:$R$2292,17,0)</f>
        <v>2.0045000000000002</v>
      </c>
      <c r="O17" s="61">
        <f t="shared" si="5"/>
        <v>11</v>
      </c>
      <c r="P17" s="60">
        <f>VLOOKUP($A17,'Return Data'!$B$7:$R$2292,14,0)</f>
        <v>3.8771</v>
      </c>
      <c r="Q17" s="61">
        <f t="shared" si="6"/>
        <v>24</v>
      </c>
      <c r="R17" s="60">
        <f>VLOOKUP($A17,'Return Data'!$B$7:$R$2292,16,0)</f>
        <v>5.9657</v>
      </c>
      <c r="S17" s="62">
        <f t="shared" si="7"/>
        <v>25</v>
      </c>
    </row>
    <row r="18" spans="1:19" x14ac:dyDescent="0.3">
      <c r="A18" s="77" t="s">
        <v>1278</v>
      </c>
      <c r="B18" s="59">
        <f>VLOOKUP($A18,'Return Data'!$B$7:$R$2292,3,0)</f>
        <v>44859</v>
      </c>
      <c r="C18" s="60">
        <f>VLOOKUP($A18,'Return Data'!$B$7:$R$2292,4,0)</f>
        <v>28.4879</v>
      </c>
      <c r="D18" s="60">
        <f>VLOOKUP($A18,'Return Data'!$B$7:$R$2292,9,0)</f>
        <v>6.9366000000000003</v>
      </c>
      <c r="E18" s="61">
        <f t="shared" si="0"/>
        <v>3</v>
      </c>
      <c r="F18" s="60">
        <f>VLOOKUP($A18,'Return Data'!$B$7:$R$2292,10,0)</f>
        <v>1.6797</v>
      </c>
      <c r="G18" s="61">
        <f t="shared" si="1"/>
        <v>26</v>
      </c>
      <c r="H18" s="60">
        <f>VLOOKUP($A18,'Return Data'!$B$7:$R$2292,11,0)</f>
        <v>-0.18540000000000001</v>
      </c>
      <c r="I18" s="61">
        <f t="shared" si="2"/>
        <v>27</v>
      </c>
      <c r="J18" s="60">
        <f>VLOOKUP($A18,'Return Data'!$B$7:$R$2292,12,0)</f>
        <v>4.2700000000000002E-2</v>
      </c>
      <c r="K18" s="61">
        <f t="shared" si="3"/>
        <v>23</v>
      </c>
      <c r="L18" s="60">
        <f>VLOOKUP($A18,'Return Data'!$B$7:$R$2292,13,0)</f>
        <v>0.3533</v>
      </c>
      <c r="M18" s="61">
        <f t="shared" si="4"/>
        <v>19</v>
      </c>
      <c r="N18" s="60">
        <f>VLOOKUP($A18,'Return Data'!$B$7:$R$2292,17,0)</f>
        <v>1.5165999999999999</v>
      </c>
      <c r="O18" s="61">
        <f t="shared" si="5"/>
        <v>17</v>
      </c>
      <c r="P18" s="60">
        <f>VLOOKUP($A18,'Return Data'!$B$7:$R$2292,14,0)</f>
        <v>5.5045000000000002</v>
      </c>
      <c r="Q18" s="61">
        <f t="shared" si="6"/>
        <v>7</v>
      </c>
      <c r="R18" s="60">
        <f>VLOOKUP($A18,'Return Data'!$B$7:$R$2292,16,0)</f>
        <v>7.8280000000000003</v>
      </c>
      <c r="S18" s="62">
        <f t="shared" si="7"/>
        <v>14</v>
      </c>
    </row>
    <row r="19" spans="1:19" x14ac:dyDescent="0.3">
      <c r="A19" s="77" t="s">
        <v>1279</v>
      </c>
      <c r="B19" s="59">
        <f>VLOOKUP($A19,'Return Data'!$B$7:$R$2292,3,0)</f>
        <v>44859</v>
      </c>
      <c r="C19" s="60">
        <f>VLOOKUP($A19,'Return Data'!$B$7:$R$2292,4,0)</f>
        <v>2304.8843000000002</v>
      </c>
      <c r="D19" s="60">
        <f>VLOOKUP($A19,'Return Data'!$B$7:$R$2292,9,0)</f>
        <v>4.1477000000000004</v>
      </c>
      <c r="E19" s="61">
        <f t="shared" si="0"/>
        <v>15</v>
      </c>
      <c r="F19" s="60">
        <f>VLOOKUP($A19,'Return Data'!$B$7:$R$2292,10,0)</f>
        <v>2.5074000000000001</v>
      </c>
      <c r="G19" s="61">
        <f t="shared" si="1"/>
        <v>24</v>
      </c>
      <c r="H19" s="60">
        <f>VLOOKUP($A19,'Return Data'!$B$7:$R$2292,11,0)</f>
        <v>2.6368999999999998</v>
      </c>
      <c r="I19" s="61">
        <f t="shared" si="2"/>
        <v>10</v>
      </c>
      <c r="J19" s="60">
        <f>VLOOKUP($A19,'Return Data'!$B$7:$R$2292,12,0)</f>
        <v>2.2397</v>
      </c>
      <c r="K19" s="61">
        <f t="shared" si="3"/>
        <v>6</v>
      </c>
      <c r="L19" s="60">
        <f>VLOOKUP($A19,'Return Data'!$B$7:$R$2292,13,0)</f>
        <v>1.7902</v>
      </c>
      <c r="M19" s="61">
        <f t="shared" si="4"/>
        <v>4</v>
      </c>
      <c r="N19" s="60">
        <f>VLOOKUP($A19,'Return Data'!$B$7:$R$2292,17,0)</f>
        <v>1.2122999999999999</v>
      </c>
      <c r="O19" s="61">
        <f t="shared" si="5"/>
        <v>22</v>
      </c>
      <c r="P19" s="60">
        <f>VLOOKUP($A19,'Return Data'!$B$7:$R$2292,14,0)</f>
        <v>3.4491000000000001</v>
      </c>
      <c r="Q19" s="61">
        <f t="shared" si="6"/>
        <v>26</v>
      </c>
      <c r="R19" s="60">
        <f>VLOOKUP($A19,'Return Data'!$B$7:$R$2292,16,0)</f>
        <v>5.8376000000000001</v>
      </c>
      <c r="S19" s="62">
        <f t="shared" si="7"/>
        <v>26</v>
      </c>
    </row>
    <row r="20" spans="1:19" x14ac:dyDescent="0.3">
      <c r="A20" s="77" t="s">
        <v>1282</v>
      </c>
      <c r="B20" s="59">
        <f>VLOOKUP($A20,'Return Data'!$B$7:$R$2292,3,0)</f>
        <v>44859</v>
      </c>
      <c r="C20" s="60">
        <f>VLOOKUP($A20,'Return Data'!$B$7:$R$2292,4,0)</f>
        <v>79.338099999999997</v>
      </c>
      <c r="D20" s="60">
        <f>VLOOKUP($A20,'Return Data'!$B$7:$R$2292,9,0)</f>
        <v>7.0956999999999999</v>
      </c>
      <c r="E20" s="61">
        <f t="shared" si="0"/>
        <v>2</v>
      </c>
      <c r="F20" s="60">
        <f>VLOOKUP($A20,'Return Data'!$B$7:$R$2292,10,0)</f>
        <v>8.7201000000000004</v>
      </c>
      <c r="G20" s="61">
        <f t="shared" si="1"/>
        <v>2</v>
      </c>
      <c r="H20" s="60">
        <f>VLOOKUP($A20,'Return Data'!$B$7:$R$2292,11,0)</f>
        <v>3.5741999999999998</v>
      </c>
      <c r="I20" s="61">
        <f t="shared" si="2"/>
        <v>4</v>
      </c>
      <c r="J20" s="60">
        <f>VLOOKUP($A20,'Return Data'!$B$7:$R$2292,12,0)</f>
        <v>1.8526</v>
      </c>
      <c r="K20" s="61">
        <f t="shared" si="3"/>
        <v>10</v>
      </c>
      <c r="L20" s="60">
        <f>VLOOKUP($A20,'Return Data'!$B$7:$R$2292,13,0)</f>
        <v>1.1075999999999999</v>
      </c>
      <c r="M20" s="61">
        <f t="shared" si="4"/>
        <v>12</v>
      </c>
      <c r="N20" s="60">
        <f>VLOOKUP($A20,'Return Data'!$B$7:$R$2292,17,0)</f>
        <v>2.7844000000000002</v>
      </c>
      <c r="O20" s="61">
        <f t="shared" si="5"/>
        <v>5</v>
      </c>
      <c r="P20" s="60">
        <f>VLOOKUP($A20,'Return Data'!$B$7:$R$2292,14,0)</f>
        <v>5.7057000000000002</v>
      </c>
      <c r="Q20" s="61">
        <f t="shared" si="6"/>
        <v>6</v>
      </c>
      <c r="R20" s="60">
        <f>VLOOKUP($A20,'Return Data'!$B$7:$R$2292,16,0)</f>
        <v>9.0768000000000004</v>
      </c>
      <c r="S20" s="62">
        <f t="shared" si="7"/>
        <v>3</v>
      </c>
    </row>
    <row r="21" spans="1:19" x14ac:dyDescent="0.3">
      <c r="A21" s="77" t="s">
        <v>1284</v>
      </c>
      <c r="B21" s="59">
        <f>VLOOKUP($A21,'Return Data'!$B$7:$R$2292,3,0)</f>
        <v>44859</v>
      </c>
      <c r="C21" s="60">
        <f>VLOOKUP($A21,'Return Data'!$B$7:$R$2292,4,0)</f>
        <v>55.307299999999998</v>
      </c>
      <c r="D21" s="60">
        <f>VLOOKUP($A21,'Return Data'!$B$7:$R$2292,9,0)</f>
        <v>4.1604000000000001</v>
      </c>
      <c r="E21" s="61">
        <f t="shared" si="0"/>
        <v>14</v>
      </c>
      <c r="F21" s="60">
        <f>VLOOKUP($A21,'Return Data'!$B$7:$R$2292,10,0)</f>
        <v>4.7614999999999998</v>
      </c>
      <c r="G21" s="61">
        <f t="shared" si="1"/>
        <v>13</v>
      </c>
      <c r="H21" s="60">
        <f>VLOOKUP($A21,'Return Data'!$B$7:$R$2292,11,0)</f>
        <v>3.4977999999999998</v>
      </c>
      <c r="I21" s="61">
        <f t="shared" si="2"/>
        <v>6</v>
      </c>
      <c r="J21" s="60">
        <f>VLOOKUP($A21,'Return Data'!$B$7:$R$2292,12,0)</f>
        <v>2.0345</v>
      </c>
      <c r="K21" s="61">
        <f t="shared" si="3"/>
        <v>7</v>
      </c>
      <c r="L21" s="60">
        <f>VLOOKUP($A21,'Return Data'!$B$7:$R$2292,13,0)</f>
        <v>0.91100000000000003</v>
      </c>
      <c r="M21" s="61">
        <f t="shared" si="4"/>
        <v>14</v>
      </c>
      <c r="N21" s="60">
        <f>VLOOKUP($A21,'Return Data'!$B$7:$R$2292,17,0)</f>
        <v>1.4080999999999999</v>
      </c>
      <c r="O21" s="61">
        <f t="shared" si="5"/>
        <v>20</v>
      </c>
      <c r="P21" s="60">
        <f>VLOOKUP($A21,'Return Data'!$B$7:$R$2292,14,0)</f>
        <v>4.4981999999999998</v>
      </c>
      <c r="Q21" s="61">
        <f t="shared" si="6"/>
        <v>17</v>
      </c>
      <c r="R21" s="60">
        <f>VLOOKUP($A21,'Return Data'!$B$7:$R$2292,16,0)</f>
        <v>7.8654999999999999</v>
      </c>
      <c r="S21" s="62">
        <f t="shared" si="7"/>
        <v>13</v>
      </c>
    </row>
    <row r="22" spans="1:19" x14ac:dyDescent="0.3">
      <c r="A22" s="77" t="s">
        <v>1286</v>
      </c>
      <c r="B22" s="59">
        <f>VLOOKUP($A22,'Return Data'!$B$7:$R$2292,3,0)</f>
        <v>44859</v>
      </c>
      <c r="C22" s="60">
        <f>VLOOKUP($A22,'Return Data'!$B$7:$R$2292,4,0)</f>
        <v>49.385199999999998</v>
      </c>
      <c r="D22" s="60">
        <f>VLOOKUP($A22,'Return Data'!$B$7:$R$2292,9,0)</f>
        <v>0.49680000000000002</v>
      </c>
      <c r="E22" s="61">
        <f t="shared" si="0"/>
        <v>27</v>
      </c>
      <c r="F22" s="60">
        <f>VLOOKUP($A22,'Return Data'!$B$7:$R$2292,10,0)</f>
        <v>1.4934000000000001</v>
      </c>
      <c r="G22" s="61">
        <f t="shared" si="1"/>
        <v>27</v>
      </c>
      <c r="H22" s="60">
        <f>VLOOKUP($A22,'Return Data'!$B$7:$R$2292,11,0)</f>
        <v>1.2795000000000001</v>
      </c>
      <c r="I22" s="61">
        <f t="shared" si="2"/>
        <v>21</v>
      </c>
      <c r="J22" s="60">
        <f>VLOOKUP($A22,'Return Data'!$B$7:$R$2292,12,0)</f>
        <v>0.78969999999999996</v>
      </c>
      <c r="K22" s="61">
        <f t="shared" si="3"/>
        <v>16</v>
      </c>
      <c r="L22" s="60">
        <f>VLOOKUP($A22,'Return Data'!$B$7:$R$2292,13,0)</f>
        <v>0.97570000000000001</v>
      </c>
      <c r="M22" s="61">
        <f t="shared" si="4"/>
        <v>13</v>
      </c>
      <c r="N22" s="60">
        <f>VLOOKUP($A22,'Return Data'!$B$7:$R$2292,17,0)</f>
        <v>1.6707000000000001</v>
      </c>
      <c r="O22" s="61">
        <f t="shared" si="5"/>
        <v>16</v>
      </c>
      <c r="P22" s="60">
        <f>VLOOKUP($A22,'Return Data'!$B$7:$R$2292,14,0)</f>
        <v>4.6105</v>
      </c>
      <c r="Q22" s="61">
        <f t="shared" si="6"/>
        <v>14</v>
      </c>
      <c r="R22" s="60">
        <f>VLOOKUP($A22,'Return Data'!$B$7:$R$2292,16,0)</f>
        <v>7.2163000000000004</v>
      </c>
      <c r="S22" s="62">
        <f t="shared" si="7"/>
        <v>17</v>
      </c>
    </row>
    <row r="23" spans="1:19" x14ac:dyDescent="0.3">
      <c r="A23" s="77" t="s">
        <v>1287</v>
      </c>
      <c r="B23" s="59">
        <f>VLOOKUP($A23,'Return Data'!$B$7:$R$2292,3,0)</f>
        <v>44859</v>
      </c>
      <c r="C23" s="60">
        <f>VLOOKUP($A23,'Return Data'!$B$7:$R$2292,4,0)</f>
        <v>31.1296</v>
      </c>
      <c r="D23" s="60">
        <f>VLOOKUP($A23,'Return Data'!$B$7:$R$2292,9,0)</f>
        <v>2.9941</v>
      </c>
      <c r="E23" s="61">
        <f t="shared" si="0"/>
        <v>19</v>
      </c>
      <c r="F23" s="60">
        <f>VLOOKUP($A23,'Return Data'!$B$7:$R$2292,10,0)</f>
        <v>6.3960999999999997</v>
      </c>
      <c r="G23" s="61">
        <f t="shared" si="1"/>
        <v>7</v>
      </c>
      <c r="H23" s="60">
        <f>VLOOKUP($A23,'Return Data'!$B$7:$R$2292,11,0)</f>
        <v>2.3401000000000001</v>
      </c>
      <c r="I23" s="61">
        <f t="shared" si="2"/>
        <v>11</v>
      </c>
      <c r="J23" s="60">
        <f>VLOOKUP($A23,'Return Data'!$B$7:$R$2292,12,0)</f>
        <v>1.2148000000000001</v>
      </c>
      <c r="K23" s="61">
        <f t="shared" si="3"/>
        <v>15</v>
      </c>
      <c r="L23" s="60">
        <f>VLOOKUP($A23,'Return Data'!$B$7:$R$2292,13,0)</f>
        <v>0.89159999999999995</v>
      </c>
      <c r="M23" s="61">
        <f t="shared" si="4"/>
        <v>15</v>
      </c>
      <c r="N23" s="60">
        <f>VLOOKUP($A23,'Return Data'!$B$7:$R$2292,17,0)</f>
        <v>1.6907000000000001</v>
      </c>
      <c r="O23" s="61">
        <f t="shared" si="5"/>
        <v>15</v>
      </c>
      <c r="P23" s="60">
        <f>VLOOKUP($A23,'Return Data'!$B$7:$R$2292,14,0)</f>
        <v>4.8273999999999999</v>
      </c>
      <c r="Q23" s="61">
        <f t="shared" si="6"/>
        <v>12</v>
      </c>
      <c r="R23" s="60">
        <f>VLOOKUP($A23,'Return Data'!$B$7:$R$2292,16,0)</f>
        <v>8.3354999999999997</v>
      </c>
      <c r="S23" s="62">
        <f t="shared" si="7"/>
        <v>7</v>
      </c>
    </row>
    <row r="24" spans="1:19" x14ac:dyDescent="0.3">
      <c r="A24" s="77" t="s">
        <v>1289</v>
      </c>
      <c r="B24" s="59">
        <f>VLOOKUP($A24,'Return Data'!$B$7:$R$2292,3,0)</f>
        <v>44859</v>
      </c>
      <c r="C24" s="60">
        <f>VLOOKUP($A24,'Return Data'!$B$7:$R$2292,4,0)</f>
        <v>24.805</v>
      </c>
      <c r="D24" s="60">
        <f>VLOOKUP($A24,'Return Data'!$B$7:$R$2292,9,0)</f>
        <v>3.4685000000000001</v>
      </c>
      <c r="E24" s="61">
        <f t="shared" si="0"/>
        <v>18</v>
      </c>
      <c r="F24" s="60">
        <f>VLOOKUP($A24,'Return Data'!$B$7:$R$2292,10,0)</f>
        <v>2.8773</v>
      </c>
      <c r="G24" s="61">
        <f t="shared" si="1"/>
        <v>22</v>
      </c>
      <c r="H24" s="60">
        <f>VLOOKUP($A24,'Return Data'!$B$7:$R$2292,11,0)</f>
        <v>2.1234000000000002</v>
      </c>
      <c r="I24" s="61">
        <f t="shared" si="2"/>
        <v>16</v>
      </c>
      <c r="J24" s="60">
        <f>VLOOKUP($A24,'Return Data'!$B$7:$R$2292,12,0)</f>
        <v>1.2804</v>
      </c>
      <c r="K24" s="61">
        <f t="shared" si="3"/>
        <v>13</v>
      </c>
      <c r="L24" s="60">
        <f>VLOOKUP($A24,'Return Data'!$B$7:$R$2292,13,0)</f>
        <v>0.87270000000000003</v>
      </c>
      <c r="M24" s="61">
        <f t="shared" si="4"/>
        <v>16</v>
      </c>
      <c r="N24" s="60">
        <f>VLOOKUP($A24,'Return Data'!$B$7:$R$2292,17,0)</f>
        <v>2.1200999999999999</v>
      </c>
      <c r="O24" s="61">
        <f t="shared" si="5"/>
        <v>9</v>
      </c>
      <c r="P24" s="60">
        <f>VLOOKUP($A24,'Return Data'!$B$7:$R$2292,14,0)</f>
        <v>4.5868000000000002</v>
      </c>
      <c r="Q24" s="61">
        <f t="shared" si="6"/>
        <v>15</v>
      </c>
      <c r="R24" s="60">
        <f>VLOOKUP($A24,'Return Data'!$B$7:$R$2292,16,0)</f>
        <v>6.7027999999999999</v>
      </c>
      <c r="S24" s="62">
        <f t="shared" si="7"/>
        <v>20</v>
      </c>
    </row>
    <row r="25" spans="1:19" x14ac:dyDescent="0.3">
      <c r="A25" s="77" t="s">
        <v>1292</v>
      </c>
      <c r="B25" s="59">
        <f>VLOOKUP($A25,'Return Data'!$B$7:$R$2292,3,0)</f>
        <v>44859</v>
      </c>
      <c r="C25" s="60">
        <f>VLOOKUP($A25,'Return Data'!$B$7:$R$2292,4,0)</f>
        <v>53.311199999999999</v>
      </c>
      <c r="D25" s="60">
        <f>VLOOKUP($A25,'Return Data'!$B$7:$R$2292,9,0)</f>
        <v>5.4648000000000003</v>
      </c>
      <c r="E25" s="61">
        <f t="shared" si="0"/>
        <v>10</v>
      </c>
      <c r="F25" s="60">
        <f>VLOOKUP($A25,'Return Data'!$B$7:$R$2292,10,0)</f>
        <v>7.6220999999999997</v>
      </c>
      <c r="G25" s="61">
        <f t="shared" si="1"/>
        <v>5</v>
      </c>
      <c r="H25" s="60">
        <f>VLOOKUP($A25,'Return Data'!$B$7:$R$2292,11,0)</f>
        <v>4.4238999999999997</v>
      </c>
      <c r="I25" s="61">
        <f t="shared" si="2"/>
        <v>3</v>
      </c>
      <c r="J25" s="60">
        <f>VLOOKUP($A25,'Return Data'!$B$7:$R$2292,12,0)</f>
        <v>3.5405000000000002</v>
      </c>
      <c r="K25" s="61">
        <f t="shared" si="3"/>
        <v>2</v>
      </c>
      <c r="L25" s="60">
        <f>VLOOKUP($A25,'Return Data'!$B$7:$R$2292,13,0)</f>
        <v>3.2833000000000001</v>
      </c>
      <c r="M25" s="61">
        <f t="shared" si="4"/>
        <v>1</v>
      </c>
      <c r="N25" s="60">
        <f>VLOOKUP($A25,'Return Data'!$B$7:$R$2292,17,0)</f>
        <v>3.3010000000000002</v>
      </c>
      <c r="O25" s="61">
        <f t="shared" si="5"/>
        <v>3</v>
      </c>
      <c r="P25" s="60">
        <f>VLOOKUP($A25,'Return Data'!$B$7:$R$2292,14,0)</f>
        <v>6.1881000000000004</v>
      </c>
      <c r="Q25" s="61">
        <f t="shared" si="6"/>
        <v>3</v>
      </c>
      <c r="R25" s="60">
        <f>VLOOKUP($A25,'Return Data'!$B$7:$R$2292,16,0)</f>
        <v>7.9595000000000002</v>
      </c>
      <c r="S25" s="62">
        <f t="shared" si="7"/>
        <v>11</v>
      </c>
    </row>
    <row r="26" spans="1:19" x14ac:dyDescent="0.3">
      <c r="A26" s="77" t="s">
        <v>1294</v>
      </c>
      <c r="B26" s="59">
        <f>VLOOKUP($A26,'Return Data'!$B$7:$R$2292,3,0)</f>
        <v>44859</v>
      </c>
      <c r="C26" s="60">
        <f>VLOOKUP($A26,'Return Data'!$B$7:$R$2292,4,0)</f>
        <v>64.172200000000004</v>
      </c>
      <c r="D26" s="60">
        <f>VLOOKUP($A26,'Return Data'!$B$7:$R$2292,9,0)</f>
        <v>8.7204999999999995</v>
      </c>
      <c r="E26" s="61">
        <f t="shared" si="0"/>
        <v>1</v>
      </c>
      <c r="F26" s="60">
        <f>VLOOKUP($A26,'Return Data'!$B$7:$R$2292,10,0)</f>
        <v>8.3689</v>
      </c>
      <c r="G26" s="61">
        <f t="shared" si="1"/>
        <v>3</v>
      </c>
      <c r="H26" s="60">
        <f>VLOOKUP($A26,'Return Data'!$B$7:$R$2292,11,0)</f>
        <v>4.9791999999999996</v>
      </c>
      <c r="I26" s="61">
        <f t="shared" si="2"/>
        <v>2</v>
      </c>
      <c r="J26" s="60">
        <f>VLOOKUP($A26,'Return Data'!$B$7:$R$2292,12,0)</f>
        <v>3.4786000000000001</v>
      </c>
      <c r="K26" s="61">
        <f t="shared" si="3"/>
        <v>3</v>
      </c>
      <c r="L26" s="60">
        <f>VLOOKUP($A26,'Return Data'!$B$7:$R$2292,13,0)</f>
        <v>2.3445999999999998</v>
      </c>
      <c r="M26" s="61">
        <f t="shared" si="4"/>
        <v>3</v>
      </c>
      <c r="N26" s="60">
        <f>VLOOKUP($A26,'Return Data'!$B$7:$R$2292,17,0)</f>
        <v>1.9555</v>
      </c>
      <c r="O26" s="61">
        <f t="shared" si="5"/>
        <v>12</v>
      </c>
      <c r="P26" s="60">
        <f>VLOOKUP($A26,'Return Data'!$B$7:$R$2292,14,0)</f>
        <v>4.2596999999999996</v>
      </c>
      <c r="Q26" s="61">
        <f t="shared" si="6"/>
        <v>19</v>
      </c>
      <c r="R26" s="60">
        <f>VLOOKUP($A26,'Return Data'!$B$7:$R$2292,16,0)</f>
        <v>8.3590999999999998</v>
      </c>
      <c r="S26" s="62">
        <f t="shared" si="7"/>
        <v>6</v>
      </c>
    </row>
    <row r="27" spans="1:19" x14ac:dyDescent="0.3">
      <c r="A27" s="77" t="s">
        <v>1296</v>
      </c>
      <c r="B27" s="59">
        <f>VLOOKUP($A27,'Return Data'!$B$7:$R$2292,3,0)</f>
        <v>44859</v>
      </c>
      <c r="C27" s="60">
        <f>VLOOKUP($A27,'Return Data'!$B$7:$R$2292,4,0)</f>
        <v>51.295200000000001</v>
      </c>
      <c r="D27" s="60">
        <f>VLOOKUP($A27,'Return Data'!$B$7:$R$2292,9,0)</f>
        <v>4.7740999999999998</v>
      </c>
      <c r="E27" s="61">
        <f t="shared" si="0"/>
        <v>12</v>
      </c>
      <c r="F27" s="60">
        <f>VLOOKUP($A27,'Return Data'!$B$7:$R$2292,10,0)</f>
        <v>6.6595000000000004</v>
      </c>
      <c r="G27" s="61">
        <f t="shared" si="1"/>
        <v>6</v>
      </c>
      <c r="H27" s="60">
        <f>VLOOKUP($A27,'Return Data'!$B$7:$R$2292,11,0)</f>
        <v>3.5663999999999998</v>
      </c>
      <c r="I27" s="61">
        <f t="shared" si="2"/>
        <v>5</v>
      </c>
      <c r="J27" s="60">
        <f>VLOOKUP($A27,'Return Data'!$B$7:$R$2292,12,0)</f>
        <v>2.3027000000000002</v>
      </c>
      <c r="K27" s="61">
        <f t="shared" si="3"/>
        <v>5</v>
      </c>
      <c r="L27" s="60">
        <f>VLOOKUP($A27,'Return Data'!$B$7:$R$2292,13,0)</f>
        <v>1.6205000000000001</v>
      </c>
      <c r="M27" s="61">
        <f t="shared" si="4"/>
        <v>7</v>
      </c>
      <c r="N27" s="60">
        <f>VLOOKUP($A27,'Return Data'!$B$7:$R$2292,17,0)</f>
        <v>2.3010000000000002</v>
      </c>
      <c r="O27" s="61">
        <f t="shared" si="5"/>
        <v>8</v>
      </c>
      <c r="P27" s="60">
        <f>VLOOKUP($A27,'Return Data'!$B$7:$R$2292,14,0)</f>
        <v>4.8651</v>
      </c>
      <c r="Q27" s="61">
        <f t="shared" si="6"/>
        <v>11</v>
      </c>
      <c r="R27" s="60">
        <f>VLOOKUP($A27,'Return Data'!$B$7:$R$2292,16,0)</f>
        <v>8.1890999999999998</v>
      </c>
      <c r="S27" s="62">
        <f t="shared" si="7"/>
        <v>10</v>
      </c>
    </row>
    <row r="28" spans="1:19" x14ac:dyDescent="0.3">
      <c r="A28" s="77" t="s">
        <v>828</v>
      </c>
      <c r="B28" s="59">
        <f>VLOOKUP($A28,'Return Data'!$B$7:$R$2292,3,0)</f>
        <v>44859</v>
      </c>
      <c r="C28" s="60">
        <f>VLOOKUP($A28,'Return Data'!$B$7:$R$2292,4,0)</f>
        <v>17.3734</v>
      </c>
      <c r="D28" s="60">
        <f>VLOOKUP($A28,'Return Data'!$B$7:$R$2292,9,0)</f>
        <v>2.7113999999999998</v>
      </c>
      <c r="E28" s="61">
        <f t="shared" si="0"/>
        <v>20</v>
      </c>
      <c r="F28" s="60">
        <f>VLOOKUP($A28,'Return Data'!$B$7:$R$2292,10,0)</f>
        <v>4.0743</v>
      </c>
      <c r="G28" s="61">
        <f t="shared" si="1"/>
        <v>19</v>
      </c>
      <c r="H28" s="60">
        <f>VLOOKUP($A28,'Return Data'!$B$7:$R$2292,11,0)</f>
        <v>0.77680000000000005</v>
      </c>
      <c r="I28" s="61">
        <f t="shared" si="2"/>
        <v>26</v>
      </c>
      <c r="J28" s="60">
        <f>VLOOKUP($A28,'Return Data'!$B$7:$R$2292,12,0)</f>
        <v>-1.1709000000000001</v>
      </c>
      <c r="K28" s="61">
        <f t="shared" si="3"/>
        <v>27</v>
      </c>
      <c r="L28" s="60">
        <f>VLOOKUP($A28,'Return Data'!$B$7:$R$2292,13,0)</f>
        <v>-1.5492999999999999</v>
      </c>
      <c r="M28" s="61">
        <f t="shared" si="4"/>
        <v>27</v>
      </c>
      <c r="N28" s="60">
        <f>VLOOKUP($A28,'Return Data'!$B$7:$R$2292,17,0)</f>
        <v>-0.192</v>
      </c>
      <c r="O28" s="61">
        <f t="shared" si="5"/>
        <v>27</v>
      </c>
      <c r="P28" s="60">
        <f>VLOOKUP($A28,'Return Data'!$B$7:$R$2292,14,0)</f>
        <v>3.7980999999999998</v>
      </c>
      <c r="Q28" s="61">
        <f t="shared" si="6"/>
        <v>25</v>
      </c>
      <c r="R28" s="60">
        <f>VLOOKUP($A28,'Return Data'!$B$7:$R$2292,16,0)</f>
        <v>7.0707000000000004</v>
      </c>
      <c r="S28" s="62">
        <f t="shared" si="7"/>
        <v>18</v>
      </c>
    </row>
    <row r="29" spans="1:19" x14ac:dyDescent="0.3">
      <c r="A29" s="77" t="s">
        <v>829</v>
      </c>
      <c r="B29" s="59">
        <f>VLOOKUP($A29,'Return Data'!$B$7:$R$2292,3,0)</f>
        <v>44859</v>
      </c>
      <c r="C29" s="60">
        <f>VLOOKUP($A29,'Return Data'!$B$7:$R$2292,4,0)</f>
        <v>19.5474</v>
      </c>
      <c r="D29" s="60">
        <f>VLOOKUP($A29,'Return Data'!$B$7:$R$2292,9,0)</f>
        <v>2.2686000000000002</v>
      </c>
      <c r="E29" s="61">
        <f t="shared" si="0"/>
        <v>23</v>
      </c>
      <c r="F29" s="60">
        <f>VLOOKUP($A29,'Return Data'!$B$7:$R$2292,10,0)</f>
        <v>4.7112999999999996</v>
      </c>
      <c r="G29" s="61">
        <f t="shared" si="1"/>
        <v>14</v>
      </c>
      <c r="H29" s="60">
        <f>VLOOKUP($A29,'Return Data'!$B$7:$R$2292,11,0)</f>
        <v>1.0823</v>
      </c>
      <c r="I29" s="61">
        <f t="shared" si="2"/>
        <v>22</v>
      </c>
      <c r="J29" s="60">
        <f>VLOOKUP($A29,'Return Data'!$B$7:$R$2292,12,0)</f>
        <v>0.1404</v>
      </c>
      <c r="K29" s="61">
        <f t="shared" si="3"/>
        <v>22</v>
      </c>
      <c r="L29" s="60">
        <f>VLOOKUP($A29,'Return Data'!$B$7:$R$2292,13,0)</f>
        <v>-0.3644</v>
      </c>
      <c r="M29" s="61">
        <f t="shared" si="4"/>
        <v>22</v>
      </c>
      <c r="N29" s="60">
        <f>VLOOKUP($A29,'Return Data'!$B$7:$R$2292,17,0)</f>
        <v>1.5129999999999999</v>
      </c>
      <c r="O29" s="61">
        <f t="shared" si="5"/>
        <v>18</v>
      </c>
      <c r="P29" s="60">
        <f>VLOOKUP($A29,'Return Data'!$B$7:$R$2292,14,0)</f>
        <v>5.4941000000000004</v>
      </c>
      <c r="Q29" s="61">
        <f t="shared" si="6"/>
        <v>8</v>
      </c>
      <c r="R29" s="60">
        <f>VLOOKUP($A29,'Return Data'!$B$7:$R$2292,16,0)</f>
        <v>8.6010000000000009</v>
      </c>
      <c r="S29" s="62">
        <f t="shared" si="7"/>
        <v>4</v>
      </c>
    </row>
    <row r="30" spans="1:19" x14ac:dyDescent="0.3">
      <c r="A30" s="77" t="s">
        <v>832</v>
      </c>
      <c r="B30" s="59">
        <f>VLOOKUP($A30,'Return Data'!$B$7:$R$2292,3,0)</f>
        <v>44859</v>
      </c>
      <c r="C30" s="60">
        <f>VLOOKUP($A30,'Return Data'!$B$7:$R$2292,4,0)</f>
        <v>36.185400000000001</v>
      </c>
      <c r="D30" s="60">
        <f>VLOOKUP($A30,'Return Data'!$B$7:$R$2292,9,0)</f>
        <v>1.7237</v>
      </c>
      <c r="E30" s="61">
        <f t="shared" si="0"/>
        <v>26</v>
      </c>
      <c r="F30" s="60">
        <f>VLOOKUP($A30,'Return Data'!$B$7:$R$2292,10,0)</f>
        <v>4.6768999999999998</v>
      </c>
      <c r="G30" s="61">
        <f t="shared" si="1"/>
        <v>16</v>
      </c>
      <c r="H30" s="60">
        <f>VLOOKUP($A30,'Return Data'!$B$7:$R$2292,11,0)</f>
        <v>1.0556000000000001</v>
      </c>
      <c r="I30" s="61">
        <f t="shared" si="2"/>
        <v>23</v>
      </c>
      <c r="J30" s="60">
        <f>VLOOKUP($A30,'Return Data'!$B$7:$R$2292,12,0)</f>
        <v>-0.36330000000000001</v>
      </c>
      <c r="K30" s="61">
        <f t="shared" si="3"/>
        <v>25</v>
      </c>
      <c r="L30" s="60">
        <f>VLOOKUP($A30,'Return Data'!$B$7:$R$2292,13,0)</f>
        <v>-0.90669999999999995</v>
      </c>
      <c r="M30" s="61">
        <f t="shared" si="4"/>
        <v>25</v>
      </c>
      <c r="N30" s="60">
        <f>VLOOKUP($A30,'Return Data'!$B$7:$R$2292,17,0)</f>
        <v>0.84299999999999997</v>
      </c>
      <c r="O30" s="61">
        <f t="shared" si="5"/>
        <v>23</v>
      </c>
      <c r="P30" s="60">
        <f>VLOOKUP($A30,'Return Data'!$B$7:$R$2292,14,0)</f>
        <v>4.8985000000000003</v>
      </c>
      <c r="Q30" s="61">
        <f t="shared" si="6"/>
        <v>10</v>
      </c>
      <c r="R30" s="60">
        <f>VLOOKUP($A30,'Return Data'!$B$7:$R$2292,16,0)</f>
        <v>6.4279999999999999</v>
      </c>
      <c r="S30" s="62">
        <f t="shared" si="7"/>
        <v>22</v>
      </c>
    </row>
    <row r="31" spans="1:19" x14ac:dyDescent="0.3">
      <c r="A31" s="77" t="s">
        <v>1946</v>
      </c>
      <c r="B31" s="59">
        <f>VLOOKUP($A31,'Return Data'!$B$7:$R$2292,3,0)</f>
        <v>44859</v>
      </c>
      <c r="C31" s="60">
        <f>VLOOKUP($A31,'Return Data'!$B$7:$R$2292,4,0)</f>
        <v>50.782200000000003</v>
      </c>
      <c r="D31" s="60">
        <f>VLOOKUP($A31,'Return Data'!$B$7:$R$2292,9,0)</f>
        <v>2.0905</v>
      </c>
      <c r="E31" s="61">
        <f t="shared" si="0"/>
        <v>25</v>
      </c>
      <c r="F31" s="60">
        <f>VLOOKUP($A31,'Return Data'!$B$7:$R$2292,10,0)</f>
        <v>5.0758999999999999</v>
      </c>
      <c r="G31" s="61">
        <f t="shared" si="1"/>
        <v>11</v>
      </c>
      <c r="H31" s="60">
        <f>VLOOKUP($A31,'Return Data'!$B$7:$R$2292,11,0)</f>
        <v>1.8368</v>
      </c>
      <c r="I31" s="61">
        <f t="shared" si="2"/>
        <v>19</v>
      </c>
      <c r="J31" s="60">
        <f>VLOOKUP($A31,'Return Data'!$B$7:$R$2292,12,0)</f>
        <v>0.19670000000000001</v>
      </c>
      <c r="K31" s="61">
        <f t="shared" si="3"/>
        <v>20</v>
      </c>
      <c r="L31" s="60">
        <f>VLOOKUP($A31,'Return Data'!$B$7:$R$2292,13,0)</f>
        <v>-0.14979999999999999</v>
      </c>
      <c r="M31" s="61">
        <f t="shared" si="4"/>
        <v>21</v>
      </c>
      <c r="N31" s="60">
        <f>VLOOKUP($A31,'Return Data'!$B$7:$R$2292,17,0)</f>
        <v>1.3718999999999999</v>
      </c>
      <c r="O31" s="61">
        <f t="shared" si="5"/>
        <v>21</v>
      </c>
      <c r="P31" s="60">
        <f>VLOOKUP($A31,'Return Data'!$B$7:$R$2292,14,0)</f>
        <v>4.6958000000000002</v>
      </c>
      <c r="Q31" s="61">
        <f t="shared" si="6"/>
        <v>13</v>
      </c>
      <c r="R31" s="60">
        <f>VLOOKUP($A31,'Return Data'!$B$7:$R$2292,16,0)</f>
        <v>7.7217000000000002</v>
      </c>
      <c r="S31" s="62">
        <f t="shared" si="7"/>
        <v>15</v>
      </c>
    </row>
    <row r="32" spans="1:19" x14ac:dyDescent="0.3">
      <c r="A32" s="77" t="s">
        <v>2055</v>
      </c>
      <c r="B32" s="59">
        <f>VLOOKUP($A32,'Return Data'!$B$7:$R$2292,3,0)</f>
        <v>44859</v>
      </c>
      <c r="C32" s="60">
        <f>VLOOKUP($A32,'Return Data'!$B$7:$R$2292,4,0)</f>
        <v>22.2363</v>
      </c>
      <c r="D32" s="60">
        <f>VLOOKUP($A32,'Return Data'!$B$7:$R$2292,9,0)</f>
        <v>2.4005000000000001</v>
      </c>
      <c r="E32" s="61">
        <f t="shared" si="0"/>
        <v>22</v>
      </c>
      <c r="F32" s="60">
        <f>VLOOKUP($A32,'Return Data'!$B$7:$R$2292,10,0)</f>
        <v>5.1143999999999998</v>
      </c>
      <c r="G32" s="61">
        <f t="shared" si="1"/>
        <v>9</v>
      </c>
      <c r="H32" s="60">
        <f>VLOOKUP($A32,'Return Data'!$B$7:$R$2292,11,0)</f>
        <v>2.2027999999999999</v>
      </c>
      <c r="I32" s="61">
        <f t="shared" si="2"/>
        <v>15</v>
      </c>
      <c r="J32" s="60">
        <f>VLOOKUP($A32,'Return Data'!$B$7:$R$2292,12,0)</f>
        <v>0.18060000000000001</v>
      </c>
      <c r="K32" s="61">
        <f t="shared" si="3"/>
        <v>21</v>
      </c>
      <c r="L32" s="60">
        <f>VLOOKUP($A32,'Return Data'!$B$7:$R$2292,13,0)</f>
        <v>-0.37230000000000002</v>
      </c>
      <c r="M32" s="61">
        <f t="shared" si="4"/>
        <v>23</v>
      </c>
      <c r="N32" s="60">
        <f>VLOOKUP($A32,'Return Data'!$B$7:$R$2292,17,0)</f>
        <v>0.76459999999999995</v>
      </c>
      <c r="O32" s="61">
        <f t="shared" si="5"/>
        <v>24</v>
      </c>
      <c r="P32" s="60">
        <f>VLOOKUP($A32,'Return Data'!$B$7:$R$2292,14,0)</f>
        <v>4.0201000000000002</v>
      </c>
      <c r="Q32" s="61">
        <f t="shared" si="6"/>
        <v>22</v>
      </c>
      <c r="R32" s="60">
        <f>VLOOKUP($A32,'Return Data'!$B$7:$R$2292,16,0)</f>
        <v>6.6624999999999996</v>
      </c>
      <c r="S32" s="62">
        <f t="shared" si="7"/>
        <v>21</v>
      </c>
    </row>
    <row r="33" spans="1:19" x14ac:dyDescent="0.3">
      <c r="A33" s="77" t="s">
        <v>2043</v>
      </c>
      <c r="B33" s="59">
        <f>VLOOKUP($A33,'Return Data'!$B$7:$R$2292,3,0)</f>
        <v>44859</v>
      </c>
      <c r="C33" s="60">
        <f>VLOOKUP($A33,'Return Data'!$B$7:$R$2292,4,0)</f>
        <v>22.552900000000001</v>
      </c>
      <c r="D33" s="60">
        <f>VLOOKUP($A33,'Return Data'!$B$7:$R$2292,9,0)</f>
        <v>2.5903</v>
      </c>
      <c r="E33" s="61">
        <f t="shared" si="0"/>
        <v>21</v>
      </c>
      <c r="F33" s="60">
        <f>VLOOKUP($A33,'Return Data'!$B$7:$R$2292,10,0)</f>
        <v>5.1932999999999998</v>
      </c>
      <c r="G33" s="61">
        <f t="shared" si="1"/>
        <v>8</v>
      </c>
      <c r="H33" s="60">
        <f>VLOOKUP($A33,'Return Data'!$B$7:$R$2292,11,0)</f>
        <v>2.2321</v>
      </c>
      <c r="I33" s="61">
        <f t="shared" si="2"/>
        <v>14</v>
      </c>
      <c r="J33" s="60">
        <f>VLOOKUP($A33,'Return Data'!$B$7:$R$2292,12,0)</f>
        <v>-7.6399999999999996E-2</v>
      </c>
      <c r="K33" s="61">
        <f t="shared" si="3"/>
        <v>24</v>
      </c>
      <c r="L33" s="60">
        <f>VLOOKUP($A33,'Return Data'!$B$7:$R$2292,13,0)</f>
        <v>-0.57269999999999999</v>
      </c>
      <c r="M33" s="61">
        <f t="shared" si="4"/>
        <v>24</v>
      </c>
      <c r="N33" s="60">
        <f>VLOOKUP($A33,'Return Data'!$B$7:$R$2292,17,0)</f>
        <v>0.72009999999999996</v>
      </c>
      <c r="O33" s="61">
        <f t="shared" si="5"/>
        <v>25</v>
      </c>
      <c r="P33" s="60">
        <f>VLOOKUP($A33,'Return Data'!$B$7:$R$2292,14,0)</f>
        <v>4.0076000000000001</v>
      </c>
      <c r="Q33" s="61">
        <f t="shared" si="6"/>
        <v>23</v>
      </c>
      <c r="R33" s="60">
        <f>VLOOKUP($A33,'Return Data'!$B$7:$R$2292,16,0)</f>
        <v>6.2244000000000002</v>
      </c>
      <c r="S33" s="62">
        <f t="shared" si="7"/>
        <v>23</v>
      </c>
    </row>
    <row r="34" spans="1:19" x14ac:dyDescent="0.3">
      <c r="A34" s="77" t="s">
        <v>2053</v>
      </c>
      <c r="B34" s="59">
        <f>VLOOKUP($A34,'Return Data'!$B$7:$R$2292,3,0)</f>
        <v>44859</v>
      </c>
      <c r="C34" s="60">
        <f>VLOOKUP($A34,'Return Data'!$B$7:$R$2292,4,0)</f>
        <v>201.7165</v>
      </c>
      <c r="D34" s="60">
        <f>VLOOKUP($A34,'Return Data'!$B$7:$R$2292,9,0)</f>
        <v>2.1726999999999999</v>
      </c>
      <c r="E34" s="61">
        <f t="shared" si="0"/>
        <v>24</v>
      </c>
      <c r="F34" s="60">
        <f>VLOOKUP($A34,'Return Data'!$B$7:$R$2292,10,0)</f>
        <v>3.7206000000000001</v>
      </c>
      <c r="G34" s="61">
        <f t="shared" si="1"/>
        <v>20</v>
      </c>
      <c r="H34" s="60">
        <f>VLOOKUP($A34,'Return Data'!$B$7:$R$2292,11,0)</f>
        <v>0.78959999999999997</v>
      </c>
      <c r="I34" s="61">
        <f t="shared" si="2"/>
        <v>25</v>
      </c>
      <c r="J34" s="60">
        <f>VLOOKUP($A34,'Return Data'!$B$7:$R$2292,12,0)</f>
        <v>-1.0137</v>
      </c>
      <c r="K34" s="61">
        <f t="shared" si="3"/>
        <v>26</v>
      </c>
      <c r="L34" s="60">
        <f>VLOOKUP($A34,'Return Data'!$B$7:$R$2292,13,0)</f>
        <v>-1.3672</v>
      </c>
      <c r="M34" s="61">
        <f t="shared" si="4"/>
        <v>26</v>
      </c>
      <c r="N34" s="60">
        <f>VLOOKUP($A34,'Return Data'!$B$7:$R$2292,17,0)</f>
        <v>1.5599999999999999E-2</v>
      </c>
      <c r="O34" s="61">
        <f t="shared" si="5"/>
        <v>26</v>
      </c>
      <c r="P34" s="60">
        <f>VLOOKUP($A34,'Return Data'!$B$7:$R$2292,14,0)</f>
        <v>2.7812999999999999</v>
      </c>
      <c r="Q34" s="61">
        <f t="shared" si="6"/>
        <v>27</v>
      </c>
      <c r="R34" s="60">
        <f>VLOOKUP($A34,'Return Data'!$B$7:$R$2292,16,0)</f>
        <v>5.2506000000000004</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4.405651851851851</v>
      </c>
      <c r="E36" s="83"/>
      <c r="F36" s="84">
        <f>AVERAGE(F8:F34)</f>
        <v>4.969940740740741</v>
      </c>
      <c r="G36" s="83"/>
      <c r="H36" s="84">
        <f>AVERAGE(H8:H34)</f>
        <v>2.3818814814814808</v>
      </c>
      <c r="I36" s="83"/>
      <c r="J36" s="84">
        <f>AVERAGE(J8:J34)</f>
        <v>1.2772888888888887</v>
      </c>
      <c r="K36" s="83"/>
      <c r="L36" s="84">
        <f>AVERAGE(L8:L34)</f>
        <v>0.83936666666666693</v>
      </c>
      <c r="M36" s="83"/>
      <c r="N36" s="84">
        <f>AVERAGE(N8:N34)</f>
        <v>1.8233444444444447</v>
      </c>
      <c r="O36" s="83"/>
      <c r="P36" s="84">
        <f>AVERAGE(P8:P34)</f>
        <v>4.7936851851851845</v>
      </c>
      <c r="Q36" s="83"/>
      <c r="R36" s="84">
        <f>AVERAGE(R8:R34)</f>
        <v>7.5414407407407396</v>
      </c>
      <c r="S36" s="85"/>
    </row>
    <row r="37" spans="1:19" x14ac:dyDescent="0.3">
      <c r="A37" s="82" t="s">
        <v>28</v>
      </c>
      <c r="B37" s="83"/>
      <c r="C37" s="83"/>
      <c r="D37" s="84">
        <f>MIN(D8:D34)</f>
        <v>0.49680000000000002</v>
      </c>
      <c r="E37" s="83"/>
      <c r="F37" s="84">
        <f>MIN(F8:F34)</f>
        <v>1.4934000000000001</v>
      </c>
      <c r="G37" s="83"/>
      <c r="H37" s="84">
        <f>MIN(H8:H34)</f>
        <v>-0.18540000000000001</v>
      </c>
      <c r="I37" s="83"/>
      <c r="J37" s="84">
        <f>MIN(J8:J34)</f>
        <v>-1.1709000000000001</v>
      </c>
      <c r="K37" s="83"/>
      <c r="L37" s="84">
        <f>MIN(L8:L34)</f>
        <v>-1.5492999999999999</v>
      </c>
      <c r="M37" s="83"/>
      <c r="N37" s="84">
        <f>MIN(N8:N34)</f>
        <v>-0.192</v>
      </c>
      <c r="O37" s="83"/>
      <c r="P37" s="84">
        <f>MIN(P8:P34)</f>
        <v>2.7812999999999999</v>
      </c>
      <c r="Q37" s="83"/>
      <c r="R37" s="84">
        <f>MIN(R8:R34)</f>
        <v>5.2506000000000004</v>
      </c>
      <c r="S37" s="85"/>
    </row>
    <row r="38" spans="1:19" ht="15" thickBot="1" x14ac:dyDescent="0.35">
      <c r="A38" s="86" t="s">
        <v>29</v>
      </c>
      <c r="B38" s="87"/>
      <c r="C38" s="87"/>
      <c r="D38" s="88">
        <f>MAX(D8:D34)</f>
        <v>8.7204999999999995</v>
      </c>
      <c r="E38" s="87"/>
      <c r="F38" s="88">
        <f>MAX(F8:F34)</f>
        <v>10.966200000000001</v>
      </c>
      <c r="G38" s="87"/>
      <c r="H38" s="88">
        <f>MAX(H8:H34)</f>
        <v>5.6932</v>
      </c>
      <c r="I38" s="87"/>
      <c r="J38" s="88">
        <f>MAX(J8:J34)</f>
        <v>5.0271999999999997</v>
      </c>
      <c r="K38" s="87"/>
      <c r="L38" s="88">
        <f>MAX(L8:L34)</f>
        <v>3.2833000000000001</v>
      </c>
      <c r="M38" s="87"/>
      <c r="N38" s="88">
        <f>MAX(N8:N34)</f>
        <v>3.7544</v>
      </c>
      <c r="O38" s="87"/>
      <c r="P38" s="88">
        <f>MAX(P8:P34)</f>
        <v>6.7980999999999998</v>
      </c>
      <c r="Q38" s="87"/>
      <c r="R38" s="88">
        <f>MAX(R8:R34)</f>
        <v>9.5482999999999993</v>
      </c>
      <c r="S38" s="89"/>
    </row>
    <row r="39" spans="1:19" x14ac:dyDescent="0.3">
      <c r="A39" s="99" t="s">
        <v>430</v>
      </c>
    </row>
    <row r="40" spans="1:19" x14ac:dyDescent="0.3">
      <c r="A40" s="14" t="s">
        <v>340</v>
      </c>
    </row>
  </sheetData>
  <sheetProtection algorithmName="SHA-512" hashValue="zSoVZqLj6JBpZPxpuiJVCImTfHXMlXpBsDGgezOHIeH5KbYnwZPHkwCHtM6CiSQr3tqDW0DQcI/jIIW+I9C4Hw==" saltValue="U2AVsKlFshr9Eu1JSHpE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44859</v>
      </c>
      <c r="C8" s="60">
        <f>VLOOKUP($A8,'Return Data'!$B$7:$R$2292,4,0)</f>
        <v>309.13369999999998</v>
      </c>
      <c r="D8" s="60">
        <f>VLOOKUP($A8,'Return Data'!$B$7:$R$2292,9,0)</f>
        <v>5.1205999999999996</v>
      </c>
      <c r="E8" s="61">
        <f t="shared" ref="E8:E25" si="0">RANK(D8,D$8:D$25,0)</f>
        <v>11</v>
      </c>
      <c r="F8" s="60">
        <f>VLOOKUP($A8,'Return Data'!$B$7:$R$2292,10,0)</f>
        <v>4.4871999999999996</v>
      </c>
      <c r="G8" s="61">
        <f t="shared" ref="G8:G25" si="1">RANK(F8,F$8:F$25,0)</f>
        <v>6</v>
      </c>
      <c r="H8" s="60">
        <f>VLOOKUP($A8,'Return Data'!$B$7:$R$2292,11,0)</f>
        <v>3.1804999999999999</v>
      </c>
      <c r="I8" s="61">
        <f t="shared" ref="I8:I25" si="2">RANK(H8,H$8:H$25,0)</f>
        <v>5</v>
      </c>
      <c r="J8" s="60">
        <f>VLOOKUP($A8,'Return Data'!$B$7:$R$2292,12,0)</f>
        <v>3.3151999999999999</v>
      </c>
      <c r="K8" s="61">
        <f t="shared" ref="K8:K25" si="3">RANK(J8,J$8:J$25,0)</f>
        <v>4</v>
      </c>
      <c r="L8" s="60">
        <f>VLOOKUP($A8,'Return Data'!$B$7:$R$2292,13,0)</f>
        <v>3.2121</v>
      </c>
      <c r="M8" s="61">
        <f t="shared" ref="M8:M25" si="4">RANK(L8,L$8:L$25,0)</f>
        <v>5</v>
      </c>
      <c r="N8" s="60">
        <f>VLOOKUP($A8,'Return Data'!$B$7:$R$2292,17,0)</f>
        <v>3.9693000000000001</v>
      </c>
      <c r="O8" s="61">
        <f t="shared" ref="O8:O23" si="5">RANK(N8,N$8:N$25,0)</f>
        <v>5</v>
      </c>
      <c r="P8" s="60">
        <f>VLOOKUP($A8,'Return Data'!$B$7:$R$2292,14,0)</f>
        <v>6.3166000000000002</v>
      </c>
      <c r="Q8" s="61">
        <f t="shared" ref="Q8:Q23" si="6">RANK(P8,P$8:P$25,0)</f>
        <v>6</v>
      </c>
      <c r="R8" s="60">
        <f>VLOOKUP($A8,'Return Data'!$B$7:$R$2292,16,0)</f>
        <v>8.6038999999999994</v>
      </c>
      <c r="S8" s="62">
        <f t="shared" ref="S8:S25" si="7">RANK(R8,R$8:R$25,0)</f>
        <v>1</v>
      </c>
    </row>
    <row r="9" spans="1:19" x14ac:dyDescent="0.3">
      <c r="A9" s="77" t="s">
        <v>558</v>
      </c>
      <c r="B9" s="59">
        <f>VLOOKUP($A9,'Return Data'!$B$7:$R$2292,3,0)</f>
        <v>44859</v>
      </c>
      <c r="C9" s="60">
        <f>VLOOKUP($A9,'Return Data'!$B$7:$R$2292,4,0)</f>
        <v>2223.3534</v>
      </c>
      <c r="D9" s="60">
        <f>VLOOKUP($A9,'Return Data'!$B$7:$R$2292,9,0)</f>
        <v>5.6810999999999998</v>
      </c>
      <c r="E9" s="61">
        <f t="shared" si="0"/>
        <v>4</v>
      </c>
      <c r="F9" s="60">
        <f>VLOOKUP($A9,'Return Data'!$B$7:$R$2292,10,0)</f>
        <v>3.1964999999999999</v>
      </c>
      <c r="G9" s="61">
        <f t="shared" si="1"/>
        <v>16</v>
      </c>
      <c r="H9" s="60">
        <f>VLOOKUP($A9,'Return Data'!$B$7:$R$2292,11,0)</f>
        <v>2.9752999999999998</v>
      </c>
      <c r="I9" s="61">
        <f t="shared" si="2"/>
        <v>7</v>
      </c>
      <c r="J9" s="60">
        <f>VLOOKUP($A9,'Return Data'!$B$7:$R$2292,12,0)</f>
        <v>3.2475000000000001</v>
      </c>
      <c r="K9" s="61">
        <f t="shared" si="3"/>
        <v>5</v>
      </c>
      <c r="L9" s="60">
        <f>VLOOKUP($A9,'Return Data'!$B$7:$R$2292,13,0)</f>
        <v>3.2951000000000001</v>
      </c>
      <c r="M9" s="61">
        <f t="shared" si="4"/>
        <v>3</v>
      </c>
      <c r="N9" s="60">
        <f>VLOOKUP($A9,'Return Data'!$B$7:$R$2292,17,0)</f>
        <v>3.7568999999999999</v>
      </c>
      <c r="O9" s="61">
        <f t="shared" si="5"/>
        <v>9</v>
      </c>
      <c r="P9" s="60">
        <f>VLOOKUP($A9,'Return Data'!$B$7:$R$2292,14,0)</f>
        <v>5.7984999999999998</v>
      </c>
      <c r="Q9" s="61">
        <f t="shared" si="6"/>
        <v>11</v>
      </c>
      <c r="R9" s="60">
        <f>VLOOKUP($A9,'Return Data'!$B$7:$R$2292,16,0)</f>
        <v>7.9104000000000001</v>
      </c>
      <c r="S9" s="62">
        <f t="shared" si="7"/>
        <v>9</v>
      </c>
    </row>
    <row r="10" spans="1:19" x14ac:dyDescent="0.3">
      <c r="A10" s="77" t="s">
        <v>560</v>
      </c>
      <c r="B10" s="59">
        <f>VLOOKUP($A10,'Return Data'!$B$7:$R$2292,3,0)</f>
        <v>44859</v>
      </c>
      <c r="C10" s="60">
        <f>VLOOKUP($A10,'Return Data'!$B$7:$R$2292,4,0)</f>
        <v>20.2333</v>
      </c>
      <c r="D10" s="60">
        <f>VLOOKUP($A10,'Return Data'!$B$7:$R$2292,9,0)</f>
        <v>5.1872999999999996</v>
      </c>
      <c r="E10" s="61">
        <f t="shared" si="0"/>
        <v>7</v>
      </c>
      <c r="F10" s="60">
        <f>VLOOKUP($A10,'Return Data'!$B$7:$R$2292,10,0)</f>
        <v>3.6890000000000001</v>
      </c>
      <c r="G10" s="61">
        <f t="shared" si="1"/>
        <v>12</v>
      </c>
      <c r="H10" s="60">
        <f>VLOOKUP($A10,'Return Data'!$B$7:$R$2292,11,0)</f>
        <v>2.8738999999999999</v>
      </c>
      <c r="I10" s="61">
        <f t="shared" si="2"/>
        <v>8</v>
      </c>
      <c r="J10" s="60">
        <f>VLOOKUP($A10,'Return Data'!$B$7:$R$2292,12,0)</f>
        <v>2.6353</v>
      </c>
      <c r="K10" s="61">
        <f t="shared" si="3"/>
        <v>11</v>
      </c>
      <c r="L10" s="60">
        <f>VLOOKUP($A10,'Return Data'!$B$7:$R$2292,13,0)</f>
        <v>2.7624</v>
      </c>
      <c r="M10" s="61">
        <f t="shared" si="4"/>
        <v>11</v>
      </c>
      <c r="N10" s="60">
        <f>VLOOKUP($A10,'Return Data'!$B$7:$R$2292,17,0)</f>
        <v>3.3868999999999998</v>
      </c>
      <c r="O10" s="61">
        <f t="shared" si="5"/>
        <v>12</v>
      </c>
      <c r="P10" s="60">
        <f>VLOOKUP($A10,'Return Data'!$B$7:$R$2292,14,0)</f>
        <v>5.8959999999999999</v>
      </c>
      <c r="Q10" s="61">
        <f t="shared" si="6"/>
        <v>10</v>
      </c>
      <c r="R10" s="60">
        <f>VLOOKUP($A10,'Return Data'!$B$7:$R$2292,16,0)</f>
        <v>8.0358999999999998</v>
      </c>
      <c r="S10" s="62">
        <f t="shared" si="7"/>
        <v>6</v>
      </c>
    </row>
    <row r="11" spans="1:19" x14ac:dyDescent="0.3">
      <c r="A11" s="77" t="s">
        <v>562</v>
      </c>
      <c r="B11" s="59">
        <f>VLOOKUP($A11,'Return Data'!$B$7:$R$2292,3,0)</f>
        <v>44859</v>
      </c>
      <c r="C11" s="60">
        <f>VLOOKUP($A11,'Return Data'!$B$7:$R$2292,4,0)</f>
        <v>20.628299999999999</v>
      </c>
      <c r="D11" s="60">
        <f>VLOOKUP($A11,'Return Data'!$B$7:$R$2292,9,0)</f>
        <v>4.6859999999999999</v>
      </c>
      <c r="E11" s="61">
        <f t="shared" si="0"/>
        <v>15</v>
      </c>
      <c r="F11" s="60">
        <f>VLOOKUP($A11,'Return Data'!$B$7:$R$2292,10,0)</f>
        <v>4.9124999999999996</v>
      </c>
      <c r="G11" s="61">
        <f t="shared" si="1"/>
        <v>4</v>
      </c>
      <c r="H11" s="60">
        <f>VLOOKUP($A11,'Return Data'!$B$7:$R$2292,11,0)</f>
        <v>2.6869000000000001</v>
      </c>
      <c r="I11" s="61">
        <f t="shared" si="2"/>
        <v>9</v>
      </c>
      <c r="J11" s="60">
        <f>VLOOKUP($A11,'Return Data'!$B$7:$R$2292,12,0)</f>
        <v>2.0192000000000001</v>
      </c>
      <c r="K11" s="61">
        <f t="shared" si="3"/>
        <v>16</v>
      </c>
      <c r="L11" s="60">
        <f>VLOOKUP($A11,'Return Data'!$B$7:$R$2292,13,0)</f>
        <v>1.8440000000000001</v>
      </c>
      <c r="M11" s="61">
        <f t="shared" si="4"/>
        <v>16</v>
      </c>
      <c r="N11" s="60">
        <f>VLOOKUP($A11,'Return Data'!$B$7:$R$2292,17,0)</f>
        <v>3.4424000000000001</v>
      </c>
      <c r="O11" s="61">
        <f t="shared" si="5"/>
        <v>11</v>
      </c>
      <c r="P11" s="60">
        <f>VLOOKUP($A11,'Return Data'!$B$7:$R$2292,14,0)</f>
        <v>6.9127999999999998</v>
      </c>
      <c r="Q11" s="61">
        <f t="shared" si="6"/>
        <v>2</v>
      </c>
      <c r="R11" s="60">
        <f>VLOOKUP($A11,'Return Data'!$B$7:$R$2292,16,0)</f>
        <v>8.2626000000000008</v>
      </c>
      <c r="S11" s="62">
        <f t="shared" si="7"/>
        <v>4</v>
      </c>
    </row>
    <row r="12" spans="1:19" x14ac:dyDescent="0.3">
      <c r="A12" s="77" t="s">
        <v>565</v>
      </c>
      <c r="B12" s="59">
        <f>VLOOKUP($A12,'Return Data'!$B$7:$R$2292,3,0)</f>
        <v>44859</v>
      </c>
      <c r="C12" s="60">
        <f>VLOOKUP($A12,'Return Data'!$B$7:$R$2292,4,0)</f>
        <v>19.080400000000001</v>
      </c>
      <c r="D12" s="60">
        <f>VLOOKUP($A12,'Return Data'!$B$7:$R$2292,9,0)</f>
        <v>4.9774000000000003</v>
      </c>
      <c r="E12" s="61">
        <f t="shared" si="0"/>
        <v>13</v>
      </c>
      <c r="F12" s="60">
        <f>VLOOKUP($A12,'Return Data'!$B$7:$R$2292,10,0)</f>
        <v>3.7147999999999999</v>
      </c>
      <c r="G12" s="61">
        <f t="shared" si="1"/>
        <v>11</v>
      </c>
      <c r="H12" s="60">
        <f>VLOOKUP($A12,'Return Data'!$B$7:$R$2292,11,0)</f>
        <v>2.5729000000000002</v>
      </c>
      <c r="I12" s="61">
        <f t="shared" si="2"/>
        <v>12</v>
      </c>
      <c r="J12" s="60">
        <f>VLOOKUP($A12,'Return Data'!$B$7:$R$2292,12,0)</f>
        <v>2.6396000000000002</v>
      </c>
      <c r="K12" s="61">
        <f t="shared" si="3"/>
        <v>10</v>
      </c>
      <c r="L12" s="60">
        <f>VLOOKUP($A12,'Return Data'!$B$7:$R$2292,13,0)</f>
        <v>2.8610000000000002</v>
      </c>
      <c r="M12" s="61">
        <f t="shared" si="4"/>
        <v>8</v>
      </c>
      <c r="N12" s="60">
        <f>VLOOKUP($A12,'Return Data'!$B$7:$R$2292,17,0)</f>
        <v>3.6227999999999998</v>
      </c>
      <c r="O12" s="61">
        <f t="shared" si="5"/>
        <v>10</v>
      </c>
      <c r="P12" s="60">
        <f>VLOOKUP($A12,'Return Data'!$B$7:$R$2292,14,0)</f>
        <v>5.6787000000000001</v>
      </c>
      <c r="Q12" s="61">
        <f t="shared" si="6"/>
        <v>13</v>
      </c>
      <c r="R12" s="60">
        <f>VLOOKUP($A12,'Return Data'!$B$7:$R$2292,16,0)</f>
        <v>7.8906000000000001</v>
      </c>
      <c r="S12" s="62">
        <f t="shared" si="7"/>
        <v>10</v>
      </c>
    </row>
    <row r="13" spans="1:19" x14ac:dyDescent="0.3">
      <c r="A13" s="77" t="s">
        <v>566</v>
      </c>
      <c r="B13" s="59">
        <f>VLOOKUP($A13,'Return Data'!$B$7:$R$2292,3,0)</f>
        <v>44859</v>
      </c>
      <c r="C13" s="60">
        <f>VLOOKUP($A13,'Return Data'!$B$7:$R$2292,4,0)</f>
        <v>19.448499999999999</v>
      </c>
      <c r="D13" s="60">
        <f>VLOOKUP($A13,'Return Data'!$B$7:$R$2292,9,0)</f>
        <v>5.1668000000000003</v>
      </c>
      <c r="E13" s="61">
        <f t="shared" si="0"/>
        <v>8</v>
      </c>
      <c r="F13" s="60">
        <f>VLOOKUP($A13,'Return Data'!$B$7:$R$2292,10,0)</f>
        <v>5.0846999999999998</v>
      </c>
      <c r="G13" s="61">
        <f t="shared" si="1"/>
        <v>3</v>
      </c>
      <c r="H13" s="60">
        <f>VLOOKUP($A13,'Return Data'!$B$7:$R$2292,11,0)</f>
        <v>3.218</v>
      </c>
      <c r="I13" s="61">
        <f t="shared" si="2"/>
        <v>4</v>
      </c>
      <c r="J13" s="60">
        <f>VLOOKUP($A13,'Return Data'!$B$7:$R$2292,12,0)</f>
        <v>3.2345999999999999</v>
      </c>
      <c r="K13" s="61">
        <f t="shared" si="3"/>
        <v>6</v>
      </c>
      <c r="L13" s="60">
        <f>VLOOKUP($A13,'Return Data'!$B$7:$R$2292,13,0)</f>
        <v>3.0171000000000001</v>
      </c>
      <c r="M13" s="61">
        <f t="shared" si="4"/>
        <v>7</v>
      </c>
      <c r="N13" s="60">
        <f>VLOOKUP($A13,'Return Data'!$B$7:$R$2292,17,0)</f>
        <v>4.0385999999999997</v>
      </c>
      <c r="O13" s="61">
        <f t="shared" si="5"/>
        <v>4</v>
      </c>
      <c r="P13" s="60">
        <f>VLOOKUP($A13,'Return Data'!$B$7:$R$2292,14,0)</f>
        <v>6.3529</v>
      </c>
      <c r="Q13" s="61">
        <f t="shared" si="6"/>
        <v>5</v>
      </c>
      <c r="R13" s="60">
        <f>VLOOKUP($A13,'Return Data'!$B$7:$R$2292,16,0)</f>
        <v>8.0524000000000004</v>
      </c>
      <c r="S13" s="62">
        <f t="shared" si="7"/>
        <v>5</v>
      </c>
    </row>
    <row r="14" spans="1:19" x14ac:dyDescent="0.3">
      <c r="A14" s="77" t="s">
        <v>569</v>
      </c>
      <c r="B14" s="59">
        <f>VLOOKUP($A14,'Return Data'!$B$7:$R$2292,3,0)</f>
        <v>44859</v>
      </c>
      <c r="C14" s="60">
        <f>VLOOKUP($A14,'Return Data'!$B$7:$R$2292,4,0)</f>
        <v>27.6738</v>
      </c>
      <c r="D14" s="60">
        <f>VLOOKUP($A14,'Return Data'!$B$7:$R$2292,9,0)</f>
        <v>7.6513999999999998</v>
      </c>
      <c r="E14" s="61">
        <f t="shared" si="0"/>
        <v>2</v>
      </c>
      <c r="F14" s="60">
        <f>VLOOKUP($A14,'Return Data'!$B$7:$R$2292,10,0)</f>
        <v>8.0493000000000006</v>
      </c>
      <c r="G14" s="61">
        <f t="shared" si="1"/>
        <v>1</v>
      </c>
      <c r="H14" s="60">
        <f>VLOOKUP($A14,'Return Data'!$B$7:$R$2292,11,0)</f>
        <v>5.2815000000000003</v>
      </c>
      <c r="I14" s="61">
        <f t="shared" si="2"/>
        <v>2</v>
      </c>
      <c r="J14" s="60">
        <f>VLOOKUP($A14,'Return Data'!$B$7:$R$2292,12,0)</f>
        <v>5.1154000000000002</v>
      </c>
      <c r="K14" s="61">
        <f t="shared" si="3"/>
        <v>2</v>
      </c>
      <c r="L14" s="60">
        <f>VLOOKUP($A14,'Return Data'!$B$7:$R$2292,13,0)</f>
        <v>4.2092000000000001</v>
      </c>
      <c r="M14" s="61">
        <f t="shared" si="4"/>
        <v>2</v>
      </c>
      <c r="N14" s="60">
        <f>VLOOKUP($A14,'Return Data'!$B$7:$R$2292,17,0)</f>
        <v>4.8324999999999996</v>
      </c>
      <c r="O14" s="61">
        <f t="shared" si="5"/>
        <v>2</v>
      </c>
      <c r="P14" s="60">
        <f>VLOOKUP($A14,'Return Data'!$B$7:$R$2292,14,0)</f>
        <v>6.6111000000000004</v>
      </c>
      <c r="Q14" s="61">
        <f t="shared" si="6"/>
        <v>3</v>
      </c>
      <c r="R14" s="60">
        <f>VLOOKUP($A14,'Return Data'!$B$7:$R$2292,16,0)</f>
        <v>8.2729999999999997</v>
      </c>
      <c r="S14" s="62">
        <f t="shared" si="7"/>
        <v>2</v>
      </c>
    </row>
    <row r="15" spans="1:19" x14ac:dyDescent="0.3">
      <c r="A15" s="77" t="s">
        <v>570</v>
      </c>
      <c r="B15" s="59">
        <f>VLOOKUP($A15,'Return Data'!$B$7:$R$2292,3,0)</f>
        <v>44859</v>
      </c>
      <c r="C15" s="60">
        <f>VLOOKUP($A15,'Return Data'!$B$7:$R$2292,4,0)</f>
        <v>20.729199999999999</v>
      </c>
      <c r="D15" s="60">
        <f>VLOOKUP($A15,'Return Data'!$B$7:$R$2292,9,0)</f>
        <v>4.4855999999999998</v>
      </c>
      <c r="E15" s="61">
        <f t="shared" si="0"/>
        <v>17</v>
      </c>
      <c r="F15" s="60">
        <f>VLOOKUP($A15,'Return Data'!$B$7:$R$2292,10,0)</f>
        <v>4.4103000000000003</v>
      </c>
      <c r="G15" s="61">
        <f t="shared" si="1"/>
        <v>7</v>
      </c>
      <c r="H15" s="60">
        <f>VLOOKUP($A15,'Return Data'!$B$7:$R$2292,11,0)</f>
        <v>3.1143999999999998</v>
      </c>
      <c r="I15" s="61">
        <f t="shared" si="2"/>
        <v>6</v>
      </c>
      <c r="J15" s="60">
        <f>VLOOKUP($A15,'Return Data'!$B$7:$R$2292,12,0)</f>
        <v>3.1930000000000001</v>
      </c>
      <c r="K15" s="61">
        <f t="shared" si="3"/>
        <v>7</v>
      </c>
      <c r="L15" s="60">
        <f>VLOOKUP($A15,'Return Data'!$B$7:$R$2292,13,0)</f>
        <v>3.2747000000000002</v>
      </c>
      <c r="M15" s="61">
        <f t="shared" si="4"/>
        <v>4</v>
      </c>
      <c r="N15" s="60">
        <f>VLOOKUP($A15,'Return Data'!$B$7:$R$2292,17,0)</f>
        <v>3.8140000000000001</v>
      </c>
      <c r="O15" s="61">
        <f t="shared" si="5"/>
        <v>8</v>
      </c>
      <c r="P15" s="60">
        <f>VLOOKUP($A15,'Return Data'!$B$7:$R$2292,14,0)</f>
        <v>6.2602000000000002</v>
      </c>
      <c r="Q15" s="61">
        <f t="shared" si="6"/>
        <v>8</v>
      </c>
      <c r="R15" s="60">
        <f>VLOOKUP($A15,'Return Data'!$B$7:$R$2292,16,0)</f>
        <v>7.8540999999999999</v>
      </c>
      <c r="S15" s="62">
        <f t="shared" si="7"/>
        <v>11</v>
      </c>
    </row>
    <row r="16" spans="1:19" x14ac:dyDescent="0.3">
      <c r="A16" s="77" t="s">
        <v>575</v>
      </c>
      <c r="B16" s="59">
        <f>VLOOKUP($A16,'Return Data'!$B$7:$R$2292,3,0)</f>
        <v>44859</v>
      </c>
      <c r="C16" s="60">
        <f>VLOOKUP($A16,'Return Data'!$B$7:$R$2292,4,0)</f>
        <v>1969.9521999999999</v>
      </c>
      <c r="D16" s="60">
        <f>VLOOKUP($A16,'Return Data'!$B$7:$R$2292,9,0)</f>
        <v>4.0343999999999998</v>
      </c>
      <c r="E16" s="61">
        <f t="shared" si="0"/>
        <v>18</v>
      </c>
      <c r="F16" s="60">
        <f>VLOOKUP($A16,'Return Data'!$B$7:$R$2292,10,0)</f>
        <v>3.7450999999999999</v>
      </c>
      <c r="G16" s="61">
        <f t="shared" si="1"/>
        <v>10</v>
      </c>
      <c r="H16" s="60">
        <f>VLOOKUP($A16,'Return Data'!$B$7:$R$2292,11,0)</f>
        <v>0.73140000000000005</v>
      </c>
      <c r="I16" s="61">
        <f t="shared" si="2"/>
        <v>17</v>
      </c>
      <c r="J16" s="60">
        <f>VLOOKUP($A16,'Return Data'!$B$7:$R$2292,12,0)</f>
        <v>0.40620000000000001</v>
      </c>
      <c r="K16" s="61">
        <f t="shared" si="3"/>
        <v>17</v>
      </c>
      <c r="L16" s="60">
        <f>VLOOKUP($A16,'Return Data'!$B$7:$R$2292,13,0)</f>
        <v>0.4526</v>
      </c>
      <c r="M16" s="61">
        <f t="shared" si="4"/>
        <v>18</v>
      </c>
      <c r="N16" s="60">
        <f>VLOOKUP($A16,'Return Data'!$B$7:$R$2292,17,0)</f>
        <v>2.1532</v>
      </c>
      <c r="O16" s="61">
        <f t="shared" si="5"/>
        <v>17</v>
      </c>
      <c r="P16" s="60">
        <f>VLOOKUP($A16,'Return Data'!$B$7:$R$2292,14,0)</f>
        <v>4.8654000000000002</v>
      </c>
      <c r="Q16" s="61">
        <f t="shared" si="6"/>
        <v>16</v>
      </c>
      <c r="R16" s="60">
        <f>VLOOKUP($A16,'Return Data'!$B$7:$R$2292,16,0)</f>
        <v>7.1085000000000003</v>
      </c>
      <c r="S16" s="62">
        <f t="shared" si="7"/>
        <v>15</v>
      </c>
    </row>
    <row r="17" spans="1:19" x14ac:dyDescent="0.3">
      <c r="A17" s="77" t="s">
        <v>577</v>
      </c>
      <c r="B17" s="59">
        <f>VLOOKUP($A17,'Return Data'!$B$7:$R$2292,3,0)</f>
        <v>44859</v>
      </c>
      <c r="C17" s="60">
        <f>VLOOKUP($A17,'Return Data'!$B$7:$R$2292,4,0)</f>
        <v>55.244799999999998</v>
      </c>
      <c r="D17" s="60">
        <f>VLOOKUP($A17,'Return Data'!$B$7:$R$2292,9,0)</f>
        <v>7.9440999999999997</v>
      </c>
      <c r="E17" s="61">
        <f t="shared" si="0"/>
        <v>1</v>
      </c>
      <c r="F17" s="60">
        <f>VLOOKUP($A17,'Return Data'!$B$7:$R$2292,10,0)</f>
        <v>6.2811000000000003</v>
      </c>
      <c r="G17" s="61">
        <f t="shared" si="1"/>
        <v>2</v>
      </c>
      <c r="H17" s="60">
        <f>VLOOKUP($A17,'Return Data'!$B$7:$R$2292,11,0)</f>
        <v>3.7105999999999999</v>
      </c>
      <c r="I17" s="61">
        <f t="shared" si="2"/>
        <v>3</v>
      </c>
      <c r="J17" s="60">
        <f>VLOOKUP($A17,'Return Data'!$B$7:$R$2292,12,0)</f>
        <v>3.5318000000000001</v>
      </c>
      <c r="K17" s="61">
        <f t="shared" si="3"/>
        <v>3</v>
      </c>
      <c r="L17" s="60">
        <f>VLOOKUP($A17,'Return Data'!$B$7:$R$2292,13,0)</f>
        <v>3.1257999999999999</v>
      </c>
      <c r="M17" s="61">
        <f t="shared" si="4"/>
        <v>6</v>
      </c>
      <c r="N17" s="60">
        <f>VLOOKUP($A17,'Return Data'!$B$7:$R$2292,17,0)</f>
        <v>4.1921999999999997</v>
      </c>
      <c r="O17" s="61">
        <f t="shared" si="5"/>
        <v>3</v>
      </c>
      <c r="P17" s="60">
        <f>VLOOKUP($A17,'Return Data'!$B$7:$R$2292,14,0)</f>
        <v>6.4420999999999999</v>
      </c>
      <c r="Q17" s="61">
        <f t="shared" si="6"/>
        <v>4</v>
      </c>
      <c r="R17" s="60">
        <f>VLOOKUP($A17,'Return Data'!$B$7:$R$2292,16,0)</f>
        <v>8.2653999999999996</v>
      </c>
      <c r="S17" s="62">
        <f t="shared" si="7"/>
        <v>3</v>
      </c>
    </row>
    <row r="18" spans="1:19" x14ac:dyDescent="0.3">
      <c r="A18" s="77" t="s">
        <v>578</v>
      </c>
      <c r="B18" s="59">
        <f>VLOOKUP($A18,'Return Data'!$B$7:$R$2292,3,0)</f>
        <v>44859</v>
      </c>
      <c r="C18" s="60">
        <f>VLOOKUP($A18,'Return Data'!$B$7:$R$2292,4,0)</f>
        <v>20.881699999999999</v>
      </c>
      <c r="D18" s="60">
        <f>VLOOKUP($A18,'Return Data'!$B$7:$R$2292,9,0)</f>
        <v>6.0514000000000001</v>
      </c>
      <c r="E18" s="61">
        <f t="shared" si="0"/>
        <v>3</v>
      </c>
      <c r="F18" s="60">
        <f>VLOOKUP($A18,'Return Data'!$B$7:$R$2292,10,0)</f>
        <v>2.8685999999999998</v>
      </c>
      <c r="G18" s="61">
        <f t="shared" si="1"/>
        <v>18</v>
      </c>
      <c r="H18" s="60">
        <f>VLOOKUP($A18,'Return Data'!$B$7:$R$2292,11,0)</f>
        <v>0.68910000000000005</v>
      </c>
      <c r="I18" s="61">
        <f t="shared" si="2"/>
        <v>18</v>
      </c>
      <c r="J18" s="60">
        <f>VLOOKUP($A18,'Return Data'!$B$7:$R$2292,12,0)</f>
        <v>0.18079999999999999</v>
      </c>
      <c r="K18" s="61">
        <f t="shared" si="3"/>
        <v>18</v>
      </c>
      <c r="L18" s="60">
        <f>VLOOKUP($A18,'Return Data'!$B$7:$R$2292,13,0)</f>
        <v>0.96609999999999996</v>
      </c>
      <c r="M18" s="61">
        <f t="shared" si="4"/>
        <v>17</v>
      </c>
      <c r="N18" s="60">
        <f>VLOOKUP($A18,'Return Data'!$B$7:$R$2292,17,0)</f>
        <v>2.65</v>
      </c>
      <c r="O18" s="61">
        <f t="shared" si="5"/>
        <v>16</v>
      </c>
      <c r="P18" s="60">
        <f>VLOOKUP($A18,'Return Data'!$B$7:$R$2292,14,0)</f>
        <v>5.2628000000000004</v>
      </c>
      <c r="Q18" s="61">
        <f t="shared" si="6"/>
        <v>14</v>
      </c>
      <c r="R18" s="60">
        <f>VLOOKUP($A18,'Return Data'!$B$7:$R$2292,16,0)</f>
        <v>7.5137</v>
      </c>
      <c r="S18" s="62">
        <f t="shared" si="7"/>
        <v>13</v>
      </c>
    </row>
    <row r="19" spans="1:19" x14ac:dyDescent="0.3">
      <c r="A19" s="77" t="s">
        <v>581</v>
      </c>
      <c r="B19" s="59">
        <f>VLOOKUP($A19,'Return Data'!$B$7:$R$2292,3,0)</f>
        <v>44859</v>
      </c>
      <c r="C19" s="60">
        <f>VLOOKUP($A19,'Return Data'!$B$7:$R$2292,4,0)</f>
        <v>30.448499999999999</v>
      </c>
      <c r="D19" s="60">
        <f>VLOOKUP($A19,'Return Data'!$B$7:$R$2292,9,0)</f>
        <v>5.1553000000000004</v>
      </c>
      <c r="E19" s="61">
        <f t="shared" si="0"/>
        <v>9</v>
      </c>
      <c r="F19" s="60">
        <f>VLOOKUP($A19,'Return Data'!$B$7:$R$2292,10,0)</f>
        <v>3.0872000000000002</v>
      </c>
      <c r="G19" s="61">
        <f t="shared" si="1"/>
        <v>17</v>
      </c>
      <c r="H19" s="60">
        <f>VLOOKUP($A19,'Return Data'!$B$7:$R$2292,11,0)</f>
        <v>2.6200999999999999</v>
      </c>
      <c r="I19" s="61">
        <f t="shared" si="2"/>
        <v>11</v>
      </c>
      <c r="J19" s="60">
        <f>VLOOKUP($A19,'Return Data'!$B$7:$R$2292,12,0)</f>
        <v>2.7835999999999999</v>
      </c>
      <c r="K19" s="61">
        <f t="shared" si="3"/>
        <v>8</v>
      </c>
      <c r="L19" s="60">
        <f>VLOOKUP($A19,'Return Data'!$B$7:$R$2292,13,0)</f>
        <v>2.8456999999999999</v>
      </c>
      <c r="M19" s="61">
        <f t="shared" si="4"/>
        <v>9</v>
      </c>
      <c r="N19" s="60">
        <f>VLOOKUP($A19,'Return Data'!$B$7:$R$2292,17,0)</f>
        <v>3.2214999999999998</v>
      </c>
      <c r="O19" s="61">
        <f t="shared" si="5"/>
        <v>13</v>
      </c>
      <c r="P19" s="60">
        <f>VLOOKUP($A19,'Return Data'!$B$7:$R$2292,14,0)</f>
        <v>5.2079000000000004</v>
      </c>
      <c r="Q19" s="61">
        <f t="shared" si="6"/>
        <v>15</v>
      </c>
      <c r="R19" s="60">
        <f>VLOOKUP($A19,'Return Data'!$B$7:$R$2292,16,0)</f>
        <v>7.3563999999999998</v>
      </c>
      <c r="S19" s="62">
        <f t="shared" si="7"/>
        <v>14</v>
      </c>
    </row>
    <row r="20" spans="1:19" x14ac:dyDescent="0.3">
      <c r="A20" s="77" t="s">
        <v>583</v>
      </c>
      <c r="B20" s="59">
        <f>VLOOKUP($A20,'Return Data'!$B$7:$R$2292,3,0)</f>
        <v>44859</v>
      </c>
      <c r="C20" s="60">
        <f>VLOOKUP($A20,'Return Data'!$B$7:$R$2292,4,0)</f>
        <v>17.449300000000001</v>
      </c>
      <c r="D20" s="60">
        <f>VLOOKUP($A20,'Return Data'!$B$7:$R$2292,9,0)</f>
        <v>4.5282999999999998</v>
      </c>
      <c r="E20" s="61">
        <f t="shared" si="0"/>
        <v>16</v>
      </c>
      <c r="F20" s="60">
        <f>VLOOKUP($A20,'Return Data'!$B$7:$R$2292,10,0)</f>
        <v>4.2026000000000003</v>
      </c>
      <c r="G20" s="61">
        <f t="shared" si="1"/>
        <v>8</v>
      </c>
      <c r="H20" s="60">
        <f>VLOOKUP($A20,'Return Data'!$B$7:$R$2292,11,0)</f>
        <v>2.5585</v>
      </c>
      <c r="I20" s="61">
        <f t="shared" si="2"/>
        <v>13</v>
      </c>
      <c r="J20" s="60">
        <f>VLOOKUP($A20,'Return Data'!$B$7:$R$2292,12,0)</f>
        <v>2.6147</v>
      </c>
      <c r="K20" s="61">
        <f t="shared" si="3"/>
        <v>12</v>
      </c>
      <c r="L20" s="60">
        <f>VLOOKUP($A20,'Return Data'!$B$7:$R$2292,13,0)</f>
        <v>2.7408000000000001</v>
      </c>
      <c r="M20" s="61">
        <f t="shared" si="4"/>
        <v>12</v>
      </c>
      <c r="N20" s="60">
        <f>VLOOKUP($A20,'Return Data'!$B$7:$R$2292,17,0)</f>
        <v>3.8290000000000002</v>
      </c>
      <c r="O20" s="61">
        <f t="shared" si="5"/>
        <v>6</v>
      </c>
      <c r="P20" s="60">
        <f>VLOOKUP($A20,'Return Data'!$B$7:$R$2292,14,0)</f>
        <v>6.3082000000000003</v>
      </c>
      <c r="Q20" s="61">
        <f t="shared" si="6"/>
        <v>7</v>
      </c>
      <c r="R20" s="60">
        <f>VLOOKUP($A20,'Return Data'!$B$7:$R$2292,16,0)</f>
        <v>7.7567000000000004</v>
      </c>
      <c r="S20" s="62">
        <f t="shared" si="7"/>
        <v>12</v>
      </c>
    </row>
    <row r="21" spans="1:19" x14ac:dyDescent="0.3">
      <c r="A21" s="77" t="s">
        <v>585</v>
      </c>
      <c r="B21" s="59">
        <f>VLOOKUP($A21,'Return Data'!$B$7:$R$2292,3,0)</f>
        <v>44859</v>
      </c>
      <c r="C21" s="60">
        <f>VLOOKUP($A21,'Return Data'!$B$7:$R$2292,4,0)</f>
        <v>20.992000000000001</v>
      </c>
      <c r="D21" s="60">
        <f>VLOOKUP($A21,'Return Data'!$B$7:$R$2292,9,0)</f>
        <v>5.2731000000000003</v>
      </c>
      <c r="E21" s="61">
        <f t="shared" si="0"/>
        <v>6</v>
      </c>
      <c r="F21" s="60">
        <f>VLOOKUP($A21,'Return Data'!$B$7:$R$2292,10,0)</f>
        <v>3.2103000000000002</v>
      </c>
      <c r="G21" s="61">
        <f t="shared" si="1"/>
        <v>15</v>
      </c>
      <c r="H21" s="60">
        <f>VLOOKUP($A21,'Return Data'!$B$7:$R$2292,11,0)</f>
        <v>2.6817000000000002</v>
      </c>
      <c r="I21" s="61">
        <f t="shared" si="2"/>
        <v>10</v>
      </c>
      <c r="J21" s="60">
        <f>VLOOKUP($A21,'Return Data'!$B$7:$R$2292,12,0)</f>
        <v>2.7787000000000002</v>
      </c>
      <c r="K21" s="61">
        <f t="shared" si="3"/>
        <v>9</v>
      </c>
      <c r="L21" s="60">
        <f>VLOOKUP($A21,'Return Data'!$B$7:$R$2292,13,0)</f>
        <v>2.7805</v>
      </c>
      <c r="M21" s="61">
        <f t="shared" si="4"/>
        <v>10</v>
      </c>
      <c r="N21" s="60">
        <f>VLOOKUP($A21,'Return Data'!$B$7:$R$2292,17,0)</f>
        <v>3.8155999999999999</v>
      </c>
      <c r="O21" s="61">
        <f t="shared" si="5"/>
        <v>7</v>
      </c>
      <c r="P21" s="60">
        <f>VLOOKUP($A21,'Return Data'!$B$7:$R$2292,14,0)</f>
        <v>6.0465</v>
      </c>
      <c r="Q21" s="61">
        <f t="shared" si="6"/>
        <v>9</v>
      </c>
      <c r="R21" s="60">
        <f>VLOOKUP($A21,'Return Data'!$B$7:$R$2292,16,0)</f>
        <v>7.9974999999999996</v>
      </c>
      <c r="S21" s="62">
        <f t="shared" si="7"/>
        <v>7</v>
      </c>
    </row>
    <row r="22" spans="1:19" x14ac:dyDescent="0.3">
      <c r="A22" s="77" t="s">
        <v>586</v>
      </c>
      <c r="B22" s="59">
        <f>VLOOKUP($A22,'Return Data'!$B$7:$R$2292,3,0)</f>
        <v>44859</v>
      </c>
      <c r="C22" s="60">
        <f>VLOOKUP($A22,'Return Data'!$B$7:$R$2292,4,0)</f>
        <v>2691.3251</v>
      </c>
      <c r="D22" s="60">
        <f>VLOOKUP($A22,'Return Data'!$B$7:$R$2292,9,0)</f>
        <v>4.9798</v>
      </c>
      <c r="E22" s="61">
        <f t="shared" si="0"/>
        <v>12</v>
      </c>
      <c r="F22" s="60">
        <f>VLOOKUP($A22,'Return Data'!$B$7:$R$2292,10,0)</f>
        <v>3.7730999999999999</v>
      </c>
      <c r="G22" s="61">
        <f t="shared" si="1"/>
        <v>9</v>
      </c>
      <c r="H22" s="60">
        <f>VLOOKUP($A22,'Return Data'!$B$7:$R$2292,11,0)</f>
        <v>2.1036999999999999</v>
      </c>
      <c r="I22" s="61">
        <f t="shared" si="2"/>
        <v>16</v>
      </c>
      <c r="J22" s="60">
        <f>VLOOKUP($A22,'Return Data'!$B$7:$R$2292,12,0)</f>
        <v>2.2966000000000002</v>
      </c>
      <c r="K22" s="61">
        <f t="shared" si="3"/>
        <v>14</v>
      </c>
      <c r="L22" s="60">
        <f>VLOOKUP($A22,'Return Data'!$B$7:$R$2292,13,0)</f>
        <v>2.3822000000000001</v>
      </c>
      <c r="M22" s="61">
        <f t="shared" si="4"/>
        <v>14</v>
      </c>
      <c r="N22" s="60">
        <f>VLOOKUP($A22,'Return Data'!$B$7:$R$2292,17,0)</f>
        <v>3.1846999999999999</v>
      </c>
      <c r="O22" s="61">
        <f t="shared" si="5"/>
        <v>14</v>
      </c>
      <c r="P22" s="60">
        <f>VLOOKUP($A22,'Return Data'!$B$7:$R$2292,14,0)</f>
        <v>5.7141999999999999</v>
      </c>
      <c r="Q22" s="61">
        <f t="shared" si="6"/>
        <v>12</v>
      </c>
      <c r="R22" s="60">
        <f>VLOOKUP($A22,'Return Data'!$B$7:$R$2292,16,0)</f>
        <v>7.9729999999999999</v>
      </c>
      <c r="S22" s="62">
        <f t="shared" si="7"/>
        <v>8</v>
      </c>
    </row>
    <row r="23" spans="1:19" x14ac:dyDescent="0.3">
      <c r="A23" s="77" t="s">
        <v>589</v>
      </c>
      <c r="B23" s="59">
        <f>VLOOKUP($A23,'Return Data'!$B$7:$R$2292,3,0)</f>
        <v>44859</v>
      </c>
      <c r="C23" s="60">
        <f>VLOOKUP($A23,'Return Data'!$B$7:$R$2292,4,0)</f>
        <v>35.597099999999998</v>
      </c>
      <c r="D23" s="60">
        <f>VLOOKUP($A23,'Return Data'!$B$7:$R$2292,9,0)</f>
        <v>5.3342999999999998</v>
      </c>
      <c r="E23" s="61">
        <f t="shared" si="0"/>
        <v>5</v>
      </c>
      <c r="F23" s="60">
        <f>VLOOKUP($A23,'Return Data'!$B$7:$R$2292,10,0)</f>
        <v>3.5954000000000002</v>
      </c>
      <c r="G23" s="61">
        <f t="shared" si="1"/>
        <v>13</v>
      </c>
      <c r="H23" s="60">
        <f>VLOOKUP($A23,'Return Data'!$B$7:$R$2292,11,0)</f>
        <v>2.3068</v>
      </c>
      <c r="I23" s="61">
        <f t="shared" si="2"/>
        <v>15</v>
      </c>
      <c r="J23" s="60">
        <f>VLOOKUP($A23,'Return Data'!$B$7:$R$2292,12,0)</f>
        <v>2.1842000000000001</v>
      </c>
      <c r="K23" s="61">
        <f t="shared" si="3"/>
        <v>15</v>
      </c>
      <c r="L23" s="60">
        <f>VLOOKUP($A23,'Return Data'!$B$7:$R$2292,13,0)</f>
        <v>2.3816999999999999</v>
      </c>
      <c r="M23" s="61">
        <f t="shared" si="4"/>
        <v>15</v>
      </c>
      <c r="N23" s="60">
        <f>VLOOKUP($A23,'Return Data'!$B$7:$R$2292,17,0)</f>
        <v>2.8330000000000002</v>
      </c>
      <c r="O23" s="61">
        <f t="shared" si="5"/>
        <v>15</v>
      </c>
      <c r="P23" s="60">
        <f>VLOOKUP($A23,'Return Data'!$B$7:$R$2292,14,0)</f>
        <v>4.6440999999999999</v>
      </c>
      <c r="Q23" s="61">
        <f t="shared" si="6"/>
        <v>17</v>
      </c>
      <c r="R23" s="60">
        <f>VLOOKUP($A23,'Return Data'!$B$7:$R$2292,16,0)</f>
        <v>7.0846</v>
      </c>
      <c r="S23" s="62">
        <f t="shared" si="7"/>
        <v>16</v>
      </c>
    </row>
    <row r="24" spans="1:19" x14ac:dyDescent="0.3">
      <c r="A24" s="77" t="s">
        <v>590</v>
      </c>
      <c r="B24" s="59">
        <f>VLOOKUP($A24,'Return Data'!$B$7:$R$2292,3,0)</f>
        <v>44859</v>
      </c>
      <c r="C24" s="60">
        <f>VLOOKUP($A24,'Return Data'!$B$7:$R$2292,4,0)</f>
        <v>12.002800000000001</v>
      </c>
      <c r="D24" s="60">
        <f>VLOOKUP($A24,'Return Data'!$B$7:$R$2292,9,0)</f>
        <v>4.9343000000000004</v>
      </c>
      <c r="E24" s="61">
        <f t="shared" si="0"/>
        <v>14</v>
      </c>
      <c r="F24" s="60">
        <f>VLOOKUP($A24,'Return Data'!$B$7:$R$2292,10,0)</f>
        <v>4.5096999999999996</v>
      </c>
      <c r="G24" s="61">
        <f t="shared" si="1"/>
        <v>5</v>
      </c>
      <c r="H24" s="60">
        <f>VLOOKUP($A24,'Return Data'!$B$7:$R$2292,11,0)</f>
        <v>2.4032</v>
      </c>
      <c r="I24" s="61">
        <f t="shared" si="2"/>
        <v>14</v>
      </c>
      <c r="J24" s="60">
        <f>VLOOKUP($A24,'Return Data'!$B$7:$R$2292,12,0)</f>
        <v>2.5426000000000002</v>
      </c>
      <c r="K24" s="61">
        <f t="shared" si="3"/>
        <v>13</v>
      </c>
      <c r="L24" s="60">
        <f>VLOOKUP($A24,'Return Data'!$B$7:$R$2292,13,0)</f>
        <v>2.6819000000000002</v>
      </c>
      <c r="M24" s="61">
        <f t="shared" si="4"/>
        <v>13</v>
      </c>
      <c r="N24" s="60"/>
      <c r="O24" s="61"/>
      <c r="P24" s="60"/>
      <c r="Q24" s="61"/>
      <c r="R24" s="60">
        <f>VLOOKUP($A24,'Return Data'!$B$7:$R$2292,16,0)</f>
        <v>6.181</v>
      </c>
      <c r="S24" s="62">
        <f t="shared" si="7"/>
        <v>18</v>
      </c>
    </row>
    <row r="25" spans="1:19" x14ac:dyDescent="0.3">
      <c r="A25" s="77" t="s">
        <v>592</v>
      </c>
      <c r="B25" s="59">
        <f>VLOOKUP($A25,'Return Data'!$B$7:$R$2292,3,0)</f>
        <v>44859</v>
      </c>
      <c r="C25" s="60">
        <f>VLOOKUP($A25,'Return Data'!$B$7:$R$2292,4,0)</f>
        <v>18.150600000000001</v>
      </c>
      <c r="D25" s="60">
        <f>VLOOKUP($A25,'Return Data'!$B$7:$R$2292,9,0)</f>
        <v>5.1383999999999999</v>
      </c>
      <c r="E25" s="61">
        <f t="shared" si="0"/>
        <v>10</v>
      </c>
      <c r="F25" s="60">
        <f>VLOOKUP($A25,'Return Data'!$B$7:$R$2292,10,0)</f>
        <v>3.3037999999999998</v>
      </c>
      <c r="G25" s="61">
        <f t="shared" si="1"/>
        <v>14</v>
      </c>
      <c r="H25" s="60">
        <f>VLOOKUP($A25,'Return Data'!$B$7:$R$2292,11,0)</f>
        <v>15.942299999999999</v>
      </c>
      <c r="I25" s="61">
        <f t="shared" si="2"/>
        <v>1</v>
      </c>
      <c r="J25" s="60">
        <f>VLOOKUP($A25,'Return Data'!$B$7:$R$2292,12,0)</f>
        <v>11.376300000000001</v>
      </c>
      <c r="K25" s="61">
        <f t="shared" si="3"/>
        <v>1</v>
      </c>
      <c r="L25" s="60">
        <f>VLOOKUP($A25,'Return Data'!$B$7:$R$2292,13,0)</f>
        <v>9.3344000000000005</v>
      </c>
      <c r="M25" s="61">
        <f t="shared" si="4"/>
        <v>1</v>
      </c>
      <c r="N25" s="60">
        <f>VLOOKUP($A25,'Return Data'!$B$7:$R$2292,17,0)</f>
        <v>6.2077999999999998</v>
      </c>
      <c r="O25" s="61">
        <f>RANK(N25,N$8:N$25,0)</f>
        <v>1</v>
      </c>
      <c r="P25" s="60">
        <f>VLOOKUP($A25,'Return Data'!$B$7:$R$2292,14,0)</f>
        <v>7.2565999999999997</v>
      </c>
      <c r="Q25" s="61">
        <f>RANK(P25,P$8:P$25,0)</f>
        <v>1</v>
      </c>
      <c r="R25" s="60">
        <f>VLOOKUP($A25,'Return Data'!$B$7:$R$2292,16,0)</f>
        <v>7.0679999999999996</v>
      </c>
      <c r="S25" s="62">
        <f t="shared" si="7"/>
        <v>17</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5.3516444444444451</v>
      </c>
      <c r="E27" s="83"/>
      <c r="F27" s="84">
        <f>AVERAGE(F8:F25)</f>
        <v>4.2289555555555554</v>
      </c>
      <c r="G27" s="83"/>
      <c r="H27" s="84">
        <f>AVERAGE(H8:H25)</f>
        <v>3.4250444444444446</v>
      </c>
      <c r="I27" s="83"/>
      <c r="J27" s="84">
        <f>AVERAGE(J8:J25)</f>
        <v>3.1164055555555552</v>
      </c>
      <c r="K27" s="83"/>
      <c r="L27" s="84">
        <f>AVERAGE(L8:L25)</f>
        <v>3.0092944444444445</v>
      </c>
      <c r="M27" s="83"/>
      <c r="N27" s="84">
        <f>AVERAGE(N8:N25)</f>
        <v>3.7029647058823523</v>
      </c>
      <c r="O27" s="83"/>
      <c r="P27" s="84">
        <f>AVERAGE(P8:P25)</f>
        <v>5.9749764705882349</v>
      </c>
      <c r="Q27" s="83"/>
      <c r="R27" s="84">
        <f>AVERAGE(R8:R25)</f>
        <v>7.7326500000000005</v>
      </c>
      <c r="S27" s="85"/>
    </row>
    <row r="28" spans="1:19" x14ac:dyDescent="0.3">
      <c r="A28" s="82" t="s">
        <v>28</v>
      </c>
      <c r="B28" s="83"/>
      <c r="C28" s="83"/>
      <c r="D28" s="84">
        <f>MIN(D8:D25)</f>
        <v>4.0343999999999998</v>
      </c>
      <c r="E28" s="83"/>
      <c r="F28" s="84">
        <f>MIN(F8:F25)</f>
        <v>2.8685999999999998</v>
      </c>
      <c r="G28" s="83"/>
      <c r="H28" s="84">
        <f>MIN(H8:H25)</f>
        <v>0.68910000000000005</v>
      </c>
      <c r="I28" s="83"/>
      <c r="J28" s="84">
        <f>MIN(J8:J25)</f>
        <v>0.18079999999999999</v>
      </c>
      <c r="K28" s="83"/>
      <c r="L28" s="84">
        <f>MIN(L8:L25)</f>
        <v>0.4526</v>
      </c>
      <c r="M28" s="83"/>
      <c r="N28" s="84">
        <f>MIN(N8:N25)</f>
        <v>2.1532</v>
      </c>
      <c r="O28" s="83"/>
      <c r="P28" s="84">
        <f>MIN(P8:P25)</f>
        <v>4.6440999999999999</v>
      </c>
      <c r="Q28" s="83"/>
      <c r="R28" s="84">
        <f>MIN(R8:R25)</f>
        <v>6.181</v>
      </c>
      <c r="S28" s="85"/>
    </row>
    <row r="29" spans="1:19" ht="15" thickBot="1" x14ac:dyDescent="0.35">
      <c r="A29" s="86" t="s">
        <v>29</v>
      </c>
      <c r="B29" s="87"/>
      <c r="C29" s="87"/>
      <c r="D29" s="88">
        <f>MAX(D8:D25)</f>
        <v>7.9440999999999997</v>
      </c>
      <c r="E29" s="87"/>
      <c r="F29" s="88">
        <f>MAX(F8:F25)</f>
        <v>8.0493000000000006</v>
      </c>
      <c r="G29" s="87"/>
      <c r="H29" s="88">
        <f>MAX(H8:H25)</f>
        <v>15.942299999999999</v>
      </c>
      <c r="I29" s="87"/>
      <c r="J29" s="88">
        <f>MAX(J8:J25)</f>
        <v>11.376300000000001</v>
      </c>
      <c r="K29" s="87"/>
      <c r="L29" s="88">
        <f>MAX(L8:L25)</f>
        <v>9.3344000000000005</v>
      </c>
      <c r="M29" s="87"/>
      <c r="N29" s="88">
        <f>MAX(N8:N25)</f>
        <v>6.2077999999999998</v>
      </c>
      <c r="O29" s="87"/>
      <c r="P29" s="88">
        <f>MAX(P8:P25)</f>
        <v>7.2565999999999997</v>
      </c>
      <c r="Q29" s="87"/>
      <c r="R29" s="88">
        <f>MAX(R8:R25)</f>
        <v>8.6038999999999994</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44859</v>
      </c>
      <c r="C8" s="60">
        <f>VLOOKUP($A8,'Return Data'!$B$7:$R$2292,4,0)</f>
        <v>300.60219999999998</v>
      </c>
      <c r="D8" s="60">
        <f>VLOOKUP($A8,'Return Data'!$B$7:$R$2292,9,0)</f>
        <v>4.7690000000000001</v>
      </c>
      <c r="E8" s="61">
        <f t="shared" ref="E8:E27" si="0">RANK(D8,D$8:D$27,0)</f>
        <v>11</v>
      </c>
      <c r="F8" s="60">
        <f>VLOOKUP($A8,'Return Data'!$B$7:$R$2292,10,0)</f>
        <v>4.1326999999999998</v>
      </c>
      <c r="G8" s="61">
        <f t="shared" ref="G8:G27" si="1">RANK(F8,F$8:F$27,0)</f>
        <v>7</v>
      </c>
      <c r="H8" s="60">
        <f>VLOOKUP($A8,'Return Data'!$B$7:$R$2292,11,0)</f>
        <v>2.8267000000000002</v>
      </c>
      <c r="I8" s="61">
        <f t="shared" ref="I8:I27" si="2">RANK(H8,H$8:H$27,0)</f>
        <v>6</v>
      </c>
      <c r="J8" s="60">
        <f>VLOOKUP($A8,'Return Data'!$B$7:$R$2292,12,0)</f>
        <v>2.9611999999999998</v>
      </c>
      <c r="K8" s="61">
        <f t="shared" ref="K8:K27" si="3">RANK(J8,J$8:J$27,0)</f>
        <v>5</v>
      </c>
      <c r="L8" s="60">
        <f>VLOOKUP($A8,'Return Data'!$B$7:$R$2292,13,0)</f>
        <v>2.8595000000000002</v>
      </c>
      <c r="M8" s="61">
        <f t="shared" ref="M8:M25" si="4">RANK(L8,L$8:L$27,0)</f>
        <v>6</v>
      </c>
      <c r="N8" s="60">
        <f>VLOOKUP($A8,'Return Data'!$B$7:$R$2292,17,0)</f>
        <v>3.6166999999999998</v>
      </c>
      <c r="O8" s="61">
        <f t="shared" ref="O8:O23" si="5">RANK(N8,N$8:N$27,0)</f>
        <v>4</v>
      </c>
      <c r="P8" s="60">
        <f>VLOOKUP($A8,'Return Data'!$B$7:$R$2292,14,0)</f>
        <v>5.9608999999999996</v>
      </c>
      <c r="Q8" s="61">
        <f t="shared" ref="Q8:Q23" si="6">RANK(P8,P$8:P$27,0)</f>
        <v>5</v>
      </c>
      <c r="R8" s="60">
        <f>VLOOKUP($A8,'Return Data'!$B$7:$R$2292,16,0)</f>
        <v>7.8901000000000003</v>
      </c>
      <c r="S8" s="62">
        <f t="shared" ref="S8:S27" si="7">RANK(R8,R$8:R$27,0)</f>
        <v>3</v>
      </c>
    </row>
    <row r="9" spans="1:19" x14ac:dyDescent="0.3">
      <c r="A9" s="77" t="s">
        <v>559</v>
      </c>
      <c r="B9" s="59">
        <f>VLOOKUP($A9,'Return Data'!$B$7:$R$2292,3,0)</f>
        <v>44859</v>
      </c>
      <c r="C9" s="60">
        <f>VLOOKUP($A9,'Return Data'!$B$7:$R$2292,4,0)</f>
        <v>2172.6505999999999</v>
      </c>
      <c r="D9" s="60">
        <f>VLOOKUP($A9,'Return Data'!$B$7:$R$2292,9,0)</f>
        <v>5.3893000000000004</v>
      </c>
      <c r="E9" s="61">
        <f t="shared" si="0"/>
        <v>4</v>
      </c>
      <c r="F9" s="60">
        <f>VLOOKUP($A9,'Return Data'!$B$7:$R$2292,10,0)</f>
        <v>2.9039999999999999</v>
      </c>
      <c r="G9" s="61">
        <f t="shared" si="1"/>
        <v>18</v>
      </c>
      <c r="H9" s="60">
        <f>VLOOKUP($A9,'Return Data'!$B$7:$R$2292,11,0)</f>
        <v>2.6808999999999998</v>
      </c>
      <c r="I9" s="61">
        <f t="shared" si="2"/>
        <v>9</v>
      </c>
      <c r="J9" s="60">
        <f>VLOOKUP($A9,'Return Data'!$B$7:$R$2292,12,0)</f>
        <v>2.9506000000000001</v>
      </c>
      <c r="K9" s="61">
        <f t="shared" si="3"/>
        <v>6</v>
      </c>
      <c r="L9" s="60">
        <f>VLOOKUP($A9,'Return Data'!$B$7:$R$2292,13,0)</f>
        <v>2.9958</v>
      </c>
      <c r="M9" s="61">
        <f t="shared" si="4"/>
        <v>4</v>
      </c>
      <c r="N9" s="60">
        <f>VLOOKUP($A9,'Return Data'!$B$7:$R$2292,17,0)</f>
        <v>3.4495</v>
      </c>
      <c r="O9" s="61">
        <f t="shared" si="5"/>
        <v>7</v>
      </c>
      <c r="P9" s="60">
        <f>VLOOKUP($A9,'Return Data'!$B$7:$R$2292,14,0)</f>
        <v>5.4827000000000004</v>
      </c>
      <c r="Q9" s="61">
        <f t="shared" si="6"/>
        <v>11</v>
      </c>
      <c r="R9" s="60">
        <f>VLOOKUP($A9,'Return Data'!$B$7:$R$2292,16,0)</f>
        <v>7.7569999999999997</v>
      </c>
      <c r="S9" s="62">
        <f t="shared" si="7"/>
        <v>4</v>
      </c>
    </row>
    <row r="10" spans="1:19" x14ac:dyDescent="0.3">
      <c r="A10" s="77" t="s">
        <v>561</v>
      </c>
      <c r="B10" s="59">
        <f>VLOOKUP($A10,'Return Data'!$B$7:$R$2292,3,0)</f>
        <v>44859</v>
      </c>
      <c r="C10" s="60">
        <f>VLOOKUP($A10,'Return Data'!$B$7:$R$2292,4,0)</f>
        <v>19.679300000000001</v>
      </c>
      <c r="D10" s="60">
        <f>VLOOKUP($A10,'Return Data'!$B$7:$R$2292,9,0)</f>
        <v>4.9363000000000001</v>
      </c>
      <c r="E10" s="61">
        <f t="shared" si="0"/>
        <v>7</v>
      </c>
      <c r="F10" s="60">
        <f>VLOOKUP($A10,'Return Data'!$B$7:$R$2292,10,0)</f>
        <v>3.4365999999999999</v>
      </c>
      <c r="G10" s="61">
        <f t="shared" si="1"/>
        <v>11</v>
      </c>
      <c r="H10" s="60">
        <f>VLOOKUP($A10,'Return Data'!$B$7:$R$2292,11,0)</f>
        <v>2.6204999999999998</v>
      </c>
      <c r="I10" s="61">
        <f t="shared" si="2"/>
        <v>10</v>
      </c>
      <c r="J10" s="60">
        <f>VLOOKUP($A10,'Return Data'!$B$7:$R$2292,12,0)</f>
        <v>2.3773</v>
      </c>
      <c r="K10" s="61">
        <f t="shared" si="3"/>
        <v>10</v>
      </c>
      <c r="L10" s="60">
        <f>VLOOKUP($A10,'Return Data'!$B$7:$R$2292,13,0)</f>
        <v>2.5005999999999999</v>
      </c>
      <c r="M10" s="61">
        <f t="shared" si="4"/>
        <v>10</v>
      </c>
      <c r="N10" s="60">
        <f>VLOOKUP($A10,'Return Data'!$B$7:$R$2292,17,0)</f>
        <v>3.1230000000000002</v>
      </c>
      <c r="O10" s="61">
        <f t="shared" si="5"/>
        <v>11</v>
      </c>
      <c r="P10" s="60">
        <f>VLOOKUP($A10,'Return Data'!$B$7:$R$2292,14,0)</f>
        <v>5.6216999999999997</v>
      </c>
      <c r="Q10" s="61">
        <f t="shared" si="6"/>
        <v>9</v>
      </c>
      <c r="R10" s="60">
        <f>VLOOKUP($A10,'Return Data'!$B$7:$R$2292,16,0)</f>
        <v>7.7073999999999998</v>
      </c>
      <c r="S10" s="62">
        <f t="shared" si="7"/>
        <v>5</v>
      </c>
    </row>
    <row r="11" spans="1:19" x14ac:dyDescent="0.3">
      <c r="A11" s="77" t="s">
        <v>563</v>
      </c>
      <c r="B11" s="59">
        <f>VLOOKUP($A11,'Return Data'!$B$7:$R$2292,3,0)</f>
        <v>44859</v>
      </c>
      <c r="C11" s="60">
        <f>VLOOKUP($A11,'Return Data'!$B$7:$R$2292,4,0)</f>
        <v>20.076699999999999</v>
      </c>
      <c r="D11" s="60">
        <f>VLOOKUP($A11,'Return Data'!$B$7:$R$2292,9,0)</f>
        <v>4.3342000000000001</v>
      </c>
      <c r="E11" s="61">
        <f t="shared" si="0"/>
        <v>17</v>
      </c>
      <c r="F11" s="60">
        <f>VLOOKUP($A11,'Return Data'!$B$7:$R$2292,10,0)</f>
        <v>4.5572999999999997</v>
      </c>
      <c r="G11" s="61">
        <f t="shared" si="1"/>
        <v>6</v>
      </c>
      <c r="H11" s="60">
        <f>VLOOKUP($A11,'Return Data'!$B$7:$R$2292,11,0)</f>
        <v>2.3450000000000002</v>
      </c>
      <c r="I11" s="61">
        <f t="shared" si="2"/>
        <v>11</v>
      </c>
      <c r="J11" s="60">
        <f>VLOOKUP($A11,'Return Data'!$B$7:$R$2292,12,0)</f>
        <v>1.6879</v>
      </c>
      <c r="K11" s="61">
        <f t="shared" si="3"/>
        <v>18</v>
      </c>
      <c r="L11" s="60">
        <f>VLOOKUP($A11,'Return Data'!$B$7:$R$2292,13,0)</f>
        <v>1.5164</v>
      </c>
      <c r="M11" s="61">
        <f t="shared" si="4"/>
        <v>18</v>
      </c>
      <c r="N11" s="60">
        <f>VLOOKUP($A11,'Return Data'!$B$7:$R$2292,17,0)</f>
        <v>3.11</v>
      </c>
      <c r="O11" s="61">
        <f t="shared" si="5"/>
        <v>12</v>
      </c>
      <c r="P11" s="60">
        <f>VLOOKUP($A11,'Return Data'!$B$7:$R$2292,14,0)</f>
        <v>6.5580999999999996</v>
      </c>
      <c r="Q11" s="61">
        <f t="shared" si="6"/>
        <v>2</v>
      </c>
      <c r="R11" s="60">
        <f>VLOOKUP($A11,'Return Data'!$B$7:$R$2292,16,0)</f>
        <v>7.9413999999999998</v>
      </c>
      <c r="S11" s="62">
        <f t="shared" si="7"/>
        <v>2</v>
      </c>
    </row>
    <row r="12" spans="1:19" x14ac:dyDescent="0.3">
      <c r="A12" s="77" t="s">
        <v>564</v>
      </c>
      <c r="B12" s="59">
        <f>VLOOKUP($A12,'Return Data'!$B$7:$R$2292,3,0)</f>
        <v>44859</v>
      </c>
      <c r="C12" s="60">
        <f>VLOOKUP($A12,'Return Data'!$B$7:$R$2292,4,0)</f>
        <v>18.428000000000001</v>
      </c>
      <c r="D12" s="60">
        <f>VLOOKUP($A12,'Return Data'!$B$7:$R$2292,9,0)</f>
        <v>4.63</v>
      </c>
      <c r="E12" s="61">
        <f t="shared" si="0"/>
        <v>13</v>
      </c>
      <c r="F12" s="60">
        <f>VLOOKUP($A12,'Return Data'!$B$7:$R$2292,10,0)</f>
        <v>3.3675000000000002</v>
      </c>
      <c r="G12" s="61">
        <f t="shared" si="1"/>
        <v>13</v>
      </c>
      <c r="H12" s="60">
        <f>VLOOKUP($A12,'Return Data'!$B$7:$R$2292,11,0)</f>
        <v>2.2227000000000001</v>
      </c>
      <c r="I12" s="61">
        <f t="shared" si="2"/>
        <v>13</v>
      </c>
      <c r="J12" s="60">
        <f>VLOOKUP($A12,'Return Data'!$B$7:$R$2292,12,0)</f>
        <v>2.2913999999999999</v>
      </c>
      <c r="K12" s="61">
        <f t="shared" si="3"/>
        <v>12</v>
      </c>
      <c r="L12" s="60">
        <f>VLOOKUP($A12,'Return Data'!$B$7:$R$2292,13,0)</f>
        <v>2.5110000000000001</v>
      </c>
      <c r="M12" s="61">
        <f t="shared" si="4"/>
        <v>9</v>
      </c>
      <c r="N12" s="60">
        <f>VLOOKUP($A12,'Return Data'!$B$7:$R$2292,17,0)</f>
        <v>3.2789000000000001</v>
      </c>
      <c r="O12" s="61">
        <f t="shared" si="5"/>
        <v>10</v>
      </c>
      <c r="P12" s="60">
        <f>VLOOKUP($A12,'Return Data'!$B$7:$R$2292,14,0)</f>
        <v>5.3331</v>
      </c>
      <c r="Q12" s="61">
        <f t="shared" si="6"/>
        <v>12</v>
      </c>
      <c r="R12" s="60">
        <f>VLOOKUP($A12,'Return Data'!$B$7:$R$2292,16,0)</f>
        <v>7.4503000000000004</v>
      </c>
      <c r="S12" s="62">
        <f t="shared" si="7"/>
        <v>10</v>
      </c>
    </row>
    <row r="13" spans="1:19" x14ac:dyDescent="0.3">
      <c r="A13" s="77" t="s">
        <v>567</v>
      </c>
      <c r="B13" s="59">
        <f>VLOOKUP($A13,'Return Data'!$B$7:$R$2292,3,0)</f>
        <v>44859</v>
      </c>
      <c r="C13" s="60">
        <f>VLOOKUP($A13,'Return Data'!$B$7:$R$2292,4,0)</f>
        <v>18.879200000000001</v>
      </c>
      <c r="D13" s="60">
        <f>VLOOKUP($A13,'Return Data'!$B$7:$R$2292,9,0)</f>
        <v>4.7443</v>
      </c>
      <c r="E13" s="61">
        <f t="shared" si="0"/>
        <v>12</v>
      </c>
      <c r="F13" s="60">
        <f>VLOOKUP($A13,'Return Data'!$B$7:$R$2292,10,0)</f>
        <v>4.6604999999999999</v>
      </c>
      <c r="G13" s="61">
        <f t="shared" si="1"/>
        <v>5</v>
      </c>
      <c r="H13" s="60">
        <f>VLOOKUP($A13,'Return Data'!$B$7:$R$2292,11,0)</f>
        <v>2.7884000000000002</v>
      </c>
      <c r="I13" s="61">
        <f t="shared" si="2"/>
        <v>8</v>
      </c>
      <c r="J13" s="60">
        <f>VLOOKUP($A13,'Return Data'!$B$7:$R$2292,12,0)</f>
        <v>2.8039000000000001</v>
      </c>
      <c r="K13" s="61">
        <f t="shared" si="3"/>
        <v>8</v>
      </c>
      <c r="L13" s="60">
        <f>VLOOKUP($A13,'Return Data'!$B$7:$R$2292,13,0)</f>
        <v>2.5764999999999998</v>
      </c>
      <c r="M13" s="61">
        <f t="shared" si="4"/>
        <v>8</v>
      </c>
      <c r="N13" s="60">
        <f>VLOOKUP($A13,'Return Data'!$B$7:$R$2292,17,0)</f>
        <v>3.5794999999999999</v>
      </c>
      <c r="O13" s="61">
        <f t="shared" si="5"/>
        <v>5</v>
      </c>
      <c r="P13" s="60">
        <f>VLOOKUP($A13,'Return Data'!$B$7:$R$2292,14,0)</f>
        <v>5.8794000000000004</v>
      </c>
      <c r="Q13" s="61">
        <f t="shared" si="6"/>
        <v>7</v>
      </c>
      <c r="R13" s="60">
        <f>VLOOKUP($A13,'Return Data'!$B$7:$R$2292,16,0)</f>
        <v>7.6792999999999996</v>
      </c>
      <c r="S13" s="62">
        <f t="shared" si="7"/>
        <v>6</v>
      </c>
    </row>
    <row r="14" spans="1:19" x14ac:dyDescent="0.3">
      <c r="A14" s="77" t="s">
        <v>568</v>
      </c>
      <c r="B14" s="59">
        <f>VLOOKUP($A14,'Return Data'!$B$7:$R$2292,3,0)</f>
        <v>44859</v>
      </c>
      <c r="C14" s="60">
        <f>VLOOKUP($A14,'Return Data'!$B$7:$R$2292,4,0)</f>
        <v>26.797599999999999</v>
      </c>
      <c r="D14" s="60">
        <f>VLOOKUP($A14,'Return Data'!$B$7:$R$2292,9,0)</f>
        <v>7.2003000000000004</v>
      </c>
      <c r="E14" s="61">
        <f t="shared" si="0"/>
        <v>2</v>
      </c>
      <c r="F14" s="60">
        <f>VLOOKUP($A14,'Return Data'!$B$7:$R$2292,10,0)</f>
        <v>7.5909000000000004</v>
      </c>
      <c r="G14" s="61">
        <f t="shared" si="1"/>
        <v>1</v>
      </c>
      <c r="H14" s="60">
        <f>VLOOKUP($A14,'Return Data'!$B$7:$R$2292,11,0)</f>
        <v>4.8207000000000004</v>
      </c>
      <c r="I14" s="61">
        <f t="shared" si="2"/>
        <v>2</v>
      </c>
      <c r="J14" s="60">
        <f>VLOOKUP($A14,'Return Data'!$B$7:$R$2292,12,0)</f>
        <v>4.649</v>
      </c>
      <c r="K14" s="61">
        <f t="shared" si="3"/>
        <v>2</v>
      </c>
      <c r="L14" s="60">
        <f>VLOOKUP($A14,'Return Data'!$B$7:$R$2292,13,0)</f>
        <v>3.7408000000000001</v>
      </c>
      <c r="M14" s="61">
        <f t="shared" si="4"/>
        <v>2</v>
      </c>
      <c r="N14" s="60">
        <f>VLOOKUP($A14,'Return Data'!$B$7:$R$2292,17,0)</f>
        <v>4.3604000000000003</v>
      </c>
      <c r="O14" s="61">
        <f t="shared" si="5"/>
        <v>2</v>
      </c>
      <c r="P14" s="60">
        <f>VLOOKUP($A14,'Return Data'!$B$7:$R$2292,14,0)</f>
        <v>6.1308999999999996</v>
      </c>
      <c r="Q14" s="61">
        <f t="shared" si="6"/>
        <v>3</v>
      </c>
      <c r="R14" s="60">
        <f>VLOOKUP($A14,'Return Data'!$B$7:$R$2292,16,0)</f>
        <v>7.9911000000000003</v>
      </c>
      <c r="S14" s="62">
        <f t="shared" si="7"/>
        <v>1</v>
      </c>
    </row>
    <row r="15" spans="1:19" x14ac:dyDescent="0.3">
      <c r="A15" s="77" t="s">
        <v>571</v>
      </c>
      <c r="B15" s="59">
        <f>VLOOKUP($A15,'Return Data'!$B$7:$R$2292,3,0)</f>
        <v>44859</v>
      </c>
      <c r="C15" s="60">
        <f>VLOOKUP($A15,'Return Data'!$B$7:$R$2292,4,0)</f>
        <v>20.305199999999999</v>
      </c>
      <c r="D15" s="60">
        <f>VLOOKUP($A15,'Return Data'!$B$7:$R$2292,9,0)</f>
        <v>4.1776999999999997</v>
      </c>
      <c r="E15" s="61">
        <f t="shared" si="0"/>
        <v>18</v>
      </c>
      <c r="F15" s="60">
        <f>VLOOKUP($A15,'Return Data'!$B$7:$R$2292,10,0)</f>
        <v>4.1060999999999996</v>
      </c>
      <c r="G15" s="61">
        <f t="shared" si="1"/>
        <v>8</v>
      </c>
      <c r="H15" s="60">
        <f>VLOOKUP($A15,'Return Data'!$B$7:$R$2292,11,0)</f>
        <v>2.8079999999999998</v>
      </c>
      <c r="I15" s="61">
        <f t="shared" si="2"/>
        <v>7</v>
      </c>
      <c r="J15" s="60">
        <f>VLOOKUP($A15,'Return Data'!$B$7:$R$2292,12,0)</f>
        <v>2.8816000000000002</v>
      </c>
      <c r="K15" s="61">
        <f t="shared" si="3"/>
        <v>7</v>
      </c>
      <c r="L15" s="60">
        <f>VLOOKUP($A15,'Return Data'!$B$7:$R$2292,13,0)</f>
        <v>2.9581</v>
      </c>
      <c r="M15" s="61">
        <f t="shared" si="4"/>
        <v>5</v>
      </c>
      <c r="N15" s="60">
        <f>VLOOKUP($A15,'Return Data'!$B$7:$R$2292,17,0)</f>
        <v>3.4862000000000002</v>
      </c>
      <c r="O15" s="61">
        <f t="shared" si="5"/>
        <v>6</v>
      </c>
      <c r="P15" s="60">
        <f>VLOOKUP($A15,'Return Data'!$B$7:$R$2292,14,0)</f>
        <v>5.9142000000000001</v>
      </c>
      <c r="Q15" s="61">
        <f t="shared" si="6"/>
        <v>6</v>
      </c>
      <c r="R15" s="60">
        <f>VLOOKUP($A15,'Return Data'!$B$7:$R$2292,16,0)</f>
        <v>7.6231999999999998</v>
      </c>
      <c r="S15" s="62">
        <f t="shared" si="7"/>
        <v>7</v>
      </c>
    </row>
    <row r="16" spans="1:19" x14ac:dyDescent="0.3">
      <c r="A16" s="77" t="s">
        <v>574</v>
      </c>
      <c r="B16" s="59">
        <f>VLOOKUP($A16,'Return Data'!$B$7:$R$2292,3,0)</f>
        <v>44859</v>
      </c>
      <c r="C16" s="60">
        <f>VLOOKUP($A16,'Return Data'!$B$7:$R$2292,4,0)</f>
        <v>1857.2406000000001</v>
      </c>
      <c r="D16" s="60">
        <f>VLOOKUP($A16,'Return Data'!$B$7:$R$2292,9,0)</f>
        <v>3.6112000000000002</v>
      </c>
      <c r="E16" s="61">
        <f t="shared" si="0"/>
        <v>20</v>
      </c>
      <c r="F16" s="60">
        <f>VLOOKUP($A16,'Return Data'!$B$7:$R$2292,10,0)</f>
        <v>3.32</v>
      </c>
      <c r="G16" s="61">
        <f t="shared" si="1"/>
        <v>14</v>
      </c>
      <c r="H16" s="60">
        <f>VLOOKUP($A16,'Return Data'!$B$7:$R$2292,11,0)</f>
        <v>0.30909999999999999</v>
      </c>
      <c r="I16" s="61">
        <f t="shared" si="2"/>
        <v>19</v>
      </c>
      <c r="J16" s="60">
        <f>VLOOKUP($A16,'Return Data'!$B$7:$R$2292,12,0)</f>
        <v>-1.54E-2</v>
      </c>
      <c r="K16" s="61">
        <f t="shared" si="3"/>
        <v>19</v>
      </c>
      <c r="L16" s="60">
        <f>VLOOKUP($A16,'Return Data'!$B$7:$R$2292,13,0)</f>
        <v>3.09E-2</v>
      </c>
      <c r="M16" s="61">
        <f t="shared" si="4"/>
        <v>20</v>
      </c>
      <c r="N16" s="60">
        <f>VLOOKUP($A16,'Return Data'!$B$7:$R$2292,17,0)</f>
        <v>1.7250000000000001</v>
      </c>
      <c r="O16" s="61">
        <f t="shared" si="5"/>
        <v>17</v>
      </c>
      <c r="P16" s="60">
        <f>VLOOKUP($A16,'Return Data'!$B$7:$R$2292,14,0)</f>
        <v>4.4082999999999997</v>
      </c>
      <c r="Q16" s="61">
        <f t="shared" si="6"/>
        <v>17</v>
      </c>
      <c r="R16" s="60">
        <f>VLOOKUP($A16,'Return Data'!$B$7:$R$2292,16,0)</f>
        <v>6.5023</v>
      </c>
      <c r="S16" s="62">
        <f t="shared" si="7"/>
        <v>17</v>
      </c>
    </row>
    <row r="17" spans="1:19" x14ac:dyDescent="0.3">
      <c r="A17" s="77" t="s">
        <v>576</v>
      </c>
      <c r="B17" s="59">
        <f>VLOOKUP($A17,'Return Data'!$B$7:$R$2292,3,0)</f>
        <v>44859</v>
      </c>
      <c r="C17" s="60">
        <f>VLOOKUP($A17,'Return Data'!$B$7:$R$2292,4,0)</f>
        <v>53.602800000000002</v>
      </c>
      <c r="D17" s="60">
        <f>VLOOKUP($A17,'Return Data'!$B$7:$R$2292,9,0)</f>
        <v>7.5075000000000003</v>
      </c>
      <c r="E17" s="61">
        <f t="shared" si="0"/>
        <v>1</v>
      </c>
      <c r="F17" s="60">
        <f>VLOOKUP($A17,'Return Data'!$B$7:$R$2292,10,0)</f>
        <v>5.8430999999999997</v>
      </c>
      <c r="G17" s="61">
        <f t="shared" si="1"/>
        <v>3</v>
      </c>
      <c r="H17" s="60">
        <f>VLOOKUP($A17,'Return Data'!$B$7:$R$2292,11,0)</f>
        <v>3.2791000000000001</v>
      </c>
      <c r="I17" s="61">
        <f t="shared" si="2"/>
        <v>4</v>
      </c>
      <c r="J17" s="60">
        <f>VLOOKUP($A17,'Return Data'!$B$7:$R$2292,12,0)</f>
        <v>3.1023999999999998</v>
      </c>
      <c r="K17" s="61">
        <f t="shared" si="3"/>
        <v>4</v>
      </c>
      <c r="L17" s="60">
        <f>VLOOKUP($A17,'Return Data'!$B$7:$R$2292,13,0)</f>
        <v>2.6993999999999998</v>
      </c>
      <c r="M17" s="61">
        <f t="shared" si="4"/>
        <v>7</v>
      </c>
      <c r="N17" s="60">
        <f>VLOOKUP($A17,'Return Data'!$B$7:$R$2292,17,0)</f>
        <v>3.7627000000000002</v>
      </c>
      <c r="O17" s="61">
        <f t="shared" si="5"/>
        <v>3</v>
      </c>
      <c r="P17" s="60">
        <f>VLOOKUP($A17,'Return Data'!$B$7:$R$2292,14,0)</f>
        <v>6.0251999999999999</v>
      </c>
      <c r="Q17" s="61">
        <f t="shared" si="6"/>
        <v>4</v>
      </c>
      <c r="R17" s="60">
        <f>VLOOKUP($A17,'Return Data'!$B$7:$R$2292,16,0)</f>
        <v>7.2972999999999999</v>
      </c>
      <c r="S17" s="62">
        <f t="shared" si="7"/>
        <v>13</v>
      </c>
    </row>
    <row r="18" spans="1:19" x14ac:dyDescent="0.3">
      <c r="A18" s="77" t="s">
        <v>579</v>
      </c>
      <c r="B18" s="59">
        <f>VLOOKUP($A18,'Return Data'!$B$7:$R$2292,3,0)</f>
        <v>44859</v>
      </c>
      <c r="C18" s="60">
        <f>VLOOKUP($A18,'Return Data'!$B$7:$R$2292,4,0)</f>
        <v>20.027200000000001</v>
      </c>
      <c r="D18" s="60">
        <f>VLOOKUP($A18,'Return Data'!$B$7:$R$2292,9,0)</f>
        <v>5.6722000000000001</v>
      </c>
      <c r="E18" s="61">
        <f t="shared" si="0"/>
        <v>3</v>
      </c>
      <c r="F18" s="60">
        <f>VLOOKUP($A18,'Return Data'!$B$7:$R$2292,10,0)</f>
        <v>2.4857999999999998</v>
      </c>
      <c r="G18" s="61">
        <f t="shared" si="1"/>
        <v>20</v>
      </c>
      <c r="H18" s="60">
        <f>VLOOKUP($A18,'Return Data'!$B$7:$R$2292,11,0)</f>
        <v>0.30819999999999997</v>
      </c>
      <c r="I18" s="61">
        <f t="shared" si="2"/>
        <v>20</v>
      </c>
      <c r="J18" s="60">
        <f>VLOOKUP($A18,'Return Data'!$B$7:$R$2292,12,0)</f>
        <v>-0.1993</v>
      </c>
      <c r="K18" s="61">
        <f t="shared" si="3"/>
        <v>20</v>
      </c>
      <c r="L18" s="60">
        <f>VLOOKUP($A18,'Return Data'!$B$7:$R$2292,13,0)</f>
        <v>0.58309999999999995</v>
      </c>
      <c r="M18" s="61">
        <f t="shared" si="4"/>
        <v>19</v>
      </c>
      <c r="N18" s="60">
        <f>VLOOKUP($A18,'Return Data'!$B$7:$R$2292,17,0)</f>
        <v>2.2563</v>
      </c>
      <c r="O18" s="61">
        <f t="shared" si="5"/>
        <v>16</v>
      </c>
      <c r="P18" s="60">
        <f>VLOOKUP($A18,'Return Data'!$B$7:$R$2292,14,0)</f>
        <v>4.8532999999999999</v>
      </c>
      <c r="Q18" s="61">
        <f t="shared" si="6"/>
        <v>14</v>
      </c>
      <c r="R18" s="60">
        <f>VLOOKUP($A18,'Return Data'!$B$7:$R$2292,16,0)</f>
        <v>4.7046000000000001</v>
      </c>
      <c r="S18" s="62">
        <f t="shared" si="7"/>
        <v>20</v>
      </c>
    </row>
    <row r="19" spans="1:19" x14ac:dyDescent="0.3">
      <c r="A19" s="77" t="s">
        <v>580</v>
      </c>
      <c r="B19" s="59">
        <f>VLOOKUP($A19,'Return Data'!$B$7:$R$2292,3,0)</f>
        <v>44859</v>
      </c>
      <c r="C19" s="60">
        <f>VLOOKUP($A19,'Return Data'!$B$7:$R$2292,4,0)</f>
        <v>28.623899999999999</v>
      </c>
      <c r="D19" s="60">
        <f>VLOOKUP($A19,'Return Data'!$B$7:$R$2292,9,0)</f>
        <v>4.6010999999999997</v>
      </c>
      <c r="E19" s="61">
        <f t="shared" si="0"/>
        <v>14</v>
      </c>
      <c r="F19" s="60">
        <f>VLOOKUP($A19,'Return Data'!$B$7:$R$2292,10,0)</f>
        <v>2.5331000000000001</v>
      </c>
      <c r="G19" s="61">
        <f t="shared" si="1"/>
        <v>19</v>
      </c>
      <c r="H19" s="60">
        <f>VLOOKUP($A19,'Return Data'!$B$7:$R$2292,11,0)</f>
        <v>2.0634999999999999</v>
      </c>
      <c r="I19" s="61">
        <f t="shared" si="2"/>
        <v>16</v>
      </c>
      <c r="J19" s="60">
        <f>VLOOKUP($A19,'Return Data'!$B$7:$R$2292,12,0)</f>
        <v>2.2227999999999999</v>
      </c>
      <c r="K19" s="61">
        <f t="shared" si="3"/>
        <v>13</v>
      </c>
      <c r="L19" s="60">
        <f>VLOOKUP($A19,'Return Data'!$B$7:$R$2292,13,0)</f>
        <v>2.2812000000000001</v>
      </c>
      <c r="M19" s="61">
        <f t="shared" si="4"/>
        <v>12</v>
      </c>
      <c r="N19" s="60">
        <f>VLOOKUP($A19,'Return Data'!$B$7:$R$2292,17,0)</f>
        <v>2.6587999999999998</v>
      </c>
      <c r="O19" s="61">
        <f t="shared" si="5"/>
        <v>15</v>
      </c>
      <c r="P19" s="60">
        <f>VLOOKUP($A19,'Return Data'!$B$7:$R$2292,14,0)</f>
        <v>4.6372</v>
      </c>
      <c r="Q19" s="61">
        <f t="shared" si="6"/>
        <v>15</v>
      </c>
      <c r="R19" s="60">
        <f>VLOOKUP($A19,'Return Data'!$B$7:$R$2292,16,0)</f>
        <v>7.0597000000000003</v>
      </c>
      <c r="S19" s="62">
        <f t="shared" si="7"/>
        <v>14</v>
      </c>
    </row>
    <row r="20" spans="1:19" x14ac:dyDescent="0.3">
      <c r="A20" s="77" t="s">
        <v>582</v>
      </c>
      <c r="B20" s="59">
        <f>VLOOKUP($A20,'Return Data'!$B$7:$R$2292,3,0)</f>
        <v>44859</v>
      </c>
      <c r="C20" s="60">
        <f>VLOOKUP($A20,'Return Data'!$B$7:$R$2292,4,0)</f>
        <v>17.000299999999999</v>
      </c>
      <c r="D20" s="60">
        <f>VLOOKUP($A20,'Return Data'!$B$7:$R$2292,9,0)</f>
        <v>4.0670000000000002</v>
      </c>
      <c r="E20" s="61">
        <f t="shared" si="0"/>
        <v>19</v>
      </c>
      <c r="F20" s="60">
        <f>VLOOKUP($A20,'Return Data'!$B$7:$R$2292,10,0)</f>
        <v>3.7385000000000002</v>
      </c>
      <c r="G20" s="61">
        <f t="shared" si="1"/>
        <v>10</v>
      </c>
      <c r="H20" s="60">
        <f>VLOOKUP($A20,'Return Data'!$B$7:$R$2292,11,0)</f>
        <v>2.0937000000000001</v>
      </c>
      <c r="I20" s="61">
        <f t="shared" si="2"/>
        <v>15</v>
      </c>
      <c r="J20" s="60">
        <f>VLOOKUP($A20,'Return Data'!$B$7:$R$2292,12,0)</f>
        <v>2.1463000000000001</v>
      </c>
      <c r="K20" s="61">
        <f t="shared" si="3"/>
        <v>14</v>
      </c>
      <c r="L20" s="60">
        <f>VLOOKUP($A20,'Return Data'!$B$7:$R$2292,13,0)</f>
        <v>2.2696999999999998</v>
      </c>
      <c r="M20" s="61">
        <f t="shared" si="4"/>
        <v>13</v>
      </c>
      <c r="N20" s="60">
        <f>VLOOKUP($A20,'Return Data'!$B$7:$R$2292,17,0)</f>
        <v>3.3466999999999998</v>
      </c>
      <c r="O20" s="61">
        <f t="shared" si="5"/>
        <v>9</v>
      </c>
      <c r="P20" s="60">
        <f>VLOOKUP($A20,'Return Data'!$B$7:$R$2292,14,0)</f>
        <v>5.8094999999999999</v>
      </c>
      <c r="Q20" s="61">
        <f t="shared" si="6"/>
        <v>8</v>
      </c>
      <c r="R20" s="60">
        <f>VLOOKUP($A20,'Return Data'!$B$7:$R$2292,16,0)</f>
        <v>7.3804999999999996</v>
      </c>
      <c r="S20" s="62">
        <f t="shared" si="7"/>
        <v>11</v>
      </c>
    </row>
    <row r="21" spans="1:19" x14ac:dyDescent="0.3">
      <c r="A21" s="77" t="s">
        <v>584</v>
      </c>
      <c r="B21" s="59">
        <f>VLOOKUP($A21,'Return Data'!$B$7:$R$2292,3,0)</f>
        <v>44859</v>
      </c>
      <c r="C21" s="60">
        <f>VLOOKUP($A21,'Return Data'!$B$7:$R$2292,4,0)</f>
        <v>20.0562</v>
      </c>
      <c r="D21" s="60">
        <f>VLOOKUP($A21,'Return Data'!$B$7:$R$2292,9,0)</f>
        <v>5.0669000000000004</v>
      </c>
      <c r="E21" s="61">
        <f t="shared" si="0"/>
        <v>6</v>
      </c>
      <c r="F21" s="60">
        <f>VLOOKUP($A21,'Return Data'!$B$7:$R$2292,10,0)</f>
        <v>2.9373999999999998</v>
      </c>
      <c r="G21" s="61">
        <f t="shared" si="1"/>
        <v>17</v>
      </c>
      <c r="H21" s="60">
        <f>VLOOKUP($A21,'Return Data'!$B$7:$R$2292,11,0)</f>
        <v>2.2995999999999999</v>
      </c>
      <c r="I21" s="61">
        <f t="shared" si="2"/>
        <v>12</v>
      </c>
      <c r="J21" s="60">
        <f>VLOOKUP($A21,'Return Data'!$B$7:$R$2292,12,0)</f>
        <v>2.3601000000000001</v>
      </c>
      <c r="K21" s="61">
        <f t="shared" si="3"/>
        <v>11</v>
      </c>
      <c r="L21" s="60">
        <f>VLOOKUP($A21,'Return Data'!$B$7:$R$2292,13,0)</f>
        <v>2.3426999999999998</v>
      </c>
      <c r="M21" s="61">
        <f t="shared" si="4"/>
        <v>11</v>
      </c>
      <c r="N21" s="60">
        <f>VLOOKUP($A21,'Return Data'!$B$7:$R$2292,17,0)</f>
        <v>3.3519000000000001</v>
      </c>
      <c r="O21" s="61">
        <f t="shared" si="5"/>
        <v>8</v>
      </c>
      <c r="P21" s="60">
        <f>VLOOKUP($A21,'Return Data'!$B$7:$R$2292,14,0)</f>
        <v>5.5621</v>
      </c>
      <c r="Q21" s="61">
        <f t="shared" si="6"/>
        <v>10</v>
      </c>
      <c r="R21" s="60">
        <f>VLOOKUP($A21,'Return Data'!$B$7:$R$2292,16,0)</f>
        <v>7.4877000000000002</v>
      </c>
      <c r="S21" s="62">
        <f t="shared" si="7"/>
        <v>8</v>
      </c>
    </row>
    <row r="22" spans="1:19" x14ac:dyDescent="0.3">
      <c r="A22" s="77" t="s">
        <v>587</v>
      </c>
      <c r="B22" s="59">
        <f>VLOOKUP($A22,'Return Data'!$B$7:$R$2292,3,0)</f>
        <v>44859</v>
      </c>
      <c r="C22" s="60">
        <f>VLOOKUP($A22,'Return Data'!$B$7:$R$2292,4,0)</f>
        <v>2563.7386999999999</v>
      </c>
      <c r="D22" s="60">
        <f>VLOOKUP($A22,'Return Data'!$B$7:$R$2292,9,0)</f>
        <v>4.5080999999999998</v>
      </c>
      <c r="E22" s="61">
        <f t="shared" si="0"/>
        <v>15</v>
      </c>
      <c r="F22" s="60">
        <f>VLOOKUP($A22,'Return Data'!$B$7:$R$2292,10,0)</f>
        <v>3.2988</v>
      </c>
      <c r="G22" s="61">
        <f t="shared" si="1"/>
        <v>15</v>
      </c>
      <c r="H22" s="60">
        <f>VLOOKUP($A22,'Return Data'!$B$7:$R$2292,11,0)</f>
        <v>1.6296999999999999</v>
      </c>
      <c r="I22" s="61">
        <f t="shared" si="2"/>
        <v>18</v>
      </c>
      <c r="J22" s="60">
        <f>VLOOKUP($A22,'Return Data'!$B$7:$R$2292,12,0)</f>
        <v>1.8197000000000001</v>
      </c>
      <c r="K22" s="61">
        <f t="shared" si="3"/>
        <v>17</v>
      </c>
      <c r="L22" s="60">
        <f>VLOOKUP($A22,'Return Data'!$B$7:$R$2292,13,0)</f>
        <v>1.9023000000000001</v>
      </c>
      <c r="M22" s="61">
        <f t="shared" si="4"/>
        <v>17</v>
      </c>
      <c r="N22" s="60">
        <f>VLOOKUP($A22,'Return Data'!$B$7:$R$2292,17,0)</f>
        <v>2.7010000000000001</v>
      </c>
      <c r="O22" s="61">
        <f t="shared" si="5"/>
        <v>13</v>
      </c>
      <c r="P22" s="60">
        <f>VLOOKUP($A22,'Return Data'!$B$7:$R$2292,14,0)</f>
        <v>5.2183999999999999</v>
      </c>
      <c r="Q22" s="61">
        <f t="shared" si="6"/>
        <v>13</v>
      </c>
      <c r="R22" s="60">
        <f>VLOOKUP($A22,'Return Data'!$B$7:$R$2292,16,0)</f>
        <v>7.4797000000000002</v>
      </c>
      <c r="S22" s="62">
        <f t="shared" si="7"/>
        <v>9</v>
      </c>
    </row>
    <row r="23" spans="1:19" x14ac:dyDescent="0.3">
      <c r="A23" s="77" t="s">
        <v>588</v>
      </c>
      <c r="B23" s="59">
        <f>VLOOKUP($A23,'Return Data'!$B$7:$R$2292,3,0)</f>
        <v>44859</v>
      </c>
      <c r="C23" s="60">
        <f>VLOOKUP($A23,'Return Data'!$B$7:$R$2292,4,0)</f>
        <v>35.225700000000003</v>
      </c>
      <c r="D23" s="60">
        <f>VLOOKUP($A23,'Return Data'!$B$7:$R$2292,9,0)</f>
        <v>5.149</v>
      </c>
      <c r="E23" s="61">
        <f t="shared" si="0"/>
        <v>5</v>
      </c>
      <c r="F23" s="60">
        <f>VLOOKUP($A23,'Return Data'!$B$7:$R$2292,10,0)</f>
        <v>3.4113000000000002</v>
      </c>
      <c r="G23" s="61">
        <f t="shared" si="1"/>
        <v>12</v>
      </c>
      <c r="H23" s="60">
        <f>VLOOKUP($A23,'Return Data'!$B$7:$R$2292,11,0)</f>
        <v>2.1808999999999998</v>
      </c>
      <c r="I23" s="61">
        <f t="shared" si="2"/>
        <v>14</v>
      </c>
      <c r="J23" s="60">
        <f>VLOOKUP($A23,'Return Data'!$B$7:$R$2292,12,0)</f>
        <v>2.0377000000000001</v>
      </c>
      <c r="K23" s="61">
        <f t="shared" si="3"/>
        <v>16</v>
      </c>
      <c r="L23" s="60">
        <f>VLOOKUP($A23,'Return Data'!$B$7:$R$2292,13,0)</f>
        <v>2.2231999999999998</v>
      </c>
      <c r="M23" s="61">
        <f t="shared" si="4"/>
        <v>14</v>
      </c>
      <c r="N23" s="60">
        <f>VLOOKUP($A23,'Return Data'!$B$7:$R$2292,17,0)</f>
        <v>2.6615000000000002</v>
      </c>
      <c r="O23" s="61">
        <f t="shared" si="5"/>
        <v>14</v>
      </c>
      <c r="P23" s="60">
        <f>VLOOKUP($A23,'Return Data'!$B$7:$R$2292,14,0)</f>
        <v>4.4817</v>
      </c>
      <c r="Q23" s="61">
        <f t="shared" si="6"/>
        <v>16</v>
      </c>
      <c r="R23" s="60">
        <f>VLOOKUP($A23,'Return Data'!$B$7:$R$2292,16,0)</f>
        <v>7.3174999999999999</v>
      </c>
      <c r="S23" s="62">
        <f t="shared" si="7"/>
        <v>12</v>
      </c>
    </row>
    <row r="24" spans="1:19" x14ac:dyDescent="0.3">
      <c r="A24" s="77" t="s">
        <v>591</v>
      </c>
      <c r="B24" s="59">
        <f>VLOOKUP($A24,'Return Data'!$B$7:$R$2292,3,0)</f>
        <v>44859</v>
      </c>
      <c r="C24" s="60">
        <f>VLOOKUP($A24,'Return Data'!$B$7:$R$2292,4,0)</f>
        <v>11.819800000000001</v>
      </c>
      <c r="D24" s="60">
        <f>VLOOKUP($A24,'Return Data'!$B$7:$R$2292,9,0)</f>
        <v>4.4368999999999996</v>
      </c>
      <c r="E24" s="61">
        <f t="shared" si="0"/>
        <v>16</v>
      </c>
      <c r="F24" s="60">
        <f>VLOOKUP($A24,'Return Data'!$B$7:$R$2292,10,0)</f>
        <v>4.0110000000000001</v>
      </c>
      <c r="G24" s="61">
        <f t="shared" si="1"/>
        <v>9</v>
      </c>
      <c r="H24" s="60">
        <f>VLOOKUP($A24,'Return Data'!$B$7:$R$2292,11,0)</f>
        <v>1.9063000000000001</v>
      </c>
      <c r="I24" s="61">
        <f t="shared" si="2"/>
        <v>17</v>
      </c>
      <c r="J24" s="60">
        <f>VLOOKUP($A24,'Return Data'!$B$7:$R$2292,12,0)</f>
        <v>2.0466000000000002</v>
      </c>
      <c r="K24" s="61">
        <f t="shared" si="3"/>
        <v>15</v>
      </c>
      <c r="L24" s="60">
        <f>VLOOKUP($A24,'Return Data'!$B$7:$R$2292,13,0)</f>
        <v>2.1810999999999998</v>
      </c>
      <c r="M24" s="61">
        <f t="shared" si="4"/>
        <v>16</v>
      </c>
      <c r="N24" s="60"/>
      <c r="O24" s="61"/>
      <c r="P24" s="60"/>
      <c r="Q24" s="61"/>
      <c r="R24" s="60">
        <f>VLOOKUP($A24,'Return Data'!$B$7:$R$2292,16,0)</f>
        <v>5.6463999999999999</v>
      </c>
      <c r="S24" s="62">
        <f t="shared" si="7"/>
        <v>19</v>
      </c>
    </row>
    <row r="25" spans="1:19" x14ac:dyDescent="0.3">
      <c r="A25" s="77" t="s">
        <v>593</v>
      </c>
      <c r="B25" s="59">
        <f>VLOOKUP($A25,'Return Data'!$B$7:$R$2292,3,0)</f>
        <v>44859</v>
      </c>
      <c r="C25" s="60">
        <f>VLOOKUP($A25,'Return Data'!$B$7:$R$2292,4,0)</f>
        <v>17.98</v>
      </c>
      <c r="D25" s="60">
        <f>VLOOKUP($A25,'Return Data'!$B$7:$R$2292,9,0)</f>
        <v>4.8033999999999999</v>
      </c>
      <c r="E25" s="61">
        <f t="shared" si="0"/>
        <v>10</v>
      </c>
      <c r="F25" s="60">
        <f>VLOOKUP($A25,'Return Data'!$B$7:$R$2292,10,0)</f>
        <v>2.97</v>
      </c>
      <c r="G25" s="61">
        <f t="shared" si="1"/>
        <v>16</v>
      </c>
      <c r="H25" s="60">
        <f>VLOOKUP($A25,'Return Data'!$B$7:$R$2292,11,0)</f>
        <v>15.664899999999999</v>
      </c>
      <c r="I25" s="61">
        <f t="shared" si="2"/>
        <v>1</v>
      </c>
      <c r="J25" s="60">
        <f>VLOOKUP($A25,'Return Data'!$B$7:$R$2292,12,0)</f>
        <v>11.139200000000001</v>
      </c>
      <c r="K25" s="61">
        <f t="shared" si="3"/>
        <v>1</v>
      </c>
      <c r="L25" s="60">
        <f>VLOOKUP($A25,'Return Data'!$B$7:$R$2292,13,0)</f>
        <v>9.1172000000000004</v>
      </c>
      <c r="M25" s="61">
        <f t="shared" si="4"/>
        <v>1</v>
      </c>
      <c r="N25" s="60">
        <f>VLOOKUP($A25,'Return Data'!$B$7:$R$2292,17,0)</f>
        <v>6.0404</v>
      </c>
      <c r="O25" s="61">
        <f>RANK(N25,N$8:N$27,0)</f>
        <v>1</v>
      </c>
      <c r="P25" s="60">
        <f>VLOOKUP($A25,'Return Data'!$B$7:$R$2292,14,0)</f>
        <v>7.1271000000000004</v>
      </c>
      <c r="Q25" s="61">
        <f>RANK(P25,P$8:P$27,0)</f>
        <v>1</v>
      </c>
      <c r="R25" s="60">
        <f>VLOOKUP($A25,'Return Data'!$B$7:$R$2292,16,0)</f>
        <v>6.9522000000000004</v>
      </c>
      <c r="S25" s="62">
        <f t="shared" si="7"/>
        <v>15</v>
      </c>
    </row>
    <row r="26" spans="1:19" x14ac:dyDescent="0.3">
      <c r="A26" s="77" t="s">
        <v>692</v>
      </c>
      <c r="B26" s="59">
        <f>VLOOKUP($A26,'Return Data'!$B$7:$R$2292,3,0)</f>
        <v>44859</v>
      </c>
      <c r="C26" s="60">
        <f>VLOOKUP($A26,'Return Data'!$B$7:$R$2292,4,0)</f>
        <v>1192.1914999999999</v>
      </c>
      <c r="D26" s="60">
        <f>VLOOKUP($A26,'Return Data'!$B$7:$R$2292,9,0)</f>
        <v>4.8727</v>
      </c>
      <c r="E26" s="61">
        <f t="shared" si="0"/>
        <v>9</v>
      </c>
      <c r="F26" s="60">
        <f>VLOOKUP($A26,'Return Data'!$B$7:$R$2292,10,0)</f>
        <v>4.8826000000000001</v>
      </c>
      <c r="G26" s="61">
        <f t="shared" si="1"/>
        <v>4</v>
      </c>
      <c r="H26" s="60">
        <f>VLOOKUP($A26,'Return Data'!$B$7:$R$2292,11,0)</f>
        <v>3.4260000000000002</v>
      </c>
      <c r="I26" s="61">
        <f t="shared" si="2"/>
        <v>3</v>
      </c>
      <c r="J26" s="60">
        <f>VLOOKUP($A26,'Return Data'!$B$7:$R$2292,12,0)</f>
        <v>3.5869</v>
      </c>
      <c r="K26" s="61">
        <f t="shared" si="3"/>
        <v>3</v>
      </c>
      <c r="L26" s="60">
        <f>VLOOKUP($A26,'Return Data'!$B$7:$R$2292,13,0)</f>
        <v>3.6196999999999999</v>
      </c>
      <c r="M26" s="61">
        <f t="shared" ref="M26:M27" si="8">RANK(L26,L$8:L$27,0)</f>
        <v>3</v>
      </c>
      <c r="N26" s="60"/>
      <c r="O26" s="61"/>
      <c r="P26" s="60"/>
      <c r="Q26" s="61"/>
      <c r="R26" s="60">
        <f>VLOOKUP($A26,'Return Data'!$B$7:$R$2292,16,0)</f>
        <v>6.4039000000000001</v>
      </c>
      <c r="S26" s="62">
        <f t="shared" si="7"/>
        <v>18</v>
      </c>
    </row>
    <row r="27" spans="1:19" x14ac:dyDescent="0.3">
      <c r="A27" s="77" t="s">
        <v>693</v>
      </c>
      <c r="B27" s="59">
        <f>VLOOKUP($A27,'Return Data'!$B$7:$R$2292,3,0)</f>
        <v>44859</v>
      </c>
      <c r="C27" s="60">
        <f>VLOOKUP($A27,'Return Data'!$B$7:$R$2292,4,0)</f>
        <v>1208.1787999999999</v>
      </c>
      <c r="D27" s="60">
        <f>VLOOKUP($A27,'Return Data'!$B$7:$R$2292,9,0)</f>
        <v>4.9249000000000001</v>
      </c>
      <c r="E27" s="61">
        <f t="shared" si="0"/>
        <v>8</v>
      </c>
      <c r="F27" s="60">
        <f>VLOOKUP($A27,'Return Data'!$B$7:$R$2292,10,0)</f>
        <v>6.0842000000000001</v>
      </c>
      <c r="G27" s="61">
        <f t="shared" si="1"/>
        <v>2</v>
      </c>
      <c r="H27" s="60">
        <f>VLOOKUP($A27,'Return Data'!$B$7:$R$2292,11,0)</f>
        <v>3.1278999999999999</v>
      </c>
      <c r="I27" s="61">
        <f t="shared" si="2"/>
        <v>5</v>
      </c>
      <c r="J27" s="60">
        <f>VLOOKUP($A27,'Return Data'!$B$7:$R$2292,12,0)</f>
        <v>2.5167000000000002</v>
      </c>
      <c r="K27" s="61">
        <f t="shared" si="3"/>
        <v>9</v>
      </c>
      <c r="L27" s="60">
        <f>VLOOKUP($A27,'Return Data'!$B$7:$R$2292,13,0)</f>
        <v>2.2006999999999999</v>
      </c>
      <c r="M27" s="61">
        <f t="shared" si="8"/>
        <v>15</v>
      </c>
      <c r="N27" s="60"/>
      <c r="O27" s="61"/>
      <c r="P27" s="60"/>
      <c r="Q27" s="61"/>
      <c r="R27" s="60">
        <f>VLOOKUP($A27,'Return Data'!$B$7:$R$2292,16,0)</f>
        <v>6.9071999999999996</v>
      </c>
      <c r="S27" s="62">
        <f t="shared" si="7"/>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4.9700999999999986</v>
      </c>
      <c r="E29" s="83"/>
      <c r="F29" s="84">
        <f>AVERAGE(F8:F27)</f>
        <v>4.0135699999999996</v>
      </c>
      <c r="G29" s="83"/>
      <c r="H29" s="84">
        <f>AVERAGE(H8:H27)</f>
        <v>3.0700900000000004</v>
      </c>
      <c r="I29" s="83"/>
      <c r="J29" s="84">
        <f>AVERAGE(J8:J27)</f>
        <v>2.7683299999999997</v>
      </c>
      <c r="K29" s="83"/>
      <c r="L29" s="84">
        <f>AVERAGE(L8:L27)</f>
        <v>2.6554949999999993</v>
      </c>
      <c r="M29" s="83"/>
      <c r="N29" s="84">
        <f>AVERAGE(N8:N27)</f>
        <v>3.3240294117647062</v>
      </c>
      <c r="O29" s="83"/>
      <c r="P29" s="84">
        <f>AVERAGE(P8:P27)</f>
        <v>5.588458823529411</v>
      </c>
      <c r="Q29" s="83"/>
      <c r="R29" s="84">
        <f>AVERAGE(R8:R27)</f>
        <v>7.1589399999999994</v>
      </c>
      <c r="S29" s="85"/>
    </row>
    <row r="30" spans="1:19" x14ac:dyDescent="0.3">
      <c r="A30" s="82" t="s">
        <v>28</v>
      </c>
      <c r="B30" s="83"/>
      <c r="C30" s="83"/>
      <c r="D30" s="84">
        <f>MIN(D8:D27)</f>
        <v>3.6112000000000002</v>
      </c>
      <c r="E30" s="83"/>
      <c r="F30" s="84">
        <f>MIN(F8:F27)</f>
        <v>2.4857999999999998</v>
      </c>
      <c r="G30" s="83"/>
      <c r="H30" s="84">
        <f>MIN(H8:H27)</f>
        <v>0.30819999999999997</v>
      </c>
      <c r="I30" s="83"/>
      <c r="J30" s="84">
        <f>MIN(J8:J27)</f>
        <v>-0.1993</v>
      </c>
      <c r="K30" s="83"/>
      <c r="L30" s="84">
        <f>MIN(L8:L27)</f>
        <v>3.09E-2</v>
      </c>
      <c r="M30" s="83"/>
      <c r="N30" s="84">
        <f>MIN(N8:N27)</f>
        <v>1.7250000000000001</v>
      </c>
      <c r="O30" s="83"/>
      <c r="P30" s="84">
        <f>MIN(P8:P27)</f>
        <v>4.4082999999999997</v>
      </c>
      <c r="Q30" s="83"/>
      <c r="R30" s="84">
        <f>MIN(R8:R27)</f>
        <v>4.7046000000000001</v>
      </c>
      <c r="S30" s="85"/>
    </row>
    <row r="31" spans="1:19" ht="15" thickBot="1" x14ac:dyDescent="0.35">
      <c r="A31" s="86" t="s">
        <v>29</v>
      </c>
      <c r="B31" s="87"/>
      <c r="C31" s="87"/>
      <c r="D31" s="88">
        <f>MAX(D8:D27)</f>
        <v>7.5075000000000003</v>
      </c>
      <c r="E31" s="87"/>
      <c r="F31" s="88">
        <f>MAX(F8:F27)</f>
        <v>7.5909000000000004</v>
      </c>
      <c r="G31" s="87"/>
      <c r="H31" s="88">
        <f>MAX(H8:H27)</f>
        <v>15.664899999999999</v>
      </c>
      <c r="I31" s="87"/>
      <c r="J31" s="88">
        <f>MAX(J8:J27)</f>
        <v>11.139200000000001</v>
      </c>
      <c r="K31" s="87"/>
      <c r="L31" s="88">
        <f>MAX(L8:L27)</f>
        <v>9.1172000000000004</v>
      </c>
      <c r="M31" s="87"/>
      <c r="N31" s="88">
        <f>MAX(N8:N27)</f>
        <v>6.0404</v>
      </c>
      <c r="O31" s="87"/>
      <c r="P31" s="88">
        <f>MAX(P8:P27)</f>
        <v>7.1271000000000004</v>
      </c>
      <c r="Q31" s="87"/>
      <c r="R31" s="88">
        <f>MAX(R8:R27)</f>
        <v>7.9911000000000003</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836</v>
      </c>
      <c r="B8" s="59">
        <f>VLOOKUP($A8,'Return Data'!$B$7:$R$2292,3,0)</f>
        <v>44859</v>
      </c>
      <c r="C8" s="60">
        <f>VLOOKUP($A8,'Return Data'!$B$7:$R$2292,4,0)</f>
        <v>45.664400000000001</v>
      </c>
      <c r="D8" s="60">
        <f>VLOOKUP($A8,'Return Data'!$B$7:$R$2292,9,0)</f>
        <v>11.3878</v>
      </c>
      <c r="E8" s="61">
        <f>RANK(D8,D$8:D$18,0)</f>
        <v>11</v>
      </c>
      <c r="F8" s="60">
        <f>VLOOKUP($A8,'Return Data'!$B$7:$R$2292,10,0)</f>
        <v>-6.1634000000000002</v>
      </c>
      <c r="G8" s="61">
        <f>RANK(F8,F$8:F$18,0)</f>
        <v>9</v>
      </c>
      <c r="H8" s="60">
        <f>VLOOKUP($A8,'Return Data'!$B$7:$R$2292,11,0)</f>
        <v>-8.7335999999999991</v>
      </c>
      <c r="I8" s="61">
        <f>RANK(H8,H$8:H$18,0)</f>
        <v>4</v>
      </c>
      <c r="J8" s="60">
        <f>VLOOKUP($A8,'Return Data'!$B$7:$R$2292,12,0)</f>
        <v>3.5480999999999998</v>
      </c>
      <c r="K8" s="61">
        <f>RANK(J8,J$8:J$18,0)</f>
        <v>5</v>
      </c>
      <c r="L8" s="60">
        <f>VLOOKUP($A8,'Return Data'!$B$7:$R$2292,13,0)</f>
        <v>4.0446</v>
      </c>
      <c r="M8" s="61">
        <f>RANK(L8,L$8:L$18,0)</f>
        <v>6</v>
      </c>
      <c r="N8" s="60">
        <f>VLOOKUP($A8,'Return Data'!$B$7:$R$2292,17,0)</f>
        <v>-1.2217</v>
      </c>
      <c r="O8" s="61">
        <f>RANK(N8,N$8:N$18,0)</f>
        <v>4</v>
      </c>
      <c r="P8" s="60">
        <f>VLOOKUP($A8,'Return Data'!$B$7:$R$2292,14,0)</f>
        <v>8.5177999999999994</v>
      </c>
      <c r="Q8" s="61">
        <f>RANK(P8,P$8:P$18,0)</f>
        <v>1</v>
      </c>
      <c r="R8" s="60">
        <f>VLOOKUP($A8,'Return Data'!$B$7:$R$2292,16,0)</f>
        <v>6.4588999999999999</v>
      </c>
      <c r="S8" s="62">
        <f>RANK(R8,R$8:R$18,0)</f>
        <v>10</v>
      </c>
    </row>
    <row r="9" spans="1:19" x14ac:dyDescent="0.3">
      <c r="A9" s="77" t="s">
        <v>838</v>
      </c>
      <c r="B9" s="59">
        <f>VLOOKUP($A9,'Return Data'!$B$7:$R$2292,3,0)</f>
        <v>44859</v>
      </c>
      <c r="C9" s="60">
        <f>VLOOKUP($A9,'Return Data'!$B$7:$R$2292,4,0)</f>
        <v>43.371899999999997</v>
      </c>
      <c r="D9" s="60">
        <f>VLOOKUP($A9,'Return Data'!$B$7:$R$2292,9,0)</f>
        <v>11.8833</v>
      </c>
      <c r="E9" s="61">
        <f t="shared" ref="E9:E18" si="0">RANK(D9,D$8:D$18,0)</f>
        <v>6</v>
      </c>
      <c r="F9" s="60">
        <f>VLOOKUP($A9,'Return Data'!$B$7:$R$2292,10,0)</f>
        <v>-5.6456999999999997</v>
      </c>
      <c r="G9" s="61">
        <f t="shared" ref="G9:G18" si="1">RANK(F9,F$8:F$18,0)</f>
        <v>1</v>
      </c>
      <c r="H9" s="60">
        <f>VLOOKUP($A9,'Return Data'!$B$7:$R$2292,11,0)</f>
        <v>-8.3885000000000005</v>
      </c>
      <c r="I9" s="61">
        <f t="shared" ref="I9:I18" si="2">RANK(H9,H$8:H$18,0)</f>
        <v>1</v>
      </c>
      <c r="J9" s="60">
        <f>VLOOKUP($A9,'Return Data'!$B$7:$R$2292,12,0)</f>
        <v>3.7725</v>
      </c>
      <c r="K9" s="61">
        <f t="shared" ref="K9:K18" si="3">RANK(J9,J$8:J$18,0)</f>
        <v>2</v>
      </c>
      <c r="L9" s="60">
        <f>VLOOKUP($A9,'Return Data'!$B$7:$R$2292,13,0)</f>
        <v>4.2450999999999999</v>
      </c>
      <c r="M9" s="61">
        <f t="shared" ref="M9:M18" si="4">RANK(L9,L$8:L$18,0)</f>
        <v>2</v>
      </c>
      <c r="N9" s="60">
        <f>VLOOKUP($A9,'Return Data'!$B$7:$R$2292,17,0)</f>
        <v>-1.0954999999999999</v>
      </c>
      <c r="O9" s="61">
        <f t="shared" ref="O9:O18" si="5">RANK(N9,N$8:N$18,0)</f>
        <v>2</v>
      </c>
      <c r="P9" s="60">
        <f>VLOOKUP($A9,'Return Data'!$B$7:$R$2292,14,0)</f>
        <v>8.3933999999999997</v>
      </c>
      <c r="Q9" s="61">
        <f t="shared" ref="Q9:Q18" si="6">RANK(P9,P$8:P$18,0)</f>
        <v>5</v>
      </c>
      <c r="R9" s="60">
        <f>VLOOKUP($A9,'Return Data'!$B$7:$R$2292,16,0)</f>
        <v>6.5648999999999997</v>
      </c>
      <c r="S9" s="62">
        <f t="shared" ref="S9:S18" si="7">RANK(R9,R$8:R$18,0)</f>
        <v>9</v>
      </c>
    </row>
    <row r="10" spans="1:19" x14ac:dyDescent="0.3">
      <c r="A10" s="77" t="s">
        <v>841</v>
      </c>
      <c r="B10" s="59">
        <f>VLOOKUP($A10,'Return Data'!$B$7:$R$2292,3,0)</f>
        <v>44859</v>
      </c>
      <c r="C10" s="60">
        <f>VLOOKUP($A10,'Return Data'!$B$7:$R$2292,4,0)</f>
        <v>44.458399999999997</v>
      </c>
      <c r="D10" s="60">
        <f>VLOOKUP($A10,'Return Data'!$B$7:$R$2292,9,0)</f>
        <v>11.802</v>
      </c>
      <c r="E10" s="61">
        <f t="shared" si="0"/>
        <v>9</v>
      </c>
      <c r="F10" s="60">
        <f>VLOOKUP($A10,'Return Data'!$B$7:$R$2292,10,0)</f>
        <v>-6.0286999999999997</v>
      </c>
      <c r="G10" s="61">
        <f t="shared" si="1"/>
        <v>7</v>
      </c>
      <c r="H10" s="60">
        <f>VLOOKUP($A10,'Return Data'!$B$7:$R$2292,11,0)</f>
        <v>-8.7796000000000003</v>
      </c>
      <c r="I10" s="61">
        <f t="shared" si="2"/>
        <v>7</v>
      </c>
      <c r="J10" s="60">
        <f>VLOOKUP($A10,'Return Data'!$B$7:$R$2292,12,0)</f>
        <v>3.4792999999999998</v>
      </c>
      <c r="K10" s="61">
        <f t="shared" si="3"/>
        <v>7</v>
      </c>
      <c r="L10" s="60">
        <f>VLOOKUP($A10,'Return Data'!$B$7:$R$2292,13,0)</f>
        <v>4.0087000000000002</v>
      </c>
      <c r="M10" s="61">
        <f t="shared" si="4"/>
        <v>8</v>
      </c>
      <c r="N10" s="60">
        <f>VLOOKUP($A10,'Return Data'!$B$7:$R$2292,17,0)</f>
        <v>-1.2914000000000001</v>
      </c>
      <c r="O10" s="61">
        <f t="shared" si="5"/>
        <v>8</v>
      </c>
      <c r="P10" s="60">
        <f>VLOOKUP($A10,'Return Data'!$B$7:$R$2292,14,0)</f>
        <v>8.2735000000000003</v>
      </c>
      <c r="Q10" s="61">
        <f t="shared" si="6"/>
        <v>7</v>
      </c>
      <c r="R10" s="60">
        <f>VLOOKUP($A10,'Return Data'!$B$7:$R$2292,16,0)</f>
        <v>7.6859000000000002</v>
      </c>
      <c r="S10" s="62">
        <f t="shared" si="7"/>
        <v>7</v>
      </c>
    </row>
    <row r="11" spans="1:19" x14ac:dyDescent="0.3">
      <c r="A11" s="77" t="s">
        <v>843</v>
      </c>
      <c r="B11" s="59">
        <f>VLOOKUP($A11,'Return Data'!$B$7:$R$2292,3,0)</f>
        <v>44859</v>
      </c>
      <c r="C11" s="60">
        <f>VLOOKUP($A11,'Return Data'!$B$7:$R$2292,4,0)</f>
        <v>44.419800000000002</v>
      </c>
      <c r="D11" s="60">
        <f>VLOOKUP($A11,'Return Data'!$B$7:$R$2292,9,0)</f>
        <v>11.912000000000001</v>
      </c>
      <c r="E11" s="61">
        <f t="shared" si="0"/>
        <v>4</v>
      </c>
      <c r="F11" s="60">
        <f>VLOOKUP($A11,'Return Data'!$B$7:$R$2292,10,0)</f>
        <v>-5.9211999999999998</v>
      </c>
      <c r="G11" s="61">
        <f t="shared" si="1"/>
        <v>4</v>
      </c>
      <c r="H11" s="60">
        <f>VLOOKUP($A11,'Return Data'!$B$7:$R$2292,11,0)</f>
        <v>-8.6542999999999992</v>
      </c>
      <c r="I11" s="61">
        <f t="shared" si="2"/>
        <v>3</v>
      </c>
      <c r="J11" s="60">
        <f>VLOOKUP($A11,'Return Data'!$B$7:$R$2292,12,0)</f>
        <v>3.5924</v>
      </c>
      <c r="K11" s="61">
        <f t="shared" si="3"/>
        <v>3</v>
      </c>
      <c r="L11" s="60">
        <f>VLOOKUP($A11,'Return Data'!$B$7:$R$2292,13,0)</f>
        <v>4.1249000000000002</v>
      </c>
      <c r="M11" s="61">
        <f t="shared" si="4"/>
        <v>3</v>
      </c>
      <c r="N11" s="60">
        <f>VLOOKUP($A11,'Return Data'!$B$7:$R$2292,17,0)</f>
        <v>-1.2225999999999999</v>
      </c>
      <c r="O11" s="61">
        <f t="shared" si="5"/>
        <v>5</v>
      </c>
      <c r="P11" s="60">
        <f>VLOOKUP($A11,'Return Data'!$B$7:$R$2292,14,0)</f>
        <v>8.1953999999999994</v>
      </c>
      <c r="Q11" s="61">
        <f t="shared" si="6"/>
        <v>8</v>
      </c>
      <c r="R11" s="60">
        <f>VLOOKUP($A11,'Return Data'!$B$7:$R$2292,16,0)</f>
        <v>7.2575000000000003</v>
      </c>
      <c r="S11" s="62">
        <f t="shared" si="7"/>
        <v>8</v>
      </c>
    </row>
    <row r="12" spans="1:19" x14ac:dyDescent="0.3">
      <c r="A12" s="77" t="s">
        <v>845</v>
      </c>
      <c r="B12" s="59">
        <f>VLOOKUP($A12,'Return Data'!$B$7:$R$2292,3,0)</f>
        <v>44859</v>
      </c>
      <c r="C12" s="60">
        <f>VLOOKUP($A12,'Return Data'!$B$7:$R$2292,4,0)</f>
        <v>4625.8</v>
      </c>
      <c r="D12" s="60">
        <f>VLOOKUP($A12,'Return Data'!$B$7:$R$2292,9,0)</f>
        <v>12.2583</v>
      </c>
      <c r="E12" s="61">
        <f t="shared" si="0"/>
        <v>2</v>
      </c>
      <c r="F12" s="60">
        <f>VLOOKUP($A12,'Return Data'!$B$7:$R$2292,10,0)</f>
        <v>-5.8284000000000002</v>
      </c>
      <c r="G12" s="61">
        <f t="shared" si="1"/>
        <v>3</v>
      </c>
      <c r="H12" s="60">
        <f>VLOOKUP($A12,'Return Data'!$B$7:$R$2292,11,0)</f>
        <v>-8.6183999999999994</v>
      </c>
      <c r="I12" s="61">
        <f t="shared" si="2"/>
        <v>2</v>
      </c>
      <c r="J12" s="60">
        <f>VLOOKUP($A12,'Return Data'!$B$7:$R$2292,12,0)</f>
        <v>3.8266</v>
      </c>
      <c r="K12" s="61">
        <f t="shared" si="3"/>
        <v>1</v>
      </c>
      <c r="L12" s="60">
        <f>VLOOKUP($A12,'Return Data'!$B$7:$R$2292,13,0)</f>
        <v>4.3685999999999998</v>
      </c>
      <c r="M12" s="61">
        <f t="shared" si="4"/>
        <v>1</v>
      </c>
      <c r="N12" s="60">
        <f>VLOOKUP($A12,'Return Data'!$B$7:$R$2292,17,0)</f>
        <v>-1.0107999999999999</v>
      </c>
      <c r="O12" s="61">
        <f t="shared" si="5"/>
        <v>1</v>
      </c>
      <c r="P12" s="60">
        <f>VLOOKUP($A12,'Return Data'!$B$7:$R$2292,14,0)</f>
        <v>8.4215999999999998</v>
      </c>
      <c r="Q12" s="61">
        <f t="shared" si="6"/>
        <v>3</v>
      </c>
      <c r="R12" s="60">
        <f>VLOOKUP($A12,'Return Data'!$B$7:$R$2292,16,0)</f>
        <v>4.3444000000000003</v>
      </c>
      <c r="S12" s="62">
        <f t="shared" si="7"/>
        <v>11</v>
      </c>
    </row>
    <row r="13" spans="1:19" x14ac:dyDescent="0.3">
      <c r="A13" s="77" t="s">
        <v>847</v>
      </c>
      <c r="B13" s="59">
        <f>VLOOKUP($A13,'Return Data'!$B$7:$R$2292,3,0)</f>
        <v>44859</v>
      </c>
      <c r="C13" s="60">
        <f>VLOOKUP($A13,'Return Data'!$B$7:$R$2292,4,0)</f>
        <v>4507.9403000000002</v>
      </c>
      <c r="D13" s="60">
        <f>VLOOKUP($A13,'Return Data'!$B$7:$R$2292,9,0)</f>
        <v>11.908099999999999</v>
      </c>
      <c r="E13" s="61">
        <f t="shared" si="0"/>
        <v>5</v>
      </c>
      <c r="F13" s="60">
        <f>VLOOKUP($A13,'Return Data'!$B$7:$R$2292,10,0)</f>
        <v>-6.0129999999999999</v>
      </c>
      <c r="G13" s="61">
        <f t="shared" si="1"/>
        <v>6</v>
      </c>
      <c r="H13" s="60">
        <f>VLOOKUP($A13,'Return Data'!$B$7:$R$2292,11,0)</f>
        <v>-8.7558000000000007</v>
      </c>
      <c r="I13" s="61">
        <f t="shared" si="2"/>
        <v>6</v>
      </c>
      <c r="J13" s="60">
        <f>VLOOKUP($A13,'Return Data'!$B$7:$R$2292,12,0)</f>
        <v>3.5695000000000001</v>
      </c>
      <c r="K13" s="61">
        <f t="shared" si="3"/>
        <v>4</v>
      </c>
      <c r="L13" s="60">
        <f>VLOOKUP($A13,'Return Data'!$B$7:$R$2292,13,0)</f>
        <v>4.1082000000000001</v>
      </c>
      <c r="M13" s="61">
        <f t="shared" si="4"/>
        <v>4</v>
      </c>
      <c r="N13" s="60">
        <f>VLOOKUP($A13,'Return Data'!$B$7:$R$2292,17,0)</f>
        <v>-1.1919</v>
      </c>
      <c r="O13" s="61">
        <f t="shared" si="5"/>
        <v>3</v>
      </c>
      <c r="P13" s="60">
        <f>VLOOKUP($A13,'Return Data'!$B$7:$R$2292,14,0)</f>
        <v>8.4846000000000004</v>
      </c>
      <c r="Q13" s="61">
        <f t="shared" si="6"/>
        <v>2</v>
      </c>
      <c r="R13" s="60">
        <f>VLOOKUP($A13,'Return Data'!$B$7:$R$2292,16,0)</f>
        <v>8.1115999999999993</v>
      </c>
      <c r="S13" s="62">
        <f t="shared" si="7"/>
        <v>6</v>
      </c>
    </row>
    <row r="14" spans="1:19" x14ac:dyDescent="0.3">
      <c r="A14" s="77" t="s">
        <v>849</v>
      </c>
      <c r="B14" s="59">
        <f>VLOOKUP($A14,'Return Data'!$B$7:$R$2292,3,0)</f>
        <v>44859</v>
      </c>
      <c r="C14" s="60">
        <f>VLOOKUP($A14,'Return Data'!$B$7:$R$2292,4,0)</f>
        <v>43.396599999999999</v>
      </c>
      <c r="D14" s="60">
        <f>VLOOKUP($A14,'Return Data'!$B$7:$R$2292,9,0)</f>
        <v>11.8201</v>
      </c>
      <c r="E14" s="61">
        <f t="shared" si="0"/>
        <v>8</v>
      </c>
      <c r="F14" s="60">
        <f>VLOOKUP($A14,'Return Data'!$B$7:$R$2292,10,0)</f>
        <v>-5.9789000000000003</v>
      </c>
      <c r="G14" s="61">
        <f t="shared" si="1"/>
        <v>5</v>
      </c>
      <c r="H14" s="60">
        <f>VLOOKUP($A14,'Return Data'!$B$7:$R$2292,11,0)</f>
        <v>-8.7393000000000001</v>
      </c>
      <c r="I14" s="61">
        <f t="shared" si="2"/>
        <v>5</v>
      </c>
      <c r="J14" s="60">
        <f>VLOOKUP($A14,'Return Data'!$B$7:$R$2292,12,0)</f>
        <v>3.5219</v>
      </c>
      <c r="K14" s="61">
        <f t="shared" si="3"/>
        <v>6</v>
      </c>
      <c r="L14" s="60">
        <f>VLOOKUP($A14,'Return Data'!$B$7:$R$2292,13,0)</f>
        <v>4.0495999999999999</v>
      </c>
      <c r="M14" s="61">
        <f t="shared" si="4"/>
        <v>5</v>
      </c>
      <c r="N14" s="60">
        <f>VLOOKUP($A14,'Return Data'!$B$7:$R$2292,17,0)</f>
        <v>-1.2495000000000001</v>
      </c>
      <c r="O14" s="61">
        <f t="shared" si="5"/>
        <v>6</v>
      </c>
      <c r="P14" s="60">
        <f>VLOOKUP($A14,'Return Data'!$B$7:$R$2292,14,0)</f>
        <v>8.3742000000000001</v>
      </c>
      <c r="Q14" s="61">
        <f t="shared" si="6"/>
        <v>6</v>
      </c>
      <c r="R14" s="60">
        <f>VLOOKUP($A14,'Return Data'!$B$7:$R$2292,16,0)</f>
        <v>11.0244</v>
      </c>
      <c r="S14" s="62">
        <f t="shared" si="7"/>
        <v>1</v>
      </c>
    </row>
    <row r="15" spans="1:19" x14ac:dyDescent="0.3">
      <c r="A15" s="77" t="s">
        <v>851</v>
      </c>
      <c r="B15" s="59">
        <f>VLOOKUP($A15,'Return Data'!$B$7:$R$2292,3,0)</f>
        <v>44859</v>
      </c>
      <c r="C15" s="60">
        <f>VLOOKUP($A15,'Return Data'!$B$7:$R$2292,4,0)</f>
        <v>43.273200000000003</v>
      </c>
      <c r="D15" s="60">
        <f>VLOOKUP($A15,'Return Data'!$B$7:$R$2292,9,0)</f>
        <v>13.1797</v>
      </c>
      <c r="E15" s="61">
        <f t="shared" si="0"/>
        <v>1</v>
      </c>
      <c r="F15" s="60">
        <f>VLOOKUP($A15,'Return Data'!$B$7:$R$2292,10,0)</f>
        <v>-5.7706</v>
      </c>
      <c r="G15" s="61">
        <f t="shared" si="1"/>
        <v>2</v>
      </c>
      <c r="H15" s="60">
        <f>VLOOKUP($A15,'Return Data'!$B$7:$R$2292,11,0)</f>
        <v>-8.7845999999999993</v>
      </c>
      <c r="I15" s="61">
        <f t="shared" si="2"/>
        <v>8</v>
      </c>
      <c r="J15" s="60">
        <f>VLOOKUP($A15,'Return Data'!$B$7:$R$2292,12,0)</f>
        <v>3.3098999999999998</v>
      </c>
      <c r="K15" s="61">
        <f t="shared" si="3"/>
        <v>10</v>
      </c>
      <c r="L15" s="60">
        <f>VLOOKUP($A15,'Return Data'!$B$7:$R$2292,13,0)</f>
        <v>3.8889999999999998</v>
      </c>
      <c r="M15" s="61">
        <f t="shared" si="4"/>
        <v>10</v>
      </c>
      <c r="N15" s="60">
        <f>VLOOKUP($A15,'Return Data'!$B$7:$R$2292,17,0)</f>
        <v>-1.6346000000000001</v>
      </c>
      <c r="O15" s="61">
        <f t="shared" si="5"/>
        <v>10</v>
      </c>
      <c r="P15" s="60">
        <f>VLOOKUP($A15,'Return Data'!$B$7:$R$2292,14,0)</f>
        <v>8.1661000000000001</v>
      </c>
      <c r="Q15" s="61">
        <f t="shared" si="6"/>
        <v>9</v>
      </c>
      <c r="R15" s="60">
        <f>VLOOKUP($A15,'Return Data'!$B$7:$R$2292,16,0)</f>
        <v>10.209</v>
      </c>
      <c r="S15" s="62">
        <f t="shared" si="7"/>
        <v>3</v>
      </c>
    </row>
    <row r="16" spans="1:19" x14ac:dyDescent="0.3">
      <c r="A16" s="77" t="s">
        <v>853</v>
      </c>
      <c r="B16" s="59">
        <f>VLOOKUP($A16,'Return Data'!$B$7:$R$2292,3,0)</f>
        <v>44859</v>
      </c>
      <c r="C16" s="60">
        <f>VLOOKUP($A16,'Return Data'!$B$7:$R$2292,4,0)</f>
        <v>43.025799999999997</v>
      </c>
      <c r="D16" s="60">
        <f>VLOOKUP($A16,'Return Data'!$B$7:$R$2292,9,0)</f>
        <v>12.042199999999999</v>
      </c>
      <c r="E16" s="61">
        <f t="shared" si="0"/>
        <v>3</v>
      </c>
      <c r="F16" s="60">
        <f>VLOOKUP($A16,'Return Data'!$B$7:$R$2292,10,0)</f>
        <v>-6.2629000000000001</v>
      </c>
      <c r="G16" s="61">
        <f t="shared" si="1"/>
        <v>10</v>
      </c>
      <c r="H16" s="60">
        <f>VLOOKUP($A16,'Return Data'!$B$7:$R$2292,11,0)</f>
        <v>-8.9111999999999991</v>
      </c>
      <c r="I16" s="61">
        <f t="shared" si="2"/>
        <v>10</v>
      </c>
      <c r="J16" s="60">
        <f>VLOOKUP($A16,'Return Data'!$B$7:$R$2292,12,0)</f>
        <v>3.3763999999999998</v>
      </c>
      <c r="K16" s="61">
        <f t="shared" si="3"/>
        <v>9</v>
      </c>
      <c r="L16" s="60">
        <f>VLOOKUP($A16,'Return Data'!$B$7:$R$2292,13,0)</f>
        <v>3.8965999999999998</v>
      </c>
      <c r="M16" s="61">
        <f t="shared" si="4"/>
        <v>9</v>
      </c>
      <c r="N16" s="60">
        <f>VLOOKUP($A16,'Return Data'!$B$7:$R$2292,17,0)</f>
        <v>-1.4366000000000001</v>
      </c>
      <c r="O16" s="61">
        <f t="shared" si="5"/>
        <v>9</v>
      </c>
      <c r="P16" s="60">
        <f>VLOOKUP($A16,'Return Data'!$B$7:$R$2292,14,0)</f>
        <v>8.1538000000000004</v>
      </c>
      <c r="Q16" s="61">
        <f t="shared" si="6"/>
        <v>10</v>
      </c>
      <c r="R16" s="60">
        <f>VLOOKUP($A16,'Return Data'!$B$7:$R$2292,16,0)</f>
        <v>9.1751000000000005</v>
      </c>
      <c r="S16" s="62">
        <f t="shared" si="7"/>
        <v>4</v>
      </c>
    </row>
    <row r="17" spans="1:19" x14ac:dyDescent="0.3">
      <c r="A17" s="77" t="s">
        <v>2054</v>
      </c>
      <c r="B17" s="59">
        <f>VLOOKUP($A17,'Return Data'!$B$7:$R$2292,3,0)</f>
        <v>44859</v>
      </c>
      <c r="C17" s="60">
        <f>VLOOKUP($A17,'Return Data'!$B$7:$R$2292,4,0)</f>
        <v>44.533499999999997</v>
      </c>
      <c r="D17" s="60">
        <f>VLOOKUP($A17,'Return Data'!$B$7:$R$2292,9,0)</f>
        <v>11.821199999999999</v>
      </c>
      <c r="E17" s="61">
        <f t="shared" si="0"/>
        <v>7</v>
      </c>
      <c r="F17" s="60">
        <f>VLOOKUP($A17,'Return Data'!$B$7:$R$2292,10,0)</f>
        <v>-6.0670999999999999</v>
      </c>
      <c r="G17" s="61">
        <f t="shared" si="1"/>
        <v>8</v>
      </c>
      <c r="H17" s="60">
        <f>VLOOKUP($A17,'Return Data'!$B$7:$R$2292,11,0)</f>
        <v>-8.8269000000000002</v>
      </c>
      <c r="I17" s="61">
        <f t="shared" si="2"/>
        <v>9</v>
      </c>
      <c r="J17" s="60">
        <f>VLOOKUP($A17,'Return Data'!$B$7:$R$2292,12,0)</f>
        <v>3.4733000000000001</v>
      </c>
      <c r="K17" s="61">
        <f t="shared" si="3"/>
        <v>8</v>
      </c>
      <c r="L17" s="60">
        <f>VLOOKUP($A17,'Return Data'!$B$7:$R$2292,13,0)</f>
        <v>4.0327000000000002</v>
      </c>
      <c r="M17" s="61">
        <f t="shared" si="4"/>
        <v>7</v>
      </c>
      <c r="N17" s="60">
        <f>VLOOKUP($A17,'Return Data'!$B$7:$R$2292,17,0)</f>
        <v>-1.2579</v>
      </c>
      <c r="O17" s="61">
        <f t="shared" si="5"/>
        <v>7</v>
      </c>
      <c r="P17" s="60">
        <f>VLOOKUP($A17,'Return Data'!$B$7:$R$2292,14,0)</f>
        <v>8.3981999999999992</v>
      </c>
      <c r="Q17" s="61">
        <f t="shared" si="6"/>
        <v>4</v>
      </c>
      <c r="R17" s="60">
        <f>VLOOKUP($A17,'Return Data'!$B$7:$R$2292,16,0)</f>
        <v>8.6303000000000001</v>
      </c>
      <c r="S17" s="62">
        <f t="shared" si="7"/>
        <v>5</v>
      </c>
    </row>
    <row r="18" spans="1:19" x14ac:dyDescent="0.3">
      <c r="A18" s="77" t="s">
        <v>856</v>
      </c>
      <c r="B18" s="59">
        <f>VLOOKUP($A18,'Return Data'!$B$7:$R$2292,3,0)</f>
        <v>44859</v>
      </c>
      <c r="C18" s="60">
        <f>VLOOKUP($A18,'Return Data'!$B$7:$R$2292,4,0)</f>
        <v>43.223199999999999</v>
      </c>
      <c r="D18" s="60">
        <f>VLOOKUP($A18,'Return Data'!$B$7:$R$2292,9,0)</f>
        <v>11.4506</v>
      </c>
      <c r="E18" s="61">
        <f t="shared" si="0"/>
        <v>10</v>
      </c>
      <c r="F18" s="60">
        <f>VLOOKUP($A18,'Return Data'!$B$7:$R$2292,10,0)</f>
        <v>-6.6558000000000002</v>
      </c>
      <c r="G18" s="61">
        <f t="shared" si="1"/>
        <v>11</v>
      </c>
      <c r="H18" s="60">
        <f>VLOOKUP($A18,'Return Data'!$B$7:$R$2292,11,0)</f>
        <v>-9.4535999999999998</v>
      </c>
      <c r="I18" s="61">
        <f t="shared" si="2"/>
        <v>11</v>
      </c>
      <c r="J18" s="60">
        <f>VLOOKUP($A18,'Return Data'!$B$7:$R$2292,12,0)</f>
        <v>3.0327999999999999</v>
      </c>
      <c r="K18" s="61">
        <f t="shared" si="3"/>
        <v>11</v>
      </c>
      <c r="L18" s="60">
        <f>VLOOKUP($A18,'Return Data'!$B$7:$R$2292,13,0)</f>
        <v>3.5710000000000002</v>
      </c>
      <c r="M18" s="61">
        <f t="shared" si="4"/>
        <v>11</v>
      </c>
      <c r="N18" s="60">
        <f>VLOOKUP($A18,'Return Data'!$B$7:$R$2292,17,0)</f>
        <v>-1.8127</v>
      </c>
      <c r="O18" s="61">
        <f t="shared" si="5"/>
        <v>11</v>
      </c>
      <c r="P18" s="60">
        <f>VLOOKUP($A18,'Return Data'!$B$7:$R$2292,14,0)</f>
        <v>7.851</v>
      </c>
      <c r="Q18" s="61">
        <f t="shared" si="6"/>
        <v>11</v>
      </c>
      <c r="R18" s="60">
        <f>VLOOKUP($A18,'Return Data'!$B$7:$R$2292,16,0)</f>
        <v>10.2692</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11.951390909090907</v>
      </c>
      <c r="E20" s="83"/>
      <c r="F20" s="84">
        <f>AVERAGE(F8:F18)</f>
        <v>-6.0305181818181817</v>
      </c>
      <c r="G20" s="83"/>
      <c r="H20" s="84">
        <f>AVERAGE(H8:H18)</f>
        <v>-8.785981818181817</v>
      </c>
      <c r="I20" s="83"/>
      <c r="J20" s="84">
        <f>AVERAGE(J8:J18)</f>
        <v>3.5002454545454542</v>
      </c>
      <c r="K20" s="83"/>
      <c r="L20" s="84">
        <f>AVERAGE(L8:L18)</f>
        <v>4.0308181818181819</v>
      </c>
      <c r="M20" s="83"/>
      <c r="N20" s="84">
        <f>AVERAGE(N8:N18)</f>
        <v>-1.311381818181818</v>
      </c>
      <c r="O20" s="83"/>
      <c r="P20" s="84">
        <f>AVERAGE(P8:P18)</f>
        <v>8.2935999999999996</v>
      </c>
      <c r="Q20" s="83"/>
      <c r="R20" s="84">
        <f>AVERAGE(R8:R18)</f>
        <v>8.1573818181818183</v>
      </c>
      <c r="S20" s="85"/>
    </row>
    <row r="21" spans="1:19" x14ac:dyDescent="0.3">
      <c r="A21" s="82" t="s">
        <v>28</v>
      </c>
      <c r="B21" s="83"/>
      <c r="C21" s="83"/>
      <c r="D21" s="84">
        <f>MIN(D8:D18)</f>
        <v>11.3878</v>
      </c>
      <c r="E21" s="83"/>
      <c r="F21" s="84">
        <f>MIN(F8:F18)</f>
        <v>-6.6558000000000002</v>
      </c>
      <c r="G21" s="83"/>
      <c r="H21" s="84">
        <f>MIN(H8:H18)</f>
        <v>-9.4535999999999998</v>
      </c>
      <c r="I21" s="83"/>
      <c r="J21" s="84">
        <f>MIN(J8:J18)</f>
        <v>3.0327999999999999</v>
      </c>
      <c r="K21" s="83"/>
      <c r="L21" s="84">
        <f>MIN(L8:L18)</f>
        <v>3.5710000000000002</v>
      </c>
      <c r="M21" s="83"/>
      <c r="N21" s="84">
        <f>MIN(N8:N18)</f>
        <v>-1.8127</v>
      </c>
      <c r="O21" s="83"/>
      <c r="P21" s="84">
        <f>MIN(P8:P18)</f>
        <v>7.851</v>
      </c>
      <c r="Q21" s="83"/>
      <c r="R21" s="84">
        <f>MIN(R8:R18)</f>
        <v>4.3444000000000003</v>
      </c>
      <c r="S21" s="85"/>
    </row>
    <row r="22" spans="1:19" ht="15" thickBot="1" x14ac:dyDescent="0.35">
      <c r="A22" s="86" t="s">
        <v>29</v>
      </c>
      <c r="B22" s="87"/>
      <c r="C22" s="87"/>
      <c r="D22" s="88">
        <f>MAX(D8:D18)</f>
        <v>13.1797</v>
      </c>
      <c r="E22" s="87"/>
      <c r="F22" s="88">
        <f>MAX(F8:F18)</f>
        <v>-5.6456999999999997</v>
      </c>
      <c r="G22" s="87"/>
      <c r="H22" s="88">
        <f>MAX(H8:H18)</f>
        <v>-8.3885000000000005</v>
      </c>
      <c r="I22" s="87"/>
      <c r="J22" s="88">
        <f>MAX(J8:J18)</f>
        <v>3.8266</v>
      </c>
      <c r="K22" s="87"/>
      <c r="L22" s="88">
        <f>MAX(L8:L18)</f>
        <v>4.3685999999999998</v>
      </c>
      <c r="M22" s="87"/>
      <c r="N22" s="88">
        <f>MAX(N8:N18)</f>
        <v>-1.0107999999999999</v>
      </c>
      <c r="O22" s="87"/>
      <c r="P22" s="88">
        <f>MAX(P8:P18)</f>
        <v>8.5177999999999994</v>
      </c>
      <c r="Q22" s="87"/>
      <c r="R22" s="88">
        <f>MAX(R8:R18)</f>
        <v>11.0244</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837</v>
      </c>
      <c r="B8" s="59">
        <f>VLOOKUP($A8,'Return Data'!$B$7:$R$2292,3,0)</f>
        <v>44859</v>
      </c>
      <c r="C8" s="60">
        <f>VLOOKUP($A8,'Return Data'!$B$7:$R$2292,4,0)</f>
        <v>15.2544</v>
      </c>
      <c r="D8" s="60">
        <f>VLOOKUP($A8,'Return Data'!$B$7:$R$2292,9,0)</f>
        <v>9.4847000000000001</v>
      </c>
      <c r="E8" s="61">
        <f>RANK(D8,D$8:D$18,0)</f>
        <v>9</v>
      </c>
      <c r="F8" s="60">
        <f>VLOOKUP($A8,'Return Data'!$B$7:$R$2292,10,0)</f>
        <v>-4.3981000000000003</v>
      </c>
      <c r="G8" s="61">
        <f>RANK(F8,F$8:F$18,0)</f>
        <v>8</v>
      </c>
      <c r="H8" s="60">
        <f>VLOOKUP($A8,'Return Data'!$B$7:$R$2292,11,0)</f>
        <v>-7.0335999999999999</v>
      </c>
      <c r="I8" s="61">
        <f>RANK(H8,H$8:H$18,0)</f>
        <v>5</v>
      </c>
      <c r="J8" s="60">
        <f>VLOOKUP($A8,'Return Data'!$B$7:$R$2292,12,0)</f>
        <v>3.1516000000000002</v>
      </c>
      <c r="K8" s="61">
        <f>RANK(J8,J$8:J$18,0)</f>
        <v>8</v>
      </c>
      <c r="L8" s="60">
        <f>VLOOKUP($A8,'Return Data'!$B$7:$R$2292,13,0)</f>
        <v>3.5425</v>
      </c>
      <c r="M8" s="61">
        <f>RANK(L8,L$8:L$18,0)</f>
        <v>8</v>
      </c>
      <c r="N8" s="60">
        <f>VLOOKUP($A8,'Return Data'!$B$7:$R$2292,17,0)</f>
        <v>-1.6618999999999999</v>
      </c>
      <c r="O8" s="61">
        <f>RANK(N8,N$8:N$18,0)</f>
        <v>6</v>
      </c>
      <c r="P8" s="60">
        <f>VLOOKUP($A8,'Return Data'!$B$7:$R$2292,14,0)</f>
        <v>7.4192</v>
      </c>
      <c r="Q8" s="61">
        <f>RANK(P8,P$8:P$18,0)</f>
        <v>10</v>
      </c>
      <c r="R8" s="60">
        <f>VLOOKUP($A8,'Return Data'!$B$7:$R$2292,16,0)</f>
        <v>4.0621</v>
      </c>
      <c r="S8" s="62">
        <f>RANK(R8,R$8:R$18,0)</f>
        <v>6</v>
      </c>
    </row>
    <row r="9" spans="1:19" x14ac:dyDescent="0.3">
      <c r="A9" s="77" t="s">
        <v>839</v>
      </c>
      <c r="B9" s="59">
        <f>VLOOKUP($A9,'Return Data'!$B$7:$R$2292,3,0)</f>
        <v>44859</v>
      </c>
      <c r="C9" s="60">
        <f>VLOOKUP($A9,'Return Data'!$B$7:$R$2292,4,0)</f>
        <v>15.3674</v>
      </c>
      <c r="D9" s="60">
        <f>VLOOKUP($A9,'Return Data'!$B$7:$R$2292,9,0)</f>
        <v>10.7439</v>
      </c>
      <c r="E9" s="61">
        <f t="shared" ref="E9:E18" si="0">RANK(D9,D$8:D$18,0)</f>
        <v>8</v>
      </c>
      <c r="F9" s="60">
        <f>VLOOKUP($A9,'Return Data'!$B$7:$R$2292,10,0)</f>
        <v>-2.5802999999999998</v>
      </c>
      <c r="G9" s="61">
        <f t="shared" ref="G9:G18" si="1">RANK(F9,F$8:F$18,0)</f>
        <v>4</v>
      </c>
      <c r="H9" s="60">
        <f>VLOOKUP($A9,'Return Data'!$B$7:$R$2292,11,0)</f>
        <v>-6.7744</v>
      </c>
      <c r="I9" s="61">
        <f t="shared" ref="I9:I18" si="2">RANK(H9,H$8:H$18,0)</f>
        <v>4</v>
      </c>
      <c r="J9" s="60">
        <f>VLOOKUP($A9,'Return Data'!$B$7:$R$2292,12,0)</f>
        <v>4.2671999999999999</v>
      </c>
      <c r="K9" s="61">
        <f t="shared" ref="K9:K18" si="3">RANK(J9,J$8:J$18,0)</f>
        <v>4</v>
      </c>
      <c r="L9" s="60">
        <f>VLOOKUP($A9,'Return Data'!$B$7:$R$2292,13,0)</f>
        <v>4.6055999999999999</v>
      </c>
      <c r="M9" s="61">
        <f t="shared" ref="M9:M18" si="4">RANK(L9,L$8:L$18,0)</f>
        <v>4</v>
      </c>
      <c r="N9" s="60">
        <f>VLOOKUP($A9,'Return Data'!$B$7:$R$2292,17,0)</f>
        <v>-1.3389</v>
      </c>
      <c r="O9" s="61">
        <f t="shared" ref="O9:O18" si="5">RANK(N9,N$8:N$18,0)</f>
        <v>5</v>
      </c>
      <c r="P9" s="60">
        <f>VLOOKUP($A9,'Return Data'!$B$7:$R$2292,14,0)</f>
        <v>8.2666000000000004</v>
      </c>
      <c r="Q9" s="61">
        <f t="shared" ref="Q9:Q18" si="6">RANK(P9,P$8:P$18,0)</f>
        <v>1</v>
      </c>
      <c r="R9" s="60">
        <f>VLOOKUP($A9,'Return Data'!$B$7:$R$2292,16,0)</f>
        <v>3.9752000000000001</v>
      </c>
      <c r="S9" s="62">
        <f t="shared" ref="S9:S18" si="7">RANK(R9,R$8:R$18,0)</f>
        <v>8</v>
      </c>
    </row>
    <row r="10" spans="1:19" x14ac:dyDescent="0.3">
      <c r="A10" s="77" t="s">
        <v>840</v>
      </c>
      <c r="B10" s="59">
        <f>VLOOKUP($A10,'Return Data'!$B$7:$R$2292,3,0)</f>
        <v>44859</v>
      </c>
      <c r="C10" s="60">
        <f>VLOOKUP($A10,'Return Data'!$B$7:$R$2292,4,0)</f>
        <v>13.5139</v>
      </c>
      <c r="D10" s="60">
        <f>VLOOKUP($A10,'Return Data'!$B$7:$R$2292,9,0)</f>
        <v>101.0012</v>
      </c>
      <c r="E10" s="61">
        <f t="shared" si="0"/>
        <v>1</v>
      </c>
      <c r="F10" s="60">
        <f>VLOOKUP($A10,'Return Data'!$B$7:$R$2292,10,0)</f>
        <v>8.1921999999999997</v>
      </c>
      <c r="G10" s="61">
        <f t="shared" si="1"/>
        <v>1</v>
      </c>
      <c r="H10" s="60">
        <f>VLOOKUP($A10,'Return Data'!$B$7:$R$2292,11,0)</f>
        <v>-49.633600000000001</v>
      </c>
      <c r="I10" s="61">
        <f t="shared" si="2"/>
        <v>11</v>
      </c>
      <c r="J10" s="60">
        <f>VLOOKUP($A10,'Return Data'!$B$7:$R$2292,12,0)</f>
        <v>-27.299399999999999</v>
      </c>
      <c r="K10" s="61">
        <f t="shared" si="3"/>
        <v>11</v>
      </c>
      <c r="L10" s="60">
        <f>VLOOKUP($A10,'Return Data'!$B$7:$R$2292,13,0)</f>
        <v>-26.404900000000001</v>
      </c>
      <c r="M10" s="61">
        <f t="shared" si="4"/>
        <v>11</v>
      </c>
      <c r="N10" s="60">
        <f>VLOOKUP($A10,'Return Data'!$B$7:$R$2292,17,0)</f>
        <v>-18.5837</v>
      </c>
      <c r="O10" s="61">
        <f t="shared" si="5"/>
        <v>11</v>
      </c>
      <c r="P10" s="60">
        <f>VLOOKUP($A10,'Return Data'!$B$7:$R$2292,14,0)</f>
        <v>-1.0396000000000001</v>
      </c>
      <c r="Q10" s="61">
        <f t="shared" si="6"/>
        <v>11</v>
      </c>
      <c r="R10" s="60">
        <f>VLOOKUP($A10,'Return Data'!$B$7:$R$2292,16,0)</f>
        <v>2.0110999999999999</v>
      </c>
      <c r="S10" s="62">
        <f t="shared" si="7"/>
        <v>11</v>
      </c>
    </row>
    <row r="11" spans="1:19" x14ac:dyDescent="0.3">
      <c r="A11" s="77" t="s">
        <v>842</v>
      </c>
      <c r="B11" s="59">
        <f>VLOOKUP($A11,'Return Data'!$B$7:$R$2292,3,0)</f>
        <v>44859</v>
      </c>
      <c r="C11" s="60">
        <f>VLOOKUP($A11,'Return Data'!$B$7:$R$2292,4,0)</f>
        <v>15.6792</v>
      </c>
      <c r="D11" s="60">
        <f>VLOOKUP($A11,'Return Data'!$B$7:$R$2292,9,0)</f>
        <v>4.5869</v>
      </c>
      <c r="E11" s="61">
        <f t="shared" si="0"/>
        <v>11</v>
      </c>
      <c r="F11" s="60">
        <f>VLOOKUP($A11,'Return Data'!$B$7:$R$2292,10,0)</f>
        <v>-5.1006</v>
      </c>
      <c r="G11" s="61">
        <f t="shared" si="1"/>
        <v>10</v>
      </c>
      <c r="H11" s="60">
        <f>VLOOKUP($A11,'Return Data'!$B$7:$R$2292,11,0)</f>
        <v>-8.1889000000000003</v>
      </c>
      <c r="I11" s="61">
        <f t="shared" si="2"/>
        <v>9</v>
      </c>
      <c r="J11" s="60">
        <f>VLOOKUP($A11,'Return Data'!$B$7:$R$2292,12,0)</f>
        <v>3.0304000000000002</v>
      </c>
      <c r="K11" s="61">
        <f t="shared" si="3"/>
        <v>10</v>
      </c>
      <c r="L11" s="60">
        <f>VLOOKUP($A11,'Return Data'!$B$7:$R$2292,13,0)</f>
        <v>3.6558999999999999</v>
      </c>
      <c r="M11" s="61">
        <f t="shared" si="4"/>
        <v>7</v>
      </c>
      <c r="N11" s="60">
        <f>VLOOKUP($A11,'Return Data'!$B$7:$R$2292,17,0)</f>
        <v>-1.9428000000000001</v>
      </c>
      <c r="O11" s="61">
        <f t="shared" si="5"/>
        <v>9</v>
      </c>
      <c r="P11" s="60">
        <f>VLOOKUP($A11,'Return Data'!$B$7:$R$2292,14,0)</f>
        <v>7.6889000000000003</v>
      </c>
      <c r="Q11" s="61">
        <f t="shared" si="6"/>
        <v>8</v>
      </c>
      <c r="R11" s="60">
        <f>VLOOKUP($A11,'Return Data'!$B$7:$R$2292,16,0)</f>
        <v>4.1776</v>
      </c>
      <c r="S11" s="62">
        <f t="shared" si="7"/>
        <v>5</v>
      </c>
    </row>
    <row r="12" spans="1:19" x14ac:dyDescent="0.3">
      <c r="A12" s="77" t="s">
        <v>844</v>
      </c>
      <c r="B12" s="59">
        <f>VLOOKUP($A12,'Return Data'!$B$7:$R$2292,3,0)</f>
        <v>44859</v>
      </c>
      <c r="C12" s="60">
        <f>VLOOKUP($A12,'Return Data'!$B$7:$R$2292,4,0)</f>
        <v>16.451699999999999</v>
      </c>
      <c r="D12" s="60">
        <f>VLOOKUP($A12,'Return Data'!$B$7:$R$2292,9,0)</f>
        <v>22.532499999999999</v>
      </c>
      <c r="E12" s="61">
        <f t="shared" si="0"/>
        <v>4</v>
      </c>
      <c r="F12" s="60">
        <f>VLOOKUP($A12,'Return Data'!$B$7:$R$2292,10,0)</f>
        <v>0.18579999999999999</v>
      </c>
      <c r="G12" s="61">
        <f t="shared" si="1"/>
        <v>3</v>
      </c>
      <c r="H12" s="60">
        <f>VLOOKUP($A12,'Return Data'!$B$7:$R$2292,11,0)</f>
        <v>-5.5157999999999996</v>
      </c>
      <c r="I12" s="61">
        <f t="shared" si="2"/>
        <v>2</v>
      </c>
      <c r="J12" s="60">
        <f>VLOOKUP($A12,'Return Data'!$B$7:$R$2292,12,0)</f>
        <v>5.4802999999999997</v>
      </c>
      <c r="K12" s="61">
        <f t="shared" si="3"/>
        <v>2</v>
      </c>
      <c r="L12" s="60">
        <f>VLOOKUP($A12,'Return Data'!$B$7:$R$2292,13,0)</f>
        <v>4.8098999999999998</v>
      </c>
      <c r="M12" s="61">
        <f t="shared" si="4"/>
        <v>3</v>
      </c>
      <c r="N12" s="60">
        <f>VLOOKUP($A12,'Return Data'!$B$7:$R$2292,17,0)</f>
        <v>-1.2036</v>
      </c>
      <c r="O12" s="61">
        <f t="shared" si="5"/>
        <v>2</v>
      </c>
      <c r="P12" s="60">
        <f>VLOOKUP($A12,'Return Data'!$B$7:$R$2292,14,0)</f>
        <v>8.1146999999999991</v>
      </c>
      <c r="Q12" s="61">
        <f t="shared" si="6"/>
        <v>4</v>
      </c>
      <c r="R12" s="60">
        <f>VLOOKUP($A12,'Return Data'!$B$7:$R$2292,16,0)</f>
        <v>4.6098999999999997</v>
      </c>
      <c r="S12" s="62">
        <f t="shared" si="7"/>
        <v>4</v>
      </c>
    </row>
    <row r="13" spans="1:19" x14ac:dyDescent="0.3">
      <c r="A13" s="77" t="s">
        <v>846</v>
      </c>
      <c r="B13" s="59">
        <f>VLOOKUP($A13,'Return Data'!$B$7:$R$2292,3,0)</f>
        <v>44859</v>
      </c>
      <c r="C13" s="60">
        <f>VLOOKUP($A13,'Return Data'!$B$7:$R$2292,4,0)</f>
        <v>13.782299999999999</v>
      </c>
      <c r="D13" s="60">
        <f>VLOOKUP($A13,'Return Data'!$B$7:$R$2292,9,0)</f>
        <v>24.965499999999999</v>
      </c>
      <c r="E13" s="61">
        <f t="shared" si="0"/>
        <v>3</v>
      </c>
      <c r="F13" s="60">
        <f>VLOOKUP($A13,'Return Data'!$B$7:$R$2292,10,0)</f>
        <v>3.4847000000000001</v>
      </c>
      <c r="G13" s="61">
        <f t="shared" si="1"/>
        <v>2</v>
      </c>
      <c r="H13" s="60">
        <f>VLOOKUP($A13,'Return Data'!$B$7:$R$2292,11,0)</f>
        <v>-4.7756999999999996</v>
      </c>
      <c r="I13" s="61">
        <f t="shared" si="2"/>
        <v>1</v>
      </c>
      <c r="J13" s="60">
        <f>VLOOKUP($A13,'Return Data'!$B$7:$R$2292,12,0)</f>
        <v>5.4824999999999999</v>
      </c>
      <c r="K13" s="61">
        <f t="shared" si="3"/>
        <v>1</v>
      </c>
      <c r="L13" s="60">
        <f>VLOOKUP($A13,'Return Data'!$B$7:$R$2292,13,0)</f>
        <v>4.3639000000000001</v>
      </c>
      <c r="M13" s="61">
        <f t="shared" si="4"/>
        <v>5</v>
      </c>
      <c r="N13" s="60">
        <f>VLOOKUP($A13,'Return Data'!$B$7:$R$2292,17,0)</f>
        <v>-0.29070000000000001</v>
      </c>
      <c r="O13" s="61">
        <f t="shared" si="5"/>
        <v>1</v>
      </c>
      <c r="P13" s="60">
        <f>VLOOKUP($A13,'Return Data'!$B$7:$R$2292,14,0)</f>
        <v>8.1487999999999996</v>
      </c>
      <c r="Q13" s="61">
        <f t="shared" si="6"/>
        <v>2</v>
      </c>
      <c r="R13" s="60">
        <f>VLOOKUP($A13,'Return Data'!$B$7:$R$2292,16,0)</f>
        <v>3.1941999999999999</v>
      </c>
      <c r="S13" s="62">
        <f t="shared" si="7"/>
        <v>10</v>
      </c>
    </row>
    <row r="14" spans="1:19" x14ac:dyDescent="0.3">
      <c r="A14" s="77" t="s">
        <v>848</v>
      </c>
      <c r="B14" s="59">
        <f>VLOOKUP($A14,'Return Data'!$B$7:$R$2292,3,0)</f>
        <v>44859</v>
      </c>
      <c r="C14" s="60">
        <f>VLOOKUP($A14,'Return Data'!$B$7:$R$2292,4,0)</f>
        <v>15.0037</v>
      </c>
      <c r="D14" s="60">
        <f>VLOOKUP($A14,'Return Data'!$B$7:$R$2292,9,0)</f>
        <v>19.555800000000001</v>
      </c>
      <c r="E14" s="61">
        <f t="shared" si="0"/>
        <v>5</v>
      </c>
      <c r="F14" s="60">
        <f>VLOOKUP($A14,'Return Data'!$B$7:$R$2292,10,0)</f>
        <v>-7.2530000000000001</v>
      </c>
      <c r="G14" s="61">
        <f t="shared" si="1"/>
        <v>11</v>
      </c>
      <c r="H14" s="60">
        <f>VLOOKUP($A14,'Return Data'!$B$7:$R$2292,11,0)</f>
        <v>-7.3814000000000002</v>
      </c>
      <c r="I14" s="61">
        <f t="shared" si="2"/>
        <v>6</v>
      </c>
      <c r="J14" s="60">
        <f>VLOOKUP($A14,'Return Data'!$B$7:$R$2292,12,0)</f>
        <v>4.2392000000000003</v>
      </c>
      <c r="K14" s="61">
        <f t="shared" si="3"/>
        <v>5</v>
      </c>
      <c r="L14" s="60">
        <f>VLOOKUP($A14,'Return Data'!$B$7:$R$2292,13,0)</f>
        <v>5.3593999999999999</v>
      </c>
      <c r="M14" s="61">
        <f t="shared" si="4"/>
        <v>1</v>
      </c>
      <c r="N14" s="60">
        <f>VLOOKUP($A14,'Return Data'!$B$7:$R$2292,17,0)</f>
        <v>-1.2596000000000001</v>
      </c>
      <c r="O14" s="61">
        <f t="shared" si="5"/>
        <v>3</v>
      </c>
      <c r="P14" s="60">
        <f>VLOOKUP($A14,'Return Data'!$B$7:$R$2292,14,0)</f>
        <v>8.1163000000000007</v>
      </c>
      <c r="Q14" s="61">
        <f t="shared" si="6"/>
        <v>3</v>
      </c>
      <c r="R14" s="60">
        <f>VLOOKUP($A14,'Return Data'!$B$7:$R$2292,16,0)</f>
        <v>3.7936999999999999</v>
      </c>
      <c r="S14" s="62">
        <f t="shared" si="7"/>
        <v>9</v>
      </c>
    </row>
    <row r="15" spans="1:19" x14ac:dyDescent="0.3">
      <c r="A15" s="77" t="s">
        <v>850</v>
      </c>
      <c r="B15" s="59">
        <f>VLOOKUP($A15,'Return Data'!$B$7:$R$2292,3,0)</f>
        <v>44859</v>
      </c>
      <c r="C15" s="60">
        <f>VLOOKUP($A15,'Return Data'!$B$7:$R$2292,4,0)</f>
        <v>20.346800000000002</v>
      </c>
      <c r="D15" s="60">
        <f>VLOOKUP($A15,'Return Data'!$B$7:$R$2292,9,0)</f>
        <v>14.5283</v>
      </c>
      <c r="E15" s="61">
        <f t="shared" si="0"/>
        <v>6</v>
      </c>
      <c r="F15" s="60">
        <f>VLOOKUP($A15,'Return Data'!$B$7:$R$2292,10,0)</f>
        <v>-4.4823000000000004</v>
      </c>
      <c r="G15" s="61">
        <f t="shared" si="1"/>
        <v>9</v>
      </c>
      <c r="H15" s="60">
        <f>VLOOKUP($A15,'Return Data'!$B$7:$R$2292,11,0)</f>
        <v>-8.4092000000000002</v>
      </c>
      <c r="I15" s="61">
        <f t="shared" si="2"/>
        <v>10</v>
      </c>
      <c r="J15" s="60">
        <f>VLOOKUP($A15,'Return Data'!$B$7:$R$2292,12,0)</f>
        <v>3.3033999999999999</v>
      </c>
      <c r="K15" s="61">
        <f t="shared" si="3"/>
        <v>7</v>
      </c>
      <c r="L15" s="60">
        <f>VLOOKUP($A15,'Return Data'!$B$7:$R$2292,13,0)</f>
        <v>3.1920999999999999</v>
      </c>
      <c r="M15" s="61">
        <f t="shared" si="4"/>
        <v>10</v>
      </c>
      <c r="N15" s="60">
        <f>VLOOKUP($A15,'Return Data'!$B$7:$R$2292,17,0)</f>
        <v>-1.7221</v>
      </c>
      <c r="O15" s="61">
        <f t="shared" si="5"/>
        <v>7</v>
      </c>
      <c r="P15" s="60">
        <f>VLOOKUP($A15,'Return Data'!$B$7:$R$2292,14,0)</f>
        <v>7.7377000000000002</v>
      </c>
      <c r="Q15" s="61">
        <f t="shared" si="6"/>
        <v>7</v>
      </c>
      <c r="R15" s="60">
        <f>VLOOKUP($A15,'Return Data'!$B$7:$R$2292,16,0)</f>
        <v>6.3181000000000003</v>
      </c>
      <c r="S15" s="62">
        <f t="shared" si="7"/>
        <v>1</v>
      </c>
    </row>
    <row r="16" spans="1:19" x14ac:dyDescent="0.3">
      <c r="A16" s="77" t="s">
        <v>852</v>
      </c>
      <c r="B16" s="59">
        <f>VLOOKUP($A16,'Return Data'!$B$7:$R$2292,3,0)</f>
        <v>44859</v>
      </c>
      <c r="C16" s="60">
        <f>VLOOKUP($A16,'Return Data'!$B$7:$R$2292,4,0)</f>
        <v>20.1234</v>
      </c>
      <c r="D16" s="60">
        <f>VLOOKUP($A16,'Return Data'!$B$7:$R$2292,9,0)</f>
        <v>9.0207999999999995</v>
      </c>
      <c r="E16" s="61">
        <f t="shared" si="0"/>
        <v>10</v>
      </c>
      <c r="F16" s="60">
        <f>VLOOKUP($A16,'Return Data'!$B$7:$R$2292,10,0)</f>
        <v>-4.2595999999999998</v>
      </c>
      <c r="G16" s="61">
        <f t="shared" si="1"/>
        <v>7</v>
      </c>
      <c r="H16" s="60">
        <f>VLOOKUP($A16,'Return Data'!$B$7:$R$2292,11,0)</f>
        <v>-8.0249000000000006</v>
      </c>
      <c r="I16" s="61">
        <f t="shared" si="2"/>
        <v>8</v>
      </c>
      <c r="J16" s="60">
        <f>VLOOKUP($A16,'Return Data'!$B$7:$R$2292,12,0)</f>
        <v>3.0853000000000002</v>
      </c>
      <c r="K16" s="61">
        <f t="shared" si="3"/>
        <v>9</v>
      </c>
      <c r="L16" s="60">
        <f>VLOOKUP($A16,'Return Data'!$B$7:$R$2292,13,0)</f>
        <v>3.3889</v>
      </c>
      <c r="M16" s="61">
        <f t="shared" si="4"/>
        <v>9</v>
      </c>
      <c r="N16" s="60">
        <f>VLOOKUP($A16,'Return Data'!$B$7:$R$2292,17,0)</f>
        <v>-2.0501999999999998</v>
      </c>
      <c r="O16" s="61">
        <f t="shared" si="5"/>
        <v>10</v>
      </c>
      <c r="P16" s="60">
        <f>VLOOKUP($A16,'Return Data'!$B$7:$R$2292,14,0)</f>
        <v>7.5986000000000002</v>
      </c>
      <c r="Q16" s="61">
        <f t="shared" si="6"/>
        <v>9</v>
      </c>
      <c r="R16" s="60">
        <f>VLOOKUP($A16,'Return Data'!$B$7:$R$2292,16,0)</f>
        <v>6.1897000000000002</v>
      </c>
      <c r="S16" s="62">
        <f t="shared" si="7"/>
        <v>3</v>
      </c>
    </row>
    <row r="17" spans="1:19" x14ac:dyDescent="0.3">
      <c r="A17" s="77" t="s">
        <v>854</v>
      </c>
      <c r="B17" s="59">
        <f>VLOOKUP($A17,'Return Data'!$B$7:$R$2292,3,0)</f>
        <v>44859</v>
      </c>
      <c r="C17" s="60">
        <f>VLOOKUP($A17,'Return Data'!$B$7:$R$2292,4,0)</f>
        <v>19.918900000000001</v>
      </c>
      <c r="D17" s="60">
        <f>VLOOKUP($A17,'Return Data'!$B$7:$R$2292,9,0)</f>
        <v>11.1775</v>
      </c>
      <c r="E17" s="61">
        <f t="shared" si="0"/>
        <v>7</v>
      </c>
      <c r="F17" s="60">
        <f>VLOOKUP($A17,'Return Data'!$B$7:$R$2292,10,0)</f>
        <v>-4.1040000000000001</v>
      </c>
      <c r="G17" s="61">
        <f t="shared" si="1"/>
        <v>6</v>
      </c>
      <c r="H17" s="60">
        <f>VLOOKUP($A17,'Return Data'!$B$7:$R$2292,11,0)</f>
        <v>-7.5967000000000002</v>
      </c>
      <c r="I17" s="61">
        <f t="shared" si="2"/>
        <v>7</v>
      </c>
      <c r="J17" s="60">
        <f>VLOOKUP($A17,'Return Data'!$B$7:$R$2292,12,0)</f>
        <v>3.7035999999999998</v>
      </c>
      <c r="K17" s="61">
        <f t="shared" si="3"/>
        <v>6</v>
      </c>
      <c r="L17" s="60">
        <f>VLOOKUP($A17,'Return Data'!$B$7:$R$2292,13,0)</f>
        <v>3.9293999999999998</v>
      </c>
      <c r="M17" s="61">
        <f t="shared" si="4"/>
        <v>6</v>
      </c>
      <c r="N17" s="60">
        <f>VLOOKUP($A17,'Return Data'!$B$7:$R$2292,17,0)</f>
        <v>-1.7576000000000001</v>
      </c>
      <c r="O17" s="61">
        <f t="shared" si="5"/>
        <v>8</v>
      </c>
      <c r="P17" s="60">
        <f>VLOOKUP($A17,'Return Data'!$B$7:$R$2292,14,0)</f>
        <v>7.7708000000000004</v>
      </c>
      <c r="Q17" s="61">
        <f t="shared" si="6"/>
        <v>6</v>
      </c>
      <c r="R17" s="60">
        <f>VLOOKUP($A17,'Return Data'!$B$7:$R$2292,16,0)</f>
        <v>6.2064000000000004</v>
      </c>
      <c r="S17" s="62">
        <f t="shared" si="7"/>
        <v>2</v>
      </c>
    </row>
    <row r="18" spans="1:19" x14ac:dyDescent="0.3">
      <c r="A18" s="77" t="s">
        <v>855</v>
      </c>
      <c r="B18" s="59">
        <f>VLOOKUP($A18,'Return Data'!$B$7:$R$2292,3,0)</f>
        <v>44859</v>
      </c>
      <c r="C18" s="60">
        <f>VLOOKUP($A18,'Return Data'!$B$7:$R$2292,4,0)</f>
        <v>15.454000000000001</v>
      </c>
      <c r="D18" s="60">
        <f>VLOOKUP($A18,'Return Data'!$B$7:$R$2292,9,0)</f>
        <v>25.126999999999999</v>
      </c>
      <c r="E18" s="61">
        <f t="shared" si="0"/>
        <v>2</v>
      </c>
      <c r="F18" s="60">
        <f>VLOOKUP($A18,'Return Data'!$B$7:$R$2292,10,0)</f>
        <v>-3.0316999999999998</v>
      </c>
      <c r="G18" s="61">
        <f t="shared" si="1"/>
        <v>5</v>
      </c>
      <c r="H18" s="60">
        <f>VLOOKUP($A18,'Return Data'!$B$7:$R$2292,11,0)</f>
        <v>-6.1515000000000004</v>
      </c>
      <c r="I18" s="61">
        <f t="shared" si="2"/>
        <v>3</v>
      </c>
      <c r="J18" s="60">
        <f>VLOOKUP($A18,'Return Data'!$B$7:$R$2292,12,0)</f>
        <v>5.0251000000000001</v>
      </c>
      <c r="K18" s="61">
        <f t="shared" si="3"/>
        <v>3</v>
      </c>
      <c r="L18" s="60">
        <f>VLOOKUP($A18,'Return Data'!$B$7:$R$2292,13,0)</f>
        <v>5.0763999999999996</v>
      </c>
      <c r="M18" s="61">
        <f t="shared" si="4"/>
        <v>2</v>
      </c>
      <c r="N18" s="60">
        <f>VLOOKUP($A18,'Return Data'!$B$7:$R$2292,17,0)</f>
        <v>-1.2949999999999999</v>
      </c>
      <c r="O18" s="61">
        <f t="shared" si="5"/>
        <v>4</v>
      </c>
      <c r="P18" s="60">
        <f>VLOOKUP($A18,'Return Data'!$B$7:$R$2292,14,0)</f>
        <v>8.0504999999999995</v>
      </c>
      <c r="Q18" s="61">
        <f t="shared" si="6"/>
        <v>5</v>
      </c>
      <c r="R18" s="60">
        <f>VLOOKUP($A18,'Return Data'!$B$7:$R$2292,16,0)</f>
        <v>3.9897999999999998</v>
      </c>
      <c r="S18" s="62">
        <f t="shared" si="7"/>
        <v>7</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22.974918181818182</v>
      </c>
      <c r="E20" s="83"/>
      <c r="F20" s="84">
        <f>AVERAGE(F8:F18)</f>
        <v>-2.1224454545454545</v>
      </c>
      <c r="G20" s="83"/>
      <c r="H20" s="84">
        <f>AVERAGE(H8:H18)</f>
        <v>-10.862336363636363</v>
      </c>
      <c r="I20" s="83"/>
      <c r="J20" s="84">
        <f>AVERAGE(J8:J18)</f>
        <v>1.2244727272727276</v>
      </c>
      <c r="K20" s="83"/>
      <c r="L20" s="84">
        <f>AVERAGE(L8:L18)</f>
        <v>1.4108272727272722</v>
      </c>
      <c r="M20" s="83"/>
      <c r="N20" s="84">
        <f>AVERAGE(N8:N18)</f>
        <v>-3.0096454545454545</v>
      </c>
      <c r="O20" s="83"/>
      <c r="P20" s="84">
        <f>AVERAGE(P8:P18)</f>
        <v>7.0793181818181816</v>
      </c>
      <c r="Q20" s="83"/>
      <c r="R20" s="84">
        <f>AVERAGE(R8:R18)</f>
        <v>4.4116181818181825</v>
      </c>
      <c r="S20" s="85"/>
    </row>
    <row r="21" spans="1:19" x14ac:dyDescent="0.3">
      <c r="A21" s="82" t="s">
        <v>28</v>
      </c>
      <c r="B21" s="83"/>
      <c r="C21" s="83"/>
      <c r="D21" s="84">
        <f>MIN(D8:D18)</f>
        <v>4.5869</v>
      </c>
      <c r="E21" s="83"/>
      <c r="F21" s="84">
        <f>MIN(F8:F18)</f>
        <v>-7.2530000000000001</v>
      </c>
      <c r="G21" s="83"/>
      <c r="H21" s="84">
        <f>MIN(H8:H18)</f>
        <v>-49.633600000000001</v>
      </c>
      <c r="I21" s="83"/>
      <c r="J21" s="84">
        <f>MIN(J8:J18)</f>
        <v>-27.299399999999999</v>
      </c>
      <c r="K21" s="83"/>
      <c r="L21" s="84">
        <f>MIN(L8:L18)</f>
        <v>-26.404900000000001</v>
      </c>
      <c r="M21" s="83"/>
      <c r="N21" s="84">
        <f>MIN(N8:N18)</f>
        <v>-18.5837</v>
      </c>
      <c r="O21" s="83"/>
      <c r="P21" s="84">
        <f>MIN(P8:P18)</f>
        <v>-1.0396000000000001</v>
      </c>
      <c r="Q21" s="83"/>
      <c r="R21" s="84">
        <f>MIN(R8:R18)</f>
        <v>2.0110999999999999</v>
      </c>
      <c r="S21" s="85"/>
    </row>
    <row r="22" spans="1:19" ht="15" thickBot="1" x14ac:dyDescent="0.35">
      <c r="A22" s="86" t="s">
        <v>29</v>
      </c>
      <c r="B22" s="87"/>
      <c r="C22" s="87"/>
      <c r="D22" s="88">
        <f>MAX(D8:D18)</f>
        <v>101.0012</v>
      </c>
      <c r="E22" s="87"/>
      <c r="F22" s="88">
        <f>MAX(F8:F18)</f>
        <v>8.1921999999999997</v>
      </c>
      <c r="G22" s="87"/>
      <c r="H22" s="88">
        <f>MAX(H8:H18)</f>
        <v>-4.7756999999999996</v>
      </c>
      <c r="I22" s="87"/>
      <c r="J22" s="88">
        <f>MAX(J8:J18)</f>
        <v>5.4824999999999999</v>
      </c>
      <c r="K22" s="87"/>
      <c r="L22" s="88">
        <f>MAX(L8:L18)</f>
        <v>5.3593999999999999</v>
      </c>
      <c r="M22" s="87"/>
      <c r="N22" s="88">
        <f>MAX(N8:N18)</f>
        <v>-0.29070000000000001</v>
      </c>
      <c r="O22" s="87"/>
      <c r="P22" s="88">
        <f>MAX(P8:P18)</f>
        <v>8.2666000000000004</v>
      </c>
      <c r="Q22" s="87"/>
      <c r="R22" s="88">
        <f>MAX(R8:R18)</f>
        <v>6.3181000000000003</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44859</v>
      </c>
      <c r="C8" s="60">
        <f>VLOOKUP($A8,'Return Data'!$B$7:$R$2292,4,0)</f>
        <v>18.1264</v>
      </c>
      <c r="D8" s="60">
        <f>VLOOKUP($A8,'Return Data'!$B$7:$R$2292,9,0)</f>
        <v>6.1875999999999998</v>
      </c>
      <c r="E8" s="61">
        <f t="shared" ref="E8:E25" si="0">RANK(D8,D$8:D$25,0)</f>
        <v>3</v>
      </c>
      <c r="F8" s="60">
        <f>VLOOKUP($A8,'Return Data'!$B$7:$R$2292,10,0)</f>
        <v>5.5304000000000002</v>
      </c>
      <c r="G8" s="61">
        <f t="shared" ref="G8:G25" si="1">RANK(F8,F$8:F$25,0)</f>
        <v>7</v>
      </c>
      <c r="H8" s="60">
        <f>VLOOKUP($A8,'Return Data'!$B$7:$R$2292,11,0)</f>
        <v>9.5264000000000006</v>
      </c>
      <c r="I8" s="61">
        <f t="shared" ref="I8:I25" si="2">RANK(H8,H$8:H$25,0)</f>
        <v>1</v>
      </c>
      <c r="J8" s="60">
        <f>VLOOKUP($A8,'Return Data'!$B$7:$R$2292,12,0)</f>
        <v>8.1994000000000007</v>
      </c>
      <c r="K8" s="61">
        <f t="shared" ref="K8:K25" si="3">RANK(J8,J$8:J$25,0)</f>
        <v>3</v>
      </c>
      <c r="L8" s="60">
        <f>VLOOKUP($A8,'Return Data'!$B$7:$R$2292,13,0)</f>
        <v>7.3794000000000004</v>
      </c>
      <c r="M8" s="61">
        <f t="shared" ref="M8:M25" si="4">RANK(L8,L$8:L$25,0)</f>
        <v>3</v>
      </c>
      <c r="N8" s="60">
        <f>VLOOKUP($A8,'Return Data'!$B$7:$R$2292,17,0)</f>
        <v>8.1420999999999992</v>
      </c>
      <c r="O8" s="61">
        <f t="shared" ref="O8:O23" si="5">RANK(N8,N$8:N$25,0)</f>
        <v>7</v>
      </c>
      <c r="P8" s="60">
        <f>VLOOKUP($A8,'Return Data'!$B$7:$R$2292,14,0)</f>
        <v>7.3319999999999999</v>
      </c>
      <c r="Q8" s="61">
        <f>RANK(P8,P$8:P$25,0)</f>
        <v>5</v>
      </c>
      <c r="R8" s="60">
        <f>VLOOKUP($A8,'Return Data'!$B$7:$R$2292,16,0)</f>
        <v>8.2100000000000009</v>
      </c>
      <c r="S8" s="62">
        <f t="shared" ref="S8:S25" si="6">RANK(R8,R$8:R$25,0)</f>
        <v>6</v>
      </c>
    </row>
    <row r="9" spans="1:19" x14ac:dyDescent="0.3">
      <c r="A9" s="77" t="s">
        <v>641</v>
      </c>
      <c r="B9" s="59">
        <f>VLOOKUP($A9,'Return Data'!$B$7:$R$2292,3,0)</f>
        <v>0</v>
      </c>
      <c r="C9" s="60">
        <f>VLOOKUP($A9,'Return Data'!$B$7:$R$2292,4,0)</f>
        <v>0</v>
      </c>
      <c r="D9" s="60">
        <f>VLOOKUP($A9,'Return Data'!$B$7:$R$2292,9,0)</f>
        <v>0</v>
      </c>
      <c r="E9" s="61">
        <f t="shared" si="0"/>
        <v>17</v>
      </c>
      <c r="F9" s="60">
        <f>VLOOKUP($A9,'Return Data'!$B$7:$R$2292,10,0)</f>
        <v>0</v>
      </c>
      <c r="G9" s="61">
        <f t="shared" si="1"/>
        <v>16</v>
      </c>
      <c r="H9" s="60">
        <f>VLOOKUP($A9,'Return Data'!$B$7:$R$2292,11,0)</f>
        <v>0</v>
      </c>
      <c r="I9" s="61">
        <f t="shared" si="2"/>
        <v>17</v>
      </c>
      <c r="J9" s="60">
        <f>VLOOKUP($A9,'Return Data'!$B$7:$R$2292,12,0)</f>
        <v>0</v>
      </c>
      <c r="K9" s="61">
        <f t="shared" si="3"/>
        <v>16</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643</v>
      </c>
      <c r="B10" s="59">
        <f>VLOOKUP($A10,'Return Data'!$B$7:$R$2292,3,0)</f>
        <v>44859</v>
      </c>
      <c r="C10" s="60">
        <f>VLOOKUP($A10,'Return Data'!$B$7:$R$2292,4,0)</f>
        <v>19.133099999999999</v>
      </c>
      <c r="D10" s="60">
        <f>VLOOKUP($A10,'Return Data'!$B$7:$R$2292,9,0)</f>
        <v>5.5652999999999997</v>
      </c>
      <c r="E10" s="61">
        <f t="shared" si="0"/>
        <v>9</v>
      </c>
      <c r="F10" s="60">
        <f>VLOOKUP($A10,'Return Data'!$B$7:$R$2292,10,0)</f>
        <v>5.1334</v>
      </c>
      <c r="G10" s="61">
        <f t="shared" si="1"/>
        <v>11</v>
      </c>
      <c r="H10" s="60">
        <f>VLOOKUP($A10,'Return Data'!$B$7:$R$2292,11,0)</f>
        <v>3.8561999999999999</v>
      </c>
      <c r="I10" s="61">
        <f t="shared" si="2"/>
        <v>5</v>
      </c>
      <c r="J10" s="60">
        <f>VLOOKUP($A10,'Return Data'!$B$7:$R$2292,12,0)</f>
        <v>4.0407999999999999</v>
      </c>
      <c r="K10" s="61">
        <f t="shared" si="3"/>
        <v>7</v>
      </c>
      <c r="L10" s="60">
        <f>VLOOKUP($A10,'Return Data'!$B$7:$R$2292,13,0)</f>
        <v>4.2647000000000004</v>
      </c>
      <c r="M10" s="61">
        <f t="shared" si="4"/>
        <v>7</v>
      </c>
      <c r="N10" s="60">
        <f>VLOOKUP($A10,'Return Data'!$B$7:$R$2292,17,0)</f>
        <v>6.0773000000000001</v>
      </c>
      <c r="O10" s="61">
        <f t="shared" si="5"/>
        <v>11</v>
      </c>
      <c r="P10" s="60">
        <f>VLOOKUP($A10,'Return Data'!$B$7:$R$2292,14,0)</f>
        <v>7.1352000000000002</v>
      </c>
      <c r="Q10" s="61">
        <f t="shared" ref="Q10:Q23" si="7">RANK(P10,P$8:P$25,0)</f>
        <v>6</v>
      </c>
      <c r="R10" s="60">
        <f>VLOOKUP($A10,'Return Data'!$B$7:$R$2292,16,0)</f>
        <v>8.1463000000000001</v>
      </c>
      <c r="S10" s="62">
        <f t="shared" si="6"/>
        <v>7</v>
      </c>
    </row>
    <row r="11" spans="1:19" x14ac:dyDescent="0.3">
      <c r="A11" s="77" t="s">
        <v>1987</v>
      </c>
      <c r="B11" s="59">
        <f>VLOOKUP($A11,'Return Data'!$B$7:$R$2292,3,0)</f>
        <v>44859</v>
      </c>
      <c r="C11" s="60">
        <f>VLOOKUP($A11,'Return Data'!$B$7:$R$2292,4,0)</f>
        <v>19.453399999999998</v>
      </c>
      <c r="D11" s="60">
        <f>VLOOKUP($A11,'Return Data'!$B$7:$R$2292,9,0)</f>
        <v>5.1890999999999998</v>
      </c>
      <c r="E11" s="61">
        <f t="shared" si="0"/>
        <v>13</v>
      </c>
      <c r="F11" s="60">
        <f>VLOOKUP($A11,'Return Data'!$B$7:$R$2292,10,0)</f>
        <v>7.3808999999999996</v>
      </c>
      <c r="G11" s="61">
        <f t="shared" si="1"/>
        <v>1</v>
      </c>
      <c r="H11" s="60">
        <f>VLOOKUP($A11,'Return Data'!$B$7:$R$2292,11,0)</f>
        <v>4.6757999999999997</v>
      </c>
      <c r="I11" s="61">
        <f t="shared" si="2"/>
        <v>3</v>
      </c>
      <c r="J11" s="60">
        <f>VLOOKUP($A11,'Return Data'!$B$7:$R$2292,12,0)</f>
        <v>4.8456999999999999</v>
      </c>
      <c r="K11" s="61">
        <f t="shared" si="3"/>
        <v>5</v>
      </c>
      <c r="L11" s="60">
        <f>VLOOKUP($A11,'Return Data'!$B$7:$R$2292,13,0)</f>
        <v>4.7137000000000002</v>
      </c>
      <c r="M11" s="61">
        <f t="shared" si="4"/>
        <v>5</v>
      </c>
      <c r="N11" s="60">
        <f>VLOOKUP($A11,'Return Data'!$B$7:$R$2292,17,0)</f>
        <v>12.786899999999999</v>
      </c>
      <c r="O11" s="61">
        <f t="shared" si="5"/>
        <v>3</v>
      </c>
      <c r="P11" s="60">
        <f>VLOOKUP($A11,'Return Data'!$B$7:$R$2292,14,0)</f>
        <v>8.9918999999999993</v>
      </c>
      <c r="Q11" s="61">
        <f t="shared" si="7"/>
        <v>2</v>
      </c>
      <c r="R11" s="60">
        <f>VLOOKUP($A11,'Return Data'!$B$7:$R$2292,16,0)</f>
        <v>8.9549000000000003</v>
      </c>
      <c r="S11" s="62">
        <f t="shared" si="6"/>
        <v>2</v>
      </c>
    </row>
    <row r="12" spans="1:19" x14ac:dyDescent="0.3">
      <c r="A12" s="77" t="s">
        <v>2015</v>
      </c>
      <c r="B12" s="59">
        <f>VLOOKUP($A12,'Return Data'!$B$7:$R$2292,3,0)</f>
        <v>44859</v>
      </c>
      <c r="C12" s="60">
        <f>VLOOKUP($A12,'Return Data'!$B$7:$R$2292,4,0)</f>
        <v>10.5936</v>
      </c>
      <c r="D12" s="60">
        <f>VLOOKUP($A12,'Return Data'!$B$7:$R$2292,9,0)</f>
        <v>3.5642999999999998</v>
      </c>
      <c r="E12" s="61">
        <f t="shared" si="0"/>
        <v>16</v>
      </c>
      <c r="F12" s="60">
        <f>VLOOKUP($A12,'Return Data'!$B$7:$R$2292,10,0)</f>
        <v>3.5023</v>
      </c>
      <c r="G12" s="61">
        <f t="shared" si="1"/>
        <v>14</v>
      </c>
      <c r="H12" s="60">
        <f>VLOOKUP($A12,'Return Data'!$B$7:$R$2292,11,0)</f>
        <v>2.95</v>
      </c>
      <c r="I12" s="61">
        <f t="shared" si="2"/>
        <v>11</v>
      </c>
      <c r="J12" s="60">
        <f>VLOOKUP($A12,'Return Data'!$B$7:$R$2292,12,0)</f>
        <v>188.17850000000001</v>
      </c>
      <c r="K12" s="61">
        <f t="shared" si="3"/>
        <v>1</v>
      </c>
      <c r="L12" s="60">
        <f>VLOOKUP($A12,'Return Data'!$B$7:$R$2292,13,0)</f>
        <v>141.85749999999999</v>
      </c>
      <c r="M12" s="61">
        <f t="shared" si="4"/>
        <v>1</v>
      </c>
      <c r="N12" s="60">
        <f>VLOOKUP($A12,'Return Data'!$B$7:$R$2292,17,0)</f>
        <v>63.123699999999999</v>
      </c>
      <c r="O12" s="61">
        <f t="shared" si="5"/>
        <v>1</v>
      </c>
      <c r="P12" s="60">
        <f>VLOOKUP($A12,'Return Data'!$B$7:$R$2292,14,0)</f>
        <v>14.363</v>
      </c>
      <c r="Q12" s="61">
        <f t="shared" si="7"/>
        <v>1</v>
      </c>
      <c r="R12" s="60">
        <f>VLOOKUP($A12,'Return Data'!$B$7:$R$2292,16,0)</f>
        <v>0.75529999999999997</v>
      </c>
      <c r="S12" s="62">
        <f t="shared" si="6"/>
        <v>16</v>
      </c>
    </row>
    <row r="13" spans="1:19" x14ac:dyDescent="0.3">
      <c r="A13" s="77" t="s">
        <v>645</v>
      </c>
      <c r="B13" s="59">
        <f>VLOOKUP($A13,'Return Data'!$B$7:$R$2292,3,0)</f>
        <v>44859</v>
      </c>
      <c r="C13" s="60">
        <f>VLOOKUP($A13,'Return Data'!$B$7:$R$2292,4,0)</f>
        <v>35.522599999999997</v>
      </c>
      <c r="D13" s="60">
        <f>VLOOKUP($A13,'Return Data'!$B$7:$R$2292,9,0)</f>
        <v>4.8109999999999999</v>
      </c>
      <c r="E13" s="61">
        <f t="shared" si="0"/>
        <v>14</v>
      </c>
      <c r="F13" s="60">
        <f>VLOOKUP($A13,'Return Data'!$B$7:$R$2292,10,0)</f>
        <v>3.3881999999999999</v>
      </c>
      <c r="G13" s="61">
        <f t="shared" si="1"/>
        <v>15</v>
      </c>
      <c r="H13" s="60">
        <f>VLOOKUP($A13,'Return Data'!$B$7:$R$2292,11,0)</f>
        <v>2.5516000000000001</v>
      </c>
      <c r="I13" s="61">
        <f t="shared" si="2"/>
        <v>15</v>
      </c>
      <c r="J13" s="60">
        <f>VLOOKUP($A13,'Return Data'!$B$7:$R$2292,12,0)</f>
        <v>11.173400000000001</v>
      </c>
      <c r="K13" s="61">
        <f t="shared" si="3"/>
        <v>2</v>
      </c>
      <c r="L13" s="60">
        <f>VLOOKUP($A13,'Return Data'!$B$7:$R$2292,13,0)</f>
        <v>9.1196999999999999</v>
      </c>
      <c r="M13" s="61">
        <f t="shared" si="4"/>
        <v>2</v>
      </c>
      <c r="N13" s="60">
        <f>VLOOKUP($A13,'Return Data'!$B$7:$R$2292,17,0)</f>
        <v>6.5625</v>
      </c>
      <c r="O13" s="61">
        <f t="shared" si="5"/>
        <v>8</v>
      </c>
      <c r="P13" s="60">
        <f>VLOOKUP($A13,'Return Data'!$B$7:$R$2292,14,0)</f>
        <v>6.3918999999999997</v>
      </c>
      <c r="Q13" s="61">
        <f t="shared" si="7"/>
        <v>8</v>
      </c>
      <c r="R13" s="60">
        <f>VLOOKUP($A13,'Return Data'!$B$7:$R$2292,16,0)</f>
        <v>7.0473999999999997</v>
      </c>
      <c r="S13" s="62">
        <f t="shared" si="6"/>
        <v>11</v>
      </c>
    </row>
    <row r="14" spans="1:19" x14ac:dyDescent="0.3">
      <c r="A14" s="77" t="s">
        <v>648</v>
      </c>
      <c r="B14" s="59">
        <f>VLOOKUP($A14,'Return Data'!$B$7:$R$2292,3,0)</f>
        <v>44859</v>
      </c>
      <c r="C14" s="60">
        <f>VLOOKUP($A14,'Return Data'!$B$7:$R$2292,4,0)</f>
        <v>23.988299999999999</v>
      </c>
      <c r="D14" s="60">
        <f>VLOOKUP($A14,'Return Data'!$B$7:$R$2292,9,0)</f>
        <v>9.7736000000000001</v>
      </c>
      <c r="E14" s="61">
        <f t="shared" si="0"/>
        <v>1</v>
      </c>
      <c r="F14" s="60">
        <f>VLOOKUP($A14,'Return Data'!$B$7:$R$2292,10,0)</f>
        <v>-1.7684</v>
      </c>
      <c r="G14" s="61">
        <f t="shared" si="1"/>
        <v>18</v>
      </c>
      <c r="H14" s="60">
        <f>VLOOKUP($A14,'Return Data'!$B$7:$R$2292,11,0)</f>
        <v>1.0599000000000001</v>
      </c>
      <c r="I14" s="61">
        <f t="shared" si="2"/>
        <v>16</v>
      </c>
      <c r="J14" s="60">
        <f>VLOOKUP($A14,'Return Data'!$B$7:$R$2292,12,0)</f>
        <v>-0.94799999999999995</v>
      </c>
      <c r="K14" s="61">
        <f t="shared" si="3"/>
        <v>18</v>
      </c>
      <c r="L14" s="60">
        <f>VLOOKUP($A14,'Return Data'!$B$7:$R$2292,13,0)</f>
        <v>0.62119999999999997</v>
      </c>
      <c r="M14" s="61">
        <f t="shared" si="4"/>
        <v>16</v>
      </c>
      <c r="N14" s="60">
        <f>VLOOKUP($A14,'Return Data'!$B$7:$R$2292,17,0)</f>
        <v>8.9570000000000007</v>
      </c>
      <c r="O14" s="61">
        <f t="shared" si="5"/>
        <v>6</v>
      </c>
      <c r="P14" s="60">
        <f>VLOOKUP($A14,'Return Data'!$B$7:$R$2292,14,0)</f>
        <v>4.6052</v>
      </c>
      <c r="Q14" s="61">
        <f t="shared" si="7"/>
        <v>14</v>
      </c>
      <c r="R14" s="60">
        <f>VLOOKUP($A14,'Return Data'!$B$7:$R$2292,16,0)</f>
        <v>7.9466999999999999</v>
      </c>
      <c r="S14" s="62">
        <f t="shared" si="6"/>
        <v>8</v>
      </c>
    </row>
    <row r="15" spans="1:19" x14ac:dyDescent="0.3">
      <c r="A15" s="77" t="s">
        <v>656</v>
      </c>
      <c r="B15" s="59">
        <f>VLOOKUP($A15,'Return Data'!$B$7:$R$2292,3,0)</f>
        <v>44859</v>
      </c>
      <c r="C15" s="60">
        <f>VLOOKUP($A15,'Return Data'!$B$7:$R$2292,4,0)</f>
        <v>20.946899999999999</v>
      </c>
      <c r="D15" s="60">
        <f>VLOOKUP($A15,'Return Data'!$B$7:$R$2292,9,0)</f>
        <v>5.4219999999999997</v>
      </c>
      <c r="E15" s="61">
        <f t="shared" si="0"/>
        <v>11</v>
      </c>
      <c r="F15" s="60">
        <f>VLOOKUP($A15,'Return Data'!$B$7:$R$2292,10,0)</f>
        <v>5.6867000000000001</v>
      </c>
      <c r="G15" s="61">
        <f t="shared" si="1"/>
        <v>3</v>
      </c>
      <c r="H15" s="60">
        <f>VLOOKUP($A15,'Return Data'!$B$7:$R$2292,11,0)</f>
        <v>3.6713</v>
      </c>
      <c r="I15" s="61">
        <f t="shared" si="2"/>
        <v>7</v>
      </c>
      <c r="J15" s="60">
        <f>VLOOKUP($A15,'Return Data'!$B$7:$R$2292,12,0)</f>
        <v>3.5116999999999998</v>
      </c>
      <c r="K15" s="61">
        <f t="shared" si="3"/>
        <v>10</v>
      </c>
      <c r="L15" s="60">
        <f>VLOOKUP($A15,'Return Data'!$B$7:$R$2292,13,0)</f>
        <v>3.8378999999999999</v>
      </c>
      <c r="M15" s="61">
        <f t="shared" si="4"/>
        <v>9</v>
      </c>
      <c r="N15" s="60">
        <f>VLOOKUP($A15,'Return Data'!$B$7:$R$2292,17,0)</f>
        <v>6.5030000000000001</v>
      </c>
      <c r="O15" s="61">
        <f t="shared" si="5"/>
        <v>9</v>
      </c>
      <c r="P15" s="60">
        <f>VLOOKUP($A15,'Return Data'!$B$7:$R$2292,14,0)</f>
        <v>7.8029999999999999</v>
      </c>
      <c r="Q15" s="61">
        <f t="shared" si="7"/>
        <v>4</v>
      </c>
      <c r="R15" s="60">
        <f>VLOOKUP($A15,'Return Data'!$B$7:$R$2292,16,0)</f>
        <v>8.9870999999999999</v>
      </c>
      <c r="S15" s="62">
        <f t="shared" si="6"/>
        <v>1</v>
      </c>
    </row>
    <row r="16" spans="1:19" x14ac:dyDescent="0.3">
      <c r="A16" s="77" t="s">
        <v>658</v>
      </c>
      <c r="B16" s="59">
        <f>VLOOKUP($A16,'Return Data'!$B$7:$R$2292,3,0)</f>
        <v>44859</v>
      </c>
      <c r="C16" s="60">
        <f>VLOOKUP($A16,'Return Data'!$B$7:$R$2292,4,0)</f>
        <v>27.825700000000001</v>
      </c>
      <c r="D16" s="60">
        <f>VLOOKUP($A16,'Return Data'!$B$7:$R$2292,9,0)</f>
        <v>5.4325999999999999</v>
      </c>
      <c r="E16" s="61">
        <f t="shared" si="0"/>
        <v>10</v>
      </c>
      <c r="F16" s="60">
        <f>VLOOKUP($A16,'Return Data'!$B$7:$R$2292,10,0)</f>
        <v>5.5605000000000002</v>
      </c>
      <c r="G16" s="61">
        <f t="shared" si="1"/>
        <v>6</v>
      </c>
      <c r="H16" s="60">
        <f>VLOOKUP($A16,'Return Data'!$B$7:$R$2292,11,0)</f>
        <v>4.6992000000000003</v>
      </c>
      <c r="I16" s="61">
        <f t="shared" si="2"/>
        <v>2</v>
      </c>
      <c r="J16" s="60">
        <f>VLOOKUP($A16,'Return Data'!$B$7:$R$2292,12,0)</f>
        <v>5.0145</v>
      </c>
      <c r="K16" s="61">
        <f t="shared" si="3"/>
        <v>4</v>
      </c>
      <c r="L16" s="60">
        <f>VLOOKUP($A16,'Return Data'!$B$7:$R$2292,13,0)</f>
        <v>5.2298</v>
      </c>
      <c r="M16" s="61">
        <f t="shared" si="4"/>
        <v>4</v>
      </c>
      <c r="N16" s="60">
        <f>VLOOKUP($A16,'Return Data'!$B$7:$R$2292,17,0)</f>
        <v>6.4447000000000001</v>
      </c>
      <c r="O16" s="61">
        <f t="shared" si="5"/>
        <v>10</v>
      </c>
      <c r="P16" s="60">
        <f>VLOOKUP($A16,'Return Data'!$B$7:$R$2292,14,0)</f>
        <v>7.9001999999999999</v>
      </c>
      <c r="Q16" s="61">
        <f t="shared" si="7"/>
        <v>3</v>
      </c>
      <c r="R16" s="60">
        <f>VLOOKUP($A16,'Return Data'!$B$7:$R$2292,16,0)</f>
        <v>8.9511000000000003</v>
      </c>
      <c r="S16" s="62">
        <f t="shared" si="6"/>
        <v>3</v>
      </c>
    </row>
    <row r="17" spans="1:19" x14ac:dyDescent="0.3">
      <c r="A17" s="77" t="s">
        <v>660</v>
      </c>
      <c r="B17" s="59">
        <f>VLOOKUP($A17,'Return Data'!$B$7:$R$2292,3,0)</f>
        <v>44859</v>
      </c>
      <c r="C17" s="60">
        <f>VLOOKUP($A17,'Return Data'!$B$7:$R$2292,4,0)</f>
        <v>16.591000000000001</v>
      </c>
      <c r="D17" s="60">
        <f>VLOOKUP($A17,'Return Data'!$B$7:$R$2292,9,0)</f>
        <v>6.0891999999999999</v>
      </c>
      <c r="E17" s="61">
        <f t="shared" si="0"/>
        <v>4</v>
      </c>
      <c r="F17" s="60">
        <f>VLOOKUP($A17,'Return Data'!$B$7:$R$2292,10,0)</f>
        <v>5.2676999999999996</v>
      </c>
      <c r="G17" s="61">
        <f t="shared" si="1"/>
        <v>10</v>
      </c>
      <c r="H17" s="60">
        <f>VLOOKUP($A17,'Return Data'!$B$7:$R$2292,11,0)</f>
        <v>2.71</v>
      </c>
      <c r="I17" s="61">
        <f t="shared" si="2"/>
        <v>13</v>
      </c>
      <c r="J17" s="60">
        <f>VLOOKUP($A17,'Return Data'!$B$7:$R$2292,12,0)</f>
        <v>2.9116</v>
      </c>
      <c r="K17" s="61">
        <f t="shared" si="3"/>
        <v>13</v>
      </c>
      <c r="L17" s="60">
        <f>VLOOKUP($A17,'Return Data'!$B$7:$R$2292,13,0)</f>
        <v>3.3075999999999999</v>
      </c>
      <c r="M17" s="61">
        <f t="shared" si="4"/>
        <v>12</v>
      </c>
      <c r="N17" s="60">
        <f>VLOOKUP($A17,'Return Data'!$B$7:$R$2292,17,0)</f>
        <v>10.570399999999999</v>
      </c>
      <c r="O17" s="61">
        <f t="shared" si="5"/>
        <v>4</v>
      </c>
      <c r="P17" s="60">
        <f>VLOOKUP($A17,'Return Data'!$B$7:$R$2292,14,0)</f>
        <v>5.4050000000000002</v>
      </c>
      <c r="Q17" s="61">
        <f t="shared" si="7"/>
        <v>13</v>
      </c>
      <c r="R17" s="60">
        <f>VLOOKUP($A17,'Return Data'!$B$7:$R$2292,16,0)</f>
        <v>6.0260999999999996</v>
      </c>
      <c r="S17" s="62">
        <f t="shared" si="6"/>
        <v>14</v>
      </c>
    </row>
    <row r="18" spans="1:19" x14ac:dyDescent="0.3">
      <c r="A18" s="77" t="s">
        <v>661</v>
      </c>
      <c r="B18" s="59">
        <f>VLOOKUP($A18,'Return Data'!$B$7:$R$2292,3,0)</f>
        <v>44859</v>
      </c>
      <c r="C18" s="60">
        <f>VLOOKUP($A18,'Return Data'!$B$7:$R$2292,4,0)</f>
        <v>14.522500000000001</v>
      </c>
      <c r="D18" s="60">
        <f>VLOOKUP($A18,'Return Data'!$B$7:$R$2292,9,0)</f>
        <v>5.7625000000000002</v>
      </c>
      <c r="E18" s="61">
        <f t="shared" si="0"/>
        <v>8</v>
      </c>
      <c r="F18" s="60">
        <f>VLOOKUP($A18,'Return Data'!$B$7:$R$2292,10,0)</f>
        <v>5.4615</v>
      </c>
      <c r="G18" s="61">
        <f t="shared" si="1"/>
        <v>8</v>
      </c>
      <c r="H18" s="60">
        <f>VLOOKUP($A18,'Return Data'!$B$7:$R$2292,11,0)</f>
        <v>3.5718999999999999</v>
      </c>
      <c r="I18" s="61">
        <f t="shared" si="2"/>
        <v>8</v>
      </c>
      <c r="J18" s="60">
        <f>VLOOKUP($A18,'Return Data'!$B$7:$R$2292,12,0)</f>
        <v>3.2873000000000001</v>
      </c>
      <c r="K18" s="61">
        <f t="shared" si="3"/>
        <v>11</v>
      </c>
      <c r="L18" s="60">
        <f>VLOOKUP($A18,'Return Data'!$B$7:$R$2292,13,0)</f>
        <v>3.2271000000000001</v>
      </c>
      <c r="M18" s="61">
        <f t="shared" si="4"/>
        <v>13</v>
      </c>
      <c r="N18" s="60">
        <f>VLOOKUP($A18,'Return Data'!$B$7:$R$2292,17,0)</f>
        <v>4.5505000000000004</v>
      </c>
      <c r="O18" s="61">
        <f t="shared" si="5"/>
        <v>15</v>
      </c>
      <c r="P18" s="60">
        <f>VLOOKUP($A18,'Return Data'!$B$7:$R$2292,14,0)</f>
        <v>5.8799000000000001</v>
      </c>
      <c r="Q18" s="61">
        <f t="shared" si="7"/>
        <v>9</v>
      </c>
      <c r="R18" s="60">
        <f>VLOOKUP($A18,'Return Data'!$B$7:$R$2292,16,0)</f>
        <v>6.8276000000000003</v>
      </c>
      <c r="S18" s="62">
        <f t="shared" si="6"/>
        <v>12</v>
      </c>
    </row>
    <row r="19" spans="1:19" x14ac:dyDescent="0.3">
      <c r="A19" s="77" t="s">
        <v>664</v>
      </c>
      <c r="B19" s="59">
        <f>VLOOKUP($A19,'Return Data'!$B$7:$R$2292,3,0)</f>
        <v>44859</v>
      </c>
      <c r="C19" s="60">
        <f>VLOOKUP($A19,'Return Data'!$B$7:$R$2292,4,0)</f>
        <v>1617.4688000000001</v>
      </c>
      <c r="D19" s="60">
        <f>VLOOKUP($A19,'Return Data'!$B$7:$R$2292,9,0)</f>
        <v>6.0304000000000002</v>
      </c>
      <c r="E19" s="61">
        <f t="shared" si="0"/>
        <v>5</v>
      </c>
      <c r="F19" s="60">
        <f>VLOOKUP($A19,'Return Data'!$B$7:$R$2292,10,0)</f>
        <v>4.1227999999999998</v>
      </c>
      <c r="G19" s="61">
        <f t="shared" si="1"/>
        <v>13</v>
      </c>
      <c r="H19" s="60">
        <f>VLOOKUP($A19,'Return Data'!$B$7:$R$2292,11,0)</f>
        <v>2.8451</v>
      </c>
      <c r="I19" s="61">
        <f t="shared" si="2"/>
        <v>12</v>
      </c>
      <c r="J19" s="60">
        <f>VLOOKUP($A19,'Return Data'!$B$7:$R$2292,12,0)</f>
        <v>2.5518999999999998</v>
      </c>
      <c r="K19" s="61">
        <f t="shared" si="3"/>
        <v>14</v>
      </c>
      <c r="L19" s="60">
        <f>VLOOKUP($A19,'Return Data'!$B$7:$R$2292,13,0)</f>
        <v>2.7307999999999999</v>
      </c>
      <c r="M19" s="61">
        <f t="shared" si="4"/>
        <v>14</v>
      </c>
      <c r="N19" s="60">
        <f>VLOOKUP($A19,'Return Data'!$B$7:$R$2292,17,0)</f>
        <v>3.5286</v>
      </c>
      <c r="O19" s="61">
        <f t="shared" si="5"/>
        <v>16</v>
      </c>
      <c r="P19" s="60">
        <f>VLOOKUP($A19,'Return Data'!$B$7:$R$2292,14,0)</f>
        <v>5.4630000000000001</v>
      </c>
      <c r="Q19" s="61">
        <f t="shared" si="7"/>
        <v>11</v>
      </c>
      <c r="R19" s="60">
        <f>VLOOKUP($A19,'Return Data'!$B$7:$R$2292,16,0)</f>
        <v>6.0814000000000004</v>
      </c>
      <c r="S19" s="62">
        <f t="shared" si="6"/>
        <v>13</v>
      </c>
    </row>
    <row r="20" spans="1:19" x14ac:dyDescent="0.3">
      <c r="A20" s="77" t="s">
        <v>666</v>
      </c>
      <c r="B20" s="59">
        <f>VLOOKUP($A20,'Return Data'!$B$7:$R$2292,3,0)</f>
        <v>44859</v>
      </c>
      <c r="C20" s="60">
        <f>VLOOKUP($A20,'Return Data'!$B$7:$R$2292,4,0)</f>
        <v>26.695</v>
      </c>
      <c r="D20" s="60">
        <f>VLOOKUP($A20,'Return Data'!$B$7:$R$2292,9,0)</f>
        <v>4.1166999999999998</v>
      </c>
      <c r="E20" s="61">
        <f t="shared" si="0"/>
        <v>15</v>
      </c>
      <c r="F20" s="60">
        <f>VLOOKUP($A20,'Return Data'!$B$7:$R$2292,10,0)</f>
        <v>4.6445999999999996</v>
      </c>
      <c r="G20" s="61">
        <f t="shared" si="1"/>
        <v>12</v>
      </c>
      <c r="H20" s="60">
        <f>VLOOKUP($A20,'Return Data'!$B$7:$R$2292,11,0)</f>
        <v>2.6107</v>
      </c>
      <c r="I20" s="61">
        <f t="shared" si="2"/>
        <v>14</v>
      </c>
      <c r="J20" s="60">
        <f>VLOOKUP($A20,'Return Data'!$B$7:$R$2292,12,0)</f>
        <v>0.42409999999999998</v>
      </c>
      <c r="K20" s="61">
        <f t="shared" si="3"/>
        <v>15</v>
      </c>
      <c r="L20" s="60">
        <f>VLOOKUP($A20,'Return Data'!$B$7:$R$2292,13,0)</f>
        <v>1.3328</v>
      </c>
      <c r="M20" s="61">
        <f t="shared" si="4"/>
        <v>15</v>
      </c>
      <c r="N20" s="60">
        <f>VLOOKUP($A20,'Return Data'!$B$7:$R$2292,17,0)</f>
        <v>4.5579000000000001</v>
      </c>
      <c r="O20" s="61">
        <f t="shared" si="5"/>
        <v>14</v>
      </c>
      <c r="P20" s="60">
        <f>VLOOKUP($A20,'Return Data'!$B$7:$R$2292,14,0)</f>
        <v>5.4210000000000003</v>
      </c>
      <c r="Q20" s="61">
        <f t="shared" si="7"/>
        <v>12</v>
      </c>
      <c r="R20" s="60">
        <f>VLOOKUP($A20,'Return Data'!$B$7:$R$2292,16,0)</f>
        <v>8.2394999999999996</v>
      </c>
      <c r="S20" s="62">
        <f t="shared" si="6"/>
        <v>5</v>
      </c>
    </row>
    <row r="21" spans="1:19" x14ac:dyDescent="0.3">
      <c r="A21" s="77" t="s">
        <v>667</v>
      </c>
      <c r="B21" s="59">
        <f>VLOOKUP($A21,'Return Data'!$B$7:$R$2292,3,0)</f>
        <v>44859</v>
      </c>
      <c r="C21" s="60">
        <f>VLOOKUP($A21,'Return Data'!$B$7:$R$2292,4,0)</f>
        <v>25.3429</v>
      </c>
      <c r="D21" s="60">
        <f>VLOOKUP($A21,'Return Data'!$B$7:$R$2292,9,0)</f>
        <v>5.4084000000000003</v>
      </c>
      <c r="E21" s="61">
        <f t="shared" si="0"/>
        <v>12</v>
      </c>
      <c r="F21" s="60">
        <f>VLOOKUP($A21,'Return Data'!$B$7:$R$2292,10,0)</f>
        <v>5.3258999999999999</v>
      </c>
      <c r="G21" s="61">
        <f t="shared" si="1"/>
        <v>9</v>
      </c>
      <c r="H21" s="60">
        <f>VLOOKUP($A21,'Return Data'!$B$7:$R$2292,11,0)</f>
        <v>3.4205999999999999</v>
      </c>
      <c r="I21" s="61">
        <f t="shared" si="2"/>
        <v>9</v>
      </c>
      <c r="J21" s="60">
        <f>VLOOKUP($A21,'Return Data'!$B$7:$R$2292,12,0)</f>
        <v>3.2488000000000001</v>
      </c>
      <c r="K21" s="61">
        <f t="shared" si="3"/>
        <v>12</v>
      </c>
      <c r="L21" s="60">
        <f>VLOOKUP($A21,'Return Data'!$B$7:$R$2292,13,0)</f>
        <v>3.4007000000000001</v>
      </c>
      <c r="M21" s="61">
        <f t="shared" si="4"/>
        <v>11</v>
      </c>
      <c r="N21" s="60">
        <f>VLOOKUP($A21,'Return Data'!$B$7:$R$2292,17,0)</f>
        <v>5.1128</v>
      </c>
      <c r="O21" s="61">
        <f t="shared" si="5"/>
        <v>13</v>
      </c>
      <c r="P21" s="60">
        <f>VLOOKUP($A21,'Return Data'!$B$7:$R$2292,14,0)</f>
        <v>5.5533999999999999</v>
      </c>
      <c r="Q21" s="61">
        <f t="shared" si="7"/>
        <v>10</v>
      </c>
      <c r="R21" s="60">
        <f>VLOOKUP($A21,'Return Data'!$B$7:$R$2292,16,0)</f>
        <v>7.1483999999999996</v>
      </c>
      <c r="S21" s="62">
        <f t="shared" si="6"/>
        <v>9</v>
      </c>
    </row>
    <row r="22" spans="1:19" x14ac:dyDescent="0.3">
      <c r="A22" s="77" t="s">
        <v>669</v>
      </c>
      <c r="B22" s="59">
        <f>VLOOKUP($A22,'Return Data'!$B$7:$R$2292,3,0)</f>
        <v>44859</v>
      </c>
      <c r="C22" s="60">
        <f>VLOOKUP($A22,'Return Data'!$B$7:$R$2292,4,0)</f>
        <v>30.3903</v>
      </c>
      <c r="D22" s="60">
        <f>VLOOKUP($A22,'Return Data'!$B$7:$R$2292,9,0)</f>
        <v>6.8151000000000002</v>
      </c>
      <c r="E22" s="61">
        <f t="shared" si="0"/>
        <v>2</v>
      </c>
      <c r="F22" s="60">
        <f>VLOOKUP($A22,'Return Data'!$B$7:$R$2292,10,0)</f>
        <v>5.6176000000000004</v>
      </c>
      <c r="G22" s="61">
        <f t="shared" si="1"/>
        <v>5</v>
      </c>
      <c r="H22" s="60">
        <f>VLOOKUP($A22,'Return Data'!$B$7:$R$2292,11,0)</f>
        <v>3.6966000000000001</v>
      </c>
      <c r="I22" s="61">
        <f t="shared" si="2"/>
        <v>6</v>
      </c>
      <c r="J22" s="60">
        <f>VLOOKUP($A22,'Return Data'!$B$7:$R$2292,12,0)</f>
        <v>3.6755</v>
      </c>
      <c r="K22" s="61">
        <f t="shared" si="3"/>
        <v>8</v>
      </c>
      <c r="L22" s="60">
        <f>VLOOKUP($A22,'Return Data'!$B$7:$R$2292,13,0)</f>
        <v>4.3038999999999996</v>
      </c>
      <c r="M22" s="61">
        <f t="shared" si="4"/>
        <v>6</v>
      </c>
      <c r="N22" s="60">
        <f>VLOOKUP($A22,'Return Data'!$B$7:$R$2292,17,0)</f>
        <v>9.6288</v>
      </c>
      <c r="O22" s="61">
        <f t="shared" si="5"/>
        <v>5</v>
      </c>
      <c r="P22" s="60">
        <f>VLOOKUP($A22,'Return Data'!$B$7:$R$2292,14,0)</f>
        <v>3.8007</v>
      </c>
      <c r="Q22" s="61">
        <f t="shared" si="7"/>
        <v>15</v>
      </c>
      <c r="R22" s="60">
        <f>VLOOKUP($A22,'Return Data'!$B$7:$R$2292,16,0)</f>
        <v>7.0959000000000003</v>
      </c>
      <c r="S22" s="62">
        <f t="shared" si="6"/>
        <v>10</v>
      </c>
    </row>
    <row r="23" spans="1:19" x14ac:dyDescent="0.3">
      <c r="A23" s="77" t="s">
        <v>678</v>
      </c>
      <c r="B23" s="59">
        <f>VLOOKUP($A23,'Return Data'!$B$7:$R$2292,3,0)</f>
        <v>44859</v>
      </c>
      <c r="C23" s="60">
        <f>VLOOKUP($A23,'Return Data'!$B$7:$R$2292,4,0)</f>
        <v>39.0779</v>
      </c>
      <c r="D23" s="60">
        <f>VLOOKUP($A23,'Return Data'!$B$7:$R$2292,9,0)</f>
        <v>6.0210999999999997</v>
      </c>
      <c r="E23" s="61">
        <f t="shared" si="0"/>
        <v>6</v>
      </c>
      <c r="F23" s="60">
        <f>VLOOKUP($A23,'Return Data'!$B$7:$R$2292,10,0)</f>
        <v>5.7472000000000003</v>
      </c>
      <c r="G23" s="61">
        <f t="shared" si="1"/>
        <v>2</v>
      </c>
      <c r="H23" s="60">
        <f>VLOOKUP($A23,'Return Data'!$B$7:$R$2292,11,0)</f>
        <v>4.2397999999999998</v>
      </c>
      <c r="I23" s="61">
        <f t="shared" si="2"/>
        <v>4</v>
      </c>
      <c r="J23" s="60">
        <f>VLOOKUP($A23,'Return Data'!$B$7:$R$2292,12,0)</f>
        <v>4.2084000000000001</v>
      </c>
      <c r="K23" s="61">
        <f t="shared" si="3"/>
        <v>6</v>
      </c>
      <c r="L23" s="60">
        <f>VLOOKUP($A23,'Return Data'!$B$7:$R$2292,13,0)</f>
        <v>4.1794000000000002</v>
      </c>
      <c r="M23" s="61">
        <f t="shared" si="4"/>
        <v>8</v>
      </c>
      <c r="N23" s="60">
        <f>VLOOKUP($A23,'Return Data'!$B$7:$R$2292,17,0)</f>
        <v>5.4535999999999998</v>
      </c>
      <c r="O23" s="61">
        <f t="shared" si="5"/>
        <v>12</v>
      </c>
      <c r="P23" s="60">
        <f>VLOOKUP($A23,'Return Data'!$B$7:$R$2292,14,0)</f>
        <v>6.8167</v>
      </c>
      <c r="Q23" s="61">
        <f t="shared" si="7"/>
        <v>7</v>
      </c>
      <c r="R23" s="60">
        <f>VLOOKUP($A23,'Return Data'!$B$7:$R$2292,16,0)</f>
        <v>8.5852000000000004</v>
      </c>
      <c r="S23" s="62">
        <f t="shared" si="6"/>
        <v>4</v>
      </c>
    </row>
    <row r="24" spans="1:19" x14ac:dyDescent="0.3">
      <c r="A24" s="77" t="s">
        <v>686</v>
      </c>
      <c r="B24" s="59">
        <f>VLOOKUP($A24,'Return Data'!$B$7:$R$2292,3,0)</f>
        <v>0</v>
      </c>
      <c r="C24" s="60">
        <f>VLOOKUP($A24,'Return Data'!$B$7:$R$2292,4,0)</f>
        <v>0</v>
      </c>
      <c r="D24" s="60">
        <f>VLOOKUP($A24,'Return Data'!$B$7:$R$2292,9,0)</f>
        <v>0</v>
      </c>
      <c r="E24" s="61">
        <f t="shared" si="0"/>
        <v>17</v>
      </c>
      <c r="F24" s="60">
        <f>VLOOKUP($A24,'Return Data'!$B$7:$R$2292,10,0)</f>
        <v>0</v>
      </c>
      <c r="G24" s="61">
        <f t="shared" si="1"/>
        <v>16</v>
      </c>
      <c r="H24" s="60">
        <f>VLOOKUP($A24,'Return Data'!$B$7:$R$2292,11,0)</f>
        <v>0</v>
      </c>
      <c r="I24" s="61">
        <f t="shared" si="2"/>
        <v>17</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44859</v>
      </c>
      <c r="C25" s="60">
        <f>VLOOKUP($A25,'Return Data'!$B$7:$R$2292,4,0)</f>
        <v>15.5694</v>
      </c>
      <c r="D25" s="60">
        <f>VLOOKUP($A25,'Return Data'!$B$7:$R$2292,9,0)</f>
        <v>5.8615000000000004</v>
      </c>
      <c r="E25" s="61">
        <f t="shared" si="0"/>
        <v>7</v>
      </c>
      <c r="F25" s="60">
        <f>VLOOKUP($A25,'Return Data'!$B$7:$R$2292,10,0)</f>
        <v>5.6365999999999996</v>
      </c>
      <c r="G25" s="61">
        <f t="shared" si="1"/>
        <v>4</v>
      </c>
      <c r="H25" s="60">
        <f>VLOOKUP($A25,'Return Data'!$B$7:$R$2292,11,0)</f>
        <v>3.3873000000000002</v>
      </c>
      <c r="I25" s="61">
        <f t="shared" si="2"/>
        <v>10</v>
      </c>
      <c r="J25" s="60">
        <f>VLOOKUP($A25,'Return Data'!$B$7:$R$2292,12,0)</f>
        <v>3.5988000000000002</v>
      </c>
      <c r="K25" s="61">
        <f t="shared" si="3"/>
        <v>9</v>
      </c>
      <c r="L25" s="60">
        <f>VLOOKUP($A25,'Return Data'!$B$7:$R$2292,13,0)</f>
        <v>3.6937000000000002</v>
      </c>
      <c r="M25" s="61">
        <f t="shared" si="4"/>
        <v>10</v>
      </c>
      <c r="N25" s="60">
        <f>VLOOKUP($A25,'Return Data'!$B$7:$R$2292,17,0)</f>
        <v>12.9633</v>
      </c>
      <c r="O25" s="61">
        <f>RANK(N25,N$8:N$25,0)</f>
        <v>2</v>
      </c>
      <c r="P25" s="60">
        <f>VLOOKUP($A25,'Return Data'!$B$7:$R$2292,14,0)</f>
        <v>-2.6564999999999999</v>
      </c>
      <c r="Q25" s="61">
        <f>RANK(P25,P$8:P$25,0)</f>
        <v>16</v>
      </c>
      <c r="R25" s="60">
        <f>VLOOKUP($A25,'Return Data'!$B$7:$R$2292,16,0)</f>
        <v>4.4821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5.1139111111111113</v>
      </c>
      <c r="E27" s="83"/>
      <c r="F27" s="84">
        <f>AVERAGE(F8:F25)</f>
        <v>4.235438888888889</v>
      </c>
      <c r="G27" s="83"/>
      <c r="H27" s="84">
        <f>AVERAGE(H8:H25)</f>
        <v>3.3040222222222222</v>
      </c>
      <c r="I27" s="83"/>
      <c r="J27" s="84">
        <f>AVERAGE(J8:J25)</f>
        <v>13.773466666666668</v>
      </c>
      <c r="K27" s="83"/>
      <c r="L27" s="84">
        <f>AVERAGE(L8:L25)</f>
        <v>11.288883333333331</v>
      </c>
      <c r="M27" s="83"/>
      <c r="N27" s="84">
        <f>AVERAGE(N8:N25)</f>
        <v>10.29194705882353</v>
      </c>
      <c r="O27" s="83"/>
      <c r="P27" s="84">
        <f>AVERAGE(P8:P25)</f>
        <v>6.2628500000000003</v>
      </c>
      <c r="Q27" s="83"/>
      <c r="R27" s="84">
        <f>AVERAGE(R8:R25)</f>
        <v>6.3047222222222228</v>
      </c>
      <c r="S27" s="85"/>
    </row>
    <row r="28" spans="1:19" x14ac:dyDescent="0.3">
      <c r="A28" s="82" t="s">
        <v>28</v>
      </c>
      <c r="B28" s="83"/>
      <c r="C28" s="83"/>
      <c r="D28" s="84">
        <f>MIN(D8:D25)</f>
        <v>0</v>
      </c>
      <c r="E28" s="83"/>
      <c r="F28" s="84">
        <f>MIN(F8:F25)</f>
        <v>-1.7684</v>
      </c>
      <c r="G28" s="83"/>
      <c r="H28" s="84">
        <f>MIN(H8:H25)</f>
        <v>0</v>
      </c>
      <c r="I28" s="83"/>
      <c r="J28" s="84">
        <f>MIN(J8:J25)</f>
        <v>-0.94799999999999995</v>
      </c>
      <c r="K28" s="83"/>
      <c r="L28" s="84">
        <f>MIN(L8:L25)</f>
        <v>0</v>
      </c>
      <c r="M28" s="83"/>
      <c r="N28" s="84">
        <f>MIN(N8:N25)</f>
        <v>0</v>
      </c>
      <c r="O28" s="83"/>
      <c r="P28" s="84">
        <f>MIN(P8:P25)</f>
        <v>-2.6564999999999999</v>
      </c>
      <c r="Q28" s="83"/>
      <c r="R28" s="84">
        <f>MIN(R8:R25)</f>
        <v>0</v>
      </c>
      <c r="S28" s="85"/>
    </row>
    <row r="29" spans="1:19" ht="15" thickBot="1" x14ac:dyDescent="0.35">
      <c r="A29" s="86" t="s">
        <v>29</v>
      </c>
      <c r="B29" s="87"/>
      <c r="C29" s="87"/>
      <c r="D29" s="88">
        <f>MAX(D8:D25)</f>
        <v>9.7736000000000001</v>
      </c>
      <c r="E29" s="87"/>
      <c r="F29" s="88">
        <f>MAX(F8:F25)</f>
        <v>7.3808999999999996</v>
      </c>
      <c r="G29" s="87"/>
      <c r="H29" s="88">
        <f>MAX(H8:H25)</f>
        <v>9.5264000000000006</v>
      </c>
      <c r="I29" s="87"/>
      <c r="J29" s="88">
        <f>MAX(J8:J25)</f>
        <v>188.17850000000001</v>
      </c>
      <c r="K29" s="87"/>
      <c r="L29" s="88">
        <f>MAX(L8:L25)</f>
        <v>141.85749999999999</v>
      </c>
      <c r="M29" s="87"/>
      <c r="N29" s="88">
        <f>MAX(N8:N25)</f>
        <v>63.123699999999999</v>
      </c>
      <c r="O29" s="87"/>
      <c r="P29" s="88">
        <f>MAX(P8:P25)</f>
        <v>14.363</v>
      </c>
      <c r="Q29" s="87"/>
      <c r="R29" s="88">
        <f>MAX(R8:R25)</f>
        <v>8.9870999999999999</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44859</v>
      </c>
      <c r="C8" s="60">
        <f>VLOOKUP($A8,'Return Data'!$B$7:$R$2292,4,0)</f>
        <v>16.9344</v>
      </c>
      <c r="D8" s="60">
        <f>VLOOKUP($A8,'Return Data'!$B$7:$R$2292,9,0)</f>
        <v>5.3255999999999997</v>
      </c>
      <c r="E8" s="61">
        <f t="shared" ref="E8:E25" si="0">RANK(D8,D$8:D$25,0)</f>
        <v>5</v>
      </c>
      <c r="F8" s="60">
        <f>VLOOKUP($A8,'Return Data'!$B$7:$R$2292,10,0)</f>
        <v>4.6623999999999999</v>
      </c>
      <c r="G8" s="61">
        <f t="shared" ref="G8:G25" si="1">RANK(F8,F$8:F$25,0)</f>
        <v>7</v>
      </c>
      <c r="H8" s="60">
        <f>VLOOKUP($A8,'Return Data'!$B$7:$R$2292,11,0)</f>
        <v>8.6282999999999994</v>
      </c>
      <c r="I8" s="61">
        <f t="shared" ref="I8:I25" si="2">RANK(H8,H$8:H$25,0)</f>
        <v>1</v>
      </c>
      <c r="J8" s="60">
        <f>VLOOKUP($A8,'Return Data'!$B$7:$R$2292,12,0)</f>
        <v>7.2232000000000003</v>
      </c>
      <c r="K8" s="61">
        <f t="shared" ref="K8:K25" si="3">RANK(J8,J$8:J$25,0)</f>
        <v>3</v>
      </c>
      <c r="L8" s="60">
        <f>VLOOKUP($A8,'Return Data'!$B$7:$R$2292,13,0)</f>
        <v>6.4320000000000004</v>
      </c>
      <c r="M8" s="61">
        <f t="shared" ref="M8:M25" si="4">RANK(L8,L$8:L$25,0)</f>
        <v>3</v>
      </c>
      <c r="N8" s="60">
        <f>VLOOKUP($A8,'Return Data'!$B$7:$R$2292,17,0)</f>
        <v>7.2229000000000001</v>
      </c>
      <c r="O8" s="61">
        <f t="shared" ref="O8:O23" si="5">RANK(N8,N$8:N$25,0)</f>
        <v>7</v>
      </c>
      <c r="P8" s="60">
        <f>VLOOKUP($A8,'Return Data'!$B$7:$R$2292,14,0)</f>
        <v>6.4345999999999997</v>
      </c>
      <c r="Q8" s="61">
        <f>RANK(P8,P$8:P$25,0)</f>
        <v>5</v>
      </c>
      <c r="R8" s="60">
        <f>VLOOKUP($A8,'Return Data'!$B$7:$R$2292,16,0)</f>
        <v>7.2366999999999999</v>
      </c>
      <c r="S8" s="62">
        <f t="shared" ref="S8:S25" si="6">RANK(R8,R$8:R$25,0)</f>
        <v>7</v>
      </c>
    </row>
    <row r="9" spans="1:19" x14ac:dyDescent="0.3">
      <c r="A9" s="77" t="s">
        <v>642</v>
      </c>
      <c r="B9" s="59">
        <f>VLOOKUP($A9,'Return Data'!$B$7:$R$2292,3,0)</f>
        <v>0</v>
      </c>
      <c r="C9" s="60">
        <f>VLOOKUP($A9,'Return Data'!$B$7:$R$2292,4,0)</f>
        <v>0</v>
      </c>
      <c r="D9" s="60">
        <f>VLOOKUP($A9,'Return Data'!$B$7:$R$2292,9,0)</f>
        <v>0</v>
      </c>
      <c r="E9" s="61">
        <f t="shared" si="0"/>
        <v>17</v>
      </c>
      <c r="F9" s="60">
        <f>VLOOKUP($A9,'Return Data'!$B$7:$R$2292,10,0)</f>
        <v>0</v>
      </c>
      <c r="G9" s="61">
        <f t="shared" si="1"/>
        <v>16</v>
      </c>
      <c r="H9" s="60">
        <f>VLOOKUP($A9,'Return Data'!$B$7:$R$2292,11,0)</f>
        <v>0</v>
      </c>
      <c r="I9" s="61">
        <f t="shared" si="2"/>
        <v>17</v>
      </c>
      <c r="J9" s="60">
        <f>VLOOKUP($A9,'Return Data'!$B$7:$R$2292,12,0)</f>
        <v>0</v>
      </c>
      <c r="K9" s="61">
        <f t="shared" si="3"/>
        <v>16</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644</v>
      </c>
      <c r="B10" s="59">
        <f>VLOOKUP($A10,'Return Data'!$B$7:$R$2292,3,0)</f>
        <v>44859</v>
      </c>
      <c r="C10" s="60">
        <f>VLOOKUP($A10,'Return Data'!$B$7:$R$2292,4,0)</f>
        <v>17.470500000000001</v>
      </c>
      <c r="D10" s="60">
        <f>VLOOKUP($A10,'Return Data'!$B$7:$R$2292,9,0)</f>
        <v>4.7004999999999999</v>
      </c>
      <c r="E10" s="61">
        <f t="shared" si="0"/>
        <v>11</v>
      </c>
      <c r="F10" s="60">
        <f>VLOOKUP($A10,'Return Data'!$B$7:$R$2292,10,0)</f>
        <v>4.2553999999999998</v>
      </c>
      <c r="G10" s="61">
        <f t="shared" si="1"/>
        <v>11</v>
      </c>
      <c r="H10" s="60">
        <f>VLOOKUP($A10,'Return Data'!$B$7:$R$2292,11,0)</f>
        <v>2.9767000000000001</v>
      </c>
      <c r="I10" s="61">
        <f t="shared" si="2"/>
        <v>7</v>
      </c>
      <c r="J10" s="60">
        <f>VLOOKUP($A10,'Return Data'!$B$7:$R$2292,12,0)</f>
        <v>3.1640999999999999</v>
      </c>
      <c r="K10" s="61">
        <f t="shared" si="3"/>
        <v>8</v>
      </c>
      <c r="L10" s="60">
        <f>VLOOKUP($A10,'Return Data'!$B$7:$R$2292,13,0)</f>
        <v>3.3744999999999998</v>
      </c>
      <c r="M10" s="61">
        <f t="shared" si="4"/>
        <v>9</v>
      </c>
      <c r="N10" s="60">
        <f>VLOOKUP($A10,'Return Data'!$B$7:$R$2292,17,0)</f>
        <v>5.0871000000000004</v>
      </c>
      <c r="O10" s="61">
        <f t="shared" si="5"/>
        <v>11</v>
      </c>
      <c r="P10" s="60">
        <f>VLOOKUP($A10,'Return Data'!$B$7:$R$2292,14,0)</f>
        <v>6.0843999999999996</v>
      </c>
      <c r="Q10" s="61">
        <f t="shared" ref="Q10:Q23" si="7">RANK(P10,P$8:P$25,0)</f>
        <v>8</v>
      </c>
      <c r="R10" s="60">
        <f>VLOOKUP($A10,'Return Data'!$B$7:$R$2292,16,0)</f>
        <v>6.9661999999999997</v>
      </c>
      <c r="S10" s="62">
        <f t="shared" si="6"/>
        <v>8</v>
      </c>
    </row>
    <row r="11" spans="1:19" x14ac:dyDescent="0.3">
      <c r="A11" s="77" t="s">
        <v>1988</v>
      </c>
      <c r="B11" s="59">
        <f>VLOOKUP($A11,'Return Data'!$B$7:$R$2292,3,0)</f>
        <v>44859</v>
      </c>
      <c r="C11" s="60">
        <f>VLOOKUP($A11,'Return Data'!$B$7:$R$2292,4,0)</f>
        <v>18.052099999999999</v>
      </c>
      <c r="D11" s="60">
        <f>VLOOKUP($A11,'Return Data'!$B$7:$R$2292,9,0)</f>
        <v>4.3700999999999999</v>
      </c>
      <c r="E11" s="61">
        <f t="shared" si="0"/>
        <v>13</v>
      </c>
      <c r="F11" s="60">
        <f>VLOOKUP($A11,'Return Data'!$B$7:$R$2292,10,0)</f>
        <v>6.4729999999999999</v>
      </c>
      <c r="G11" s="61">
        <f t="shared" si="1"/>
        <v>1</v>
      </c>
      <c r="H11" s="60">
        <f>VLOOKUP($A11,'Return Data'!$B$7:$R$2292,11,0)</f>
        <v>3.8172000000000001</v>
      </c>
      <c r="I11" s="61">
        <f t="shared" si="2"/>
        <v>3</v>
      </c>
      <c r="J11" s="60">
        <f>VLOOKUP($A11,'Return Data'!$B$7:$R$2292,12,0)</f>
        <v>3.9922</v>
      </c>
      <c r="K11" s="61">
        <f t="shared" si="3"/>
        <v>6</v>
      </c>
      <c r="L11" s="60">
        <f>VLOOKUP($A11,'Return Data'!$B$7:$R$2292,13,0)</f>
        <v>3.8700999999999999</v>
      </c>
      <c r="M11" s="61">
        <f t="shared" si="4"/>
        <v>6</v>
      </c>
      <c r="N11" s="60">
        <f>VLOOKUP($A11,'Return Data'!$B$7:$R$2292,17,0)</f>
        <v>11.9437</v>
      </c>
      <c r="O11" s="61">
        <f t="shared" si="5"/>
        <v>3</v>
      </c>
      <c r="P11" s="60">
        <f>VLOOKUP($A11,'Return Data'!$B$7:$R$2292,14,0)</f>
        <v>8.1709999999999994</v>
      </c>
      <c r="Q11" s="61">
        <f t="shared" si="7"/>
        <v>2</v>
      </c>
      <c r="R11" s="60">
        <f>VLOOKUP($A11,'Return Data'!$B$7:$R$2292,16,0)</f>
        <v>7.9101999999999997</v>
      </c>
      <c r="S11" s="62">
        <f t="shared" si="6"/>
        <v>4</v>
      </c>
    </row>
    <row r="12" spans="1:19" x14ac:dyDescent="0.3">
      <c r="A12" s="77" t="s">
        <v>2016</v>
      </c>
      <c r="B12" s="59">
        <f>VLOOKUP($A12,'Return Data'!$B$7:$R$2292,3,0)</f>
        <v>44859</v>
      </c>
      <c r="C12" s="60">
        <f>VLOOKUP($A12,'Return Data'!$B$7:$R$2292,4,0)</f>
        <v>10.428100000000001</v>
      </c>
      <c r="D12" s="60">
        <f>VLOOKUP($A12,'Return Data'!$B$7:$R$2292,9,0)</f>
        <v>3.2799</v>
      </c>
      <c r="E12" s="61">
        <f t="shared" si="0"/>
        <v>15</v>
      </c>
      <c r="F12" s="60">
        <f>VLOOKUP($A12,'Return Data'!$B$7:$R$2292,10,0)</f>
        <v>3.2179000000000002</v>
      </c>
      <c r="G12" s="61">
        <f t="shared" si="1"/>
        <v>13</v>
      </c>
      <c r="H12" s="60">
        <f>VLOOKUP($A12,'Return Data'!$B$7:$R$2292,11,0)</f>
        <v>2.6631</v>
      </c>
      <c r="I12" s="61">
        <f t="shared" si="2"/>
        <v>8</v>
      </c>
      <c r="J12" s="60">
        <f>VLOOKUP($A12,'Return Data'!$B$7:$R$2292,12,0)</f>
        <v>187.49299999999999</v>
      </c>
      <c r="K12" s="61">
        <f t="shared" si="3"/>
        <v>1</v>
      </c>
      <c r="L12" s="60">
        <f>VLOOKUP($A12,'Return Data'!$B$7:$R$2292,13,0)</f>
        <v>141.17910000000001</v>
      </c>
      <c r="M12" s="61">
        <f t="shared" si="4"/>
        <v>1</v>
      </c>
      <c r="N12" s="60">
        <f>VLOOKUP($A12,'Return Data'!$B$7:$R$2292,17,0)</f>
        <v>62.667099999999998</v>
      </c>
      <c r="O12" s="61">
        <f t="shared" si="5"/>
        <v>1</v>
      </c>
      <c r="P12" s="60">
        <f>VLOOKUP($A12,'Return Data'!$B$7:$R$2292,14,0)</f>
        <v>14.0413</v>
      </c>
      <c r="Q12" s="61">
        <f t="shared" si="7"/>
        <v>1</v>
      </c>
      <c r="R12" s="60">
        <f>VLOOKUP($A12,'Return Data'!$B$7:$R$2292,16,0)</f>
        <v>0.54849999999999999</v>
      </c>
      <c r="S12" s="62">
        <f t="shared" si="6"/>
        <v>16</v>
      </c>
    </row>
    <row r="13" spans="1:19" x14ac:dyDescent="0.3">
      <c r="A13" s="77" t="s">
        <v>646</v>
      </c>
      <c r="B13" s="59">
        <f>VLOOKUP($A13,'Return Data'!$B$7:$R$2292,3,0)</f>
        <v>44859</v>
      </c>
      <c r="C13" s="60">
        <f>VLOOKUP($A13,'Return Data'!$B$7:$R$2292,4,0)</f>
        <v>33.243600000000001</v>
      </c>
      <c r="D13" s="60">
        <f>VLOOKUP($A13,'Return Data'!$B$7:$R$2292,9,0)</f>
        <v>4.0735000000000001</v>
      </c>
      <c r="E13" s="61">
        <f t="shared" si="0"/>
        <v>14</v>
      </c>
      <c r="F13" s="60">
        <f>VLOOKUP($A13,'Return Data'!$B$7:$R$2292,10,0)</f>
        <v>2.5861999999999998</v>
      </c>
      <c r="G13" s="61">
        <f t="shared" si="1"/>
        <v>15</v>
      </c>
      <c r="H13" s="60">
        <f>VLOOKUP($A13,'Return Data'!$B$7:$R$2292,11,0)</f>
        <v>1.7504</v>
      </c>
      <c r="I13" s="61">
        <f t="shared" si="2"/>
        <v>13</v>
      </c>
      <c r="J13" s="60">
        <f>VLOOKUP($A13,'Return Data'!$B$7:$R$2292,12,0)</f>
        <v>10.3306</v>
      </c>
      <c r="K13" s="61">
        <f t="shared" si="3"/>
        <v>2</v>
      </c>
      <c r="L13" s="60">
        <f>VLOOKUP($A13,'Return Data'!$B$7:$R$2292,13,0)</f>
        <v>8.2250999999999994</v>
      </c>
      <c r="M13" s="61">
        <f t="shared" si="4"/>
        <v>2</v>
      </c>
      <c r="N13" s="60">
        <f>VLOOKUP($A13,'Return Data'!$B$7:$R$2292,17,0)</f>
        <v>5.6962999999999999</v>
      </c>
      <c r="O13" s="61">
        <f t="shared" si="5"/>
        <v>10</v>
      </c>
      <c r="P13" s="60">
        <f>VLOOKUP($A13,'Return Data'!$B$7:$R$2292,14,0)</f>
        <v>5.5503</v>
      </c>
      <c r="Q13" s="61">
        <f t="shared" si="7"/>
        <v>9</v>
      </c>
      <c r="R13" s="60">
        <f>VLOOKUP($A13,'Return Data'!$B$7:$R$2292,16,0)</f>
        <v>6.3655999999999997</v>
      </c>
      <c r="S13" s="62">
        <f t="shared" si="6"/>
        <v>10</v>
      </c>
    </row>
    <row r="14" spans="1:19" x14ac:dyDescent="0.3">
      <c r="A14" s="77" t="s">
        <v>647</v>
      </c>
      <c r="B14" s="59">
        <f>VLOOKUP($A14,'Return Data'!$B$7:$R$2292,3,0)</f>
        <v>44859</v>
      </c>
      <c r="C14" s="60">
        <f>VLOOKUP($A14,'Return Data'!$B$7:$R$2292,4,0)</f>
        <v>23.772300000000001</v>
      </c>
      <c r="D14" s="60">
        <f>VLOOKUP($A14,'Return Data'!$B$7:$R$2292,9,0)</f>
        <v>9.7752999999999997</v>
      </c>
      <c r="E14" s="61">
        <f t="shared" si="0"/>
        <v>1</v>
      </c>
      <c r="F14" s="60">
        <f>VLOOKUP($A14,'Return Data'!$B$7:$R$2292,10,0)</f>
        <v>-1.7678</v>
      </c>
      <c r="G14" s="61">
        <f t="shared" si="1"/>
        <v>18</v>
      </c>
      <c r="H14" s="60">
        <f>VLOOKUP($A14,'Return Data'!$B$7:$R$2292,11,0)</f>
        <v>1.0603</v>
      </c>
      <c r="I14" s="61">
        <f t="shared" si="2"/>
        <v>16</v>
      </c>
      <c r="J14" s="60">
        <f>VLOOKUP($A14,'Return Data'!$B$7:$R$2292,12,0)</f>
        <v>6.4360999999999997</v>
      </c>
      <c r="K14" s="61">
        <f t="shared" si="3"/>
        <v>4</v>
      </c>
      <c r="L14" s="60">
        <f>VLOOKUP($A14,'Return Data'!$B$7:$R$2292,13,0)</f>
        <v>6.2179000000000002</v>
      </c>
      <c r="M14" s="61">
        <f t="shared" si="4"/>
        <v>4</v>
      </c>
      <c r="N14" s="60">
        <f>VLOOKUP($A14,'Return Data'!$B$7:$R$2292,17,0)</f>
        <v>11.808999999999999</v>
      </c>
      <c r="O14" s="61">
        <f t="shared" si="5"/>
        <v>4</v>
      </c>
      <c r="P14" s="60">
        <f>VLOOKUP($A14,'Return Data'!$B$7:$R$2292,14,0)</f>
        <v>6.2070999999999996</v>
      </c>
      <c r="Q14" s="61">
        <f t="shared" si="7"/>
        <v>6</v>
      </c>
      <c r="R14" s="60">
        <f>VLOOKUP($A14,'Return Data'!$B$7:$R$2292,16,0)</f>
        <v>8.2759999999999998</v>
      </c>
      <c r="S14" s="62">
        <f t="shared" si="6"/>
        <v>1</v>
      </c>
    </row>
    <row r="15" spans="1:19" x14ac:dyDescent="0.3">
      <c r="A15" s="77" t="s">
        <v>655</v>
      </c>
      <c r="B15" s="59">
        <f>VLOOKUP($A15,'Return Data'!$B$7:$R$2292,3,0)</f>
        <v>44859</v>
      </c>
      <c r="C15" s="60">
        <f>VLOOKUP($A15,'Return Data'!$B$7:$R$2292,4,0)</f>
        <v>19.703900000000001</v>
      </c>
      <c r="D15" s="60">
        <f>VLOOKUP($A15,'Return Data'!$B$7:$R$2292,9,0)</f>
        <v>4.7725</v>
      </c>
      <c r="E15" s="61">
        <f t="shared" si="0"/>
        <v>9</v>
      </c>
      <c r="F15" s="60">
        <f>VLOOKUP($A15,'Return Data'!$B$7:$R$2292,10,0)</f>
        <v>5.0488999999999997</v>
      </c>
      <c r="G15" s="61">
        <f t="shared" si="1"/>
        <v>3</v>
      </c>
      <c r="H15" s="60">
        <f>VLOOKUP($A15,'Return Data'!$B$7:$R$2292,11,0)</f>
        <v>3.0335999999999999</v>
      </c>
      <c r="I15" s="61">
        <f t="shared" si="2"/>
        <v>6</v>
      </c>
      <c r="J15" s="60">
        <f>VLOOKUP($A15,'Return Data'!$B$7:$R$2292,12,0)</f>
        <v>2.8580999999999999</v>
      </c>
      <c r="K15" s="61">
        <f t="shared" si="3"/>
        <v>10</v>
      </c>
      <c r="L15" s="60">
        <f>VLOOKUP($A15,'Return Data'!$B$7:$R$2292,13,0)</f>
        <v>3.1709999999999998</v>
      </c>
      <c r="M15" s="61">
        <f t="shared" si="4"/>
        <v>10</v>
      </c>
      <c r="N15" s="60">
        <f>VLOOKUP($A15,'Return Data'!$B$7:$R$2292,17,0)</f>
        <v>5.8807999999999998</v>
      </c>
      <c r="O15" s="61">
        <f t="shared" si="5"/>
        <v>8</v>
      </c>
      <c r="P15" s="60">
        <f>VLOOKUP($A15,'Return Data'!$B$7:$R$2292,14,0)</f>
        <v>7.2229000000000001</v>
      </c>
      <c r="Q15" s="61">
        <f t="shared" si="7"/>
        <v>3</v>
      </c>
      <c r="R15" s="60">
        <f>VLOOKUP($A15,'Return Data'!$B$7:$R$2292,16,0)</f>
        <v>8.2139000000000006</v>
      </c>
      <c r="S15" s="62">
        <f t="shared" si="6"/>
        <v>3</v>
      </c>
    </row>
    <row r="16" spans="1:19" x14ac:dyDescent="0.3">
      <c r="A16" s="77" t="s">
        <v>657</v>
      </c>
      <c r="B16" s="59">
        <f>VLOOKUP($A16,'Return Data'!$B$7:$R$2292,3,0)</f>
        <v>44859</v>
      </c>
      <c r="C16" s="60">
        <f>VLOOKUP($A16,'Return Data'!$B$7:$R$2292,4,0)</f>
        <v>25.7027</v>
      </c>
      <c r="D16" s="60">
        <f>VLOOKUP($A16,'Return Data'!$B$7:$R$2292,9,0)</f>
        <v>4.7504</v>
      </c>
      <c r="E16" s="61">
        <f t="shared" si="0"/>
        <v>10</v>
      </c>
      <c r="F16" s="60">
        <f>VLOOKUP($A16,'Return Data'!$B$7:$R$2292,10,0)</f>
        <v>4.8814000000000002</v>
      </c>
      <c r="G16" s="61">
        <f t="shared" si="1"/>
        <v>5</v>
      </c>
      <c r="H16" s="60">
        <f>VLOOKUP($A16,'Return Data'!$B$7:$R$2292,11,0)</f>
        <v>4.0208000000000004</v>
      </c>
      <c r="I16" s="61">
        <f t="shared" si="2"/>
        <v>2</v>
      </c>
      <c r="J16" s="60">
        <f>VLOOKUP($A16,'Return Data'!$B$7:$R$2292,12,0)</f>
        <v>4.3433000000000002</v>
      </c>
      <c r="K16" s="61">
        <f t="shared" si="3"/>
        <v>5</v>
      </c>
      <c r="L16" s="60">
        <f>VLOOKUP($A16,'Return Data'!$B$7:$R$2292,13,0)</f>
        <v>4.5475000000000003</v>
      </c>
      <c r="M16" s="61">
        <f t="shared" si="4"/>
        <v>5</v>
      </c>
      <c r="N16" s="60">
        <f>VLOOKUP($A16,'Return Data'!$B$7:$R$2292,17,0)</f>
        <v>5.7350000000000003</v>
      </c>
      <c r="O16" s="61">
        <f t="shared" si="5"/>
        <v>9</v>
      </c>
      <c r="P16" s="60">
        <f>VLOOKUP($A16,'Return Data'!$B$7:$R$2292,14,0)</f>
        <v>7.2069999999999999</v>
      </c>
      <c r="Q16" s="61">
        <f t="shared" si="7"/>
        <v>4</v>
      </c>
      <c r="R16" s="60">
        <f>VLOOKUP($A16,'Return Data'!$B$7:$R$2292,16,0)</f>
        <v>8.2550000000000008</v>
      </c>
      <c r="S16" s="62">
        <f t="shared" si="6"/>
        <v>2</v>
      </c>
    </row>
    <row r="17" spans="1:19" x14ac:dyDescent="0.3">
      <c r="A17" s="77" t="s">
        <v>659</v>
      </c>
      <c r="B17" s="59">
        <f>VLOOKUP($A17,'Return Data'!$B$7:$R$2292,3,0)</f>
        <v>44859</v>
      </c>
      <c r="C17" s="60">
        <f>VLOOKUP($A17,'Return Data'!$B$7:$R$2292,4,0)</f>
        <v>15.4404</v>
      </c>
      <c r="D17" s="60">
        <f>VLOOKUP($A17,'Return Data'!$B$7:$R$2292,9,0)</f>
        <v>5.3512000000000004</v>
      </c>
      <c r="E17" s="61">
        <f t="shared" si="0"/>
        <v>4</v>
      </c>
      <c r="F17" s="60">
        <f>VLOOKUP($A17,'Return Data'!$B$7:$R$2292,10,0)</f>
        <v>4.5270999999999999</v>
      </c>
      <c r="G17" s="61">
        <f t="shared" si="1"/>
        <v>8</v>
      </c>
      <c r="H17" s="60">
        <f>VLOOKUP($A17,'Return Data'!$B$7:$R$2292,11,0)</f>
        <v>1.9711000000000001</v>
      </c>
      <c r="I17" s="61">
        <f t="shared" si="2"/>
        <v>12</v>
      </c>
      <c r="J17" s="60">
        <f>VLOOKUP($A17,'Return Data'!$B$7:$R$2292,12,0)</f>
        <v>2.1673</v>
      </c>
      <c r="K17" s="61">
        <f t="shared" si="3"/>
        <v>14</v>
      </c>
      <c r="L17" s="60">
        <f>VLOOKUP($A17,'Return Data'!$B$7:$R$2292,13,0)</f>
        <v>2.5558999999999998</v>
      </c>
      <c r="M17" s="61">
        <f t="shared" si="4"/>
        <v>13</v>
      </c>
      <c r="N17" s="60">
        <f>VLOOKUP($A17,'Return Data'!$B$7:$R$2292,17,0)</f>
        <v>9.7741000000000007</v>
      </c>
      <c r="O17" s="61">
        <f t="shared" si="5"/>
        <v>5</v>
      </c>
      <c r="P17" s="60">
        <f>VLOOKUP($A17,'Return Data'!$B$7:$R$2292,14,0)</f>
        <v>4.6839000000000004</v>
      </c>
      <c r="Q17" s="61">
        <f t="shared" si="7"/>
        <v>11</v>
      </c>
      <c r="R17" s="60">
        <f>VLOOKUP($A17,'Return Data'!$B$7:$R$2292,16,0)</f>
        <v>5.149</v>
      </c>
      <c r="S17" s="62">
        <f t="shared" si="6"/>
        <v>13</v>
      </c>
    </row>
    <row r="18" spans="1:19" x14ac:dyDescent="0.3">
      <c r="A18" s="77" t="s">
        <v>662</v>
      </c>
      <c r="B18" s="59">
        <f>VLOOKUP($A18,'Return Data'!$B$7:$R$2292,3,0)</f>
        <v>44859</v>
      </c>
      <c r="C18" s="60">
        <f>VLOOKUP($A18,'Return Data'!$B$7:$R$2292,4,0)</f>
        <v>13.735200000000001</v>
      </c>
      <c r="D18" s="60">
        <f>VLOOKUP($A18,'Return Data'!$B$7:$R$2292,9,0)</f>
        <v>4.8117999999999999</v>
      </c>
      <c r="E18" s="61">
        <f t="shared" si="0"/>
        <v>7</v>
      </c>
      <c r="F18" s="60">
        <f>VLOOKUP($A18,'Return Data'!$B$7:$R$2292,10,0)</f>
        <v>4.5076000000000001</v>
      </c>
      <c r="G18" s="61">
        <f t="shared" si="1"/>
        <v>10</v>
      </c>
      <c r="H18" s="60">
        <f>VLOOKUP($A18,'Return Data'!$B$7:$R$2292,11,0)</f>
        <v>2.6158000000000001</v>
      </c>
      <c r="I18" s="61">
        <f t="shared" si="2"/>
        <v>9</v>
      </c>
      <c r="J18" s="60">
        <f>VLOOKUP($A18,'Return Data'!$B$7:$R$2292,12,0)</f>
        <v>2.3222999999999998</v>
      </c>
      <c r="K18" s="61">
        <f t="shared" si="3"/>
        <v>13</v>
      </c>
      <c r="L18" s="60">
        <f>VLOOKUP($A18,'Return Data'!$B$7:$R$2292,13,0)</f>
        <v>2.2557999999999998</v>
      </c>
      <c r="M18" s="61">
        <f t="shared" si="4"/>
        <v>14</v>
      </c>
      <c r="N18" s="60">
        <f>VLOOKUP($A18,'Return Data'!$B$7:$R$2292,17,0)</f>
        <v>3.5436999999999999</v>
      </c>
      <c r="O18" s="61">
        <f t="shared" si="5"/>
        <v>14</v>
      </c>
      <c r="P18" s="60">
        <f>VLOOKUP($A18,'Return Data'!$B$7:$R$2292,14,0)</f>
        <v>4.8869999999999996</v>
      </c>
      <c r="Q18" s="61">
        <f t="shared" si="7"/>
        <v>10</v>
      </c>
      <c r="R18" s="60">
        <f>VLOOKUP($A18,'Return Data'!$B$7:$R$2292,16,0)</f>
        <v>5.7788000000000004</v>
      </c>
      <c r="S18" s="62">
        <f t="shared" si="6"/>
        <v>12</v>
      </c>
    </row>
    <row r="19" spans="1:19" x14ac:dyDescent="0.3">
      <c r="A19" s="77" t="s">
        <v>663</v>
      </c>
      <c r="B19" s="59">
        <f>VLOOKUP($A19,'Return Data'!$B$7:$R$2292,3,0)</f>
        <v>44859</v>
      </c>
      <c r="C19" s="60">
        <f>VLOOKUP($A19,'Return Data'!$B$7:$R$2292,4,0)</f>
        <v>1499.0309</v>
      </c>
      <c r="D19" s="60">
        <f>VLOOKUP($A19,'Return Data'!$B$7:$R$2292,9,0)</f>
        <v>4.8045999999999998</v>
      </c>
      <c r="E19" s="61">
        <f t="shared" si="0"/>
        <v>8</v>
      </c>
      <c r="F19" s="60">
        <f>VLOOKUP($A19,'Return Data'!$B$7:$R$2292,10,0)</f>
        <v>2.8921000000000001</v>
      </c>
      <c r="G19" s="61">
        <f t="shared" si="1"/>
        <v>14</v>
      </c>
      <c r="H19" s="60">
        <f>VLOOKUP($A19,'Return Data'!$B$7:$R$2292,11,0)</f>
        <v>1.6113999999999999</v>
      </c>
      <c r="I19" s="61">
        <f t="shared" si="2"/>
        <v>15</v>
      </c>
      <c r="J19" s="60">
        <f>VLOOKUP($A19,'Return Data'!$B$7:$R$2292,12,0)</f>
        <v>1.3149999999999999</v>
      </c>
      <c r="K19" s="61">
        <f t="shared" si="3"/>
        <v>15</v>
      </c>
      <c r="L19" s="60">
        <f>VLOOKUP($A19,'Return Data'!$B$7:$R$2292,13,0)</f>
        <v>1.4912000000000001</v>
      </c>
      <c r="M19" s="61">
        <f t="shared" si="4"/>
        <v>15</v>
      </c>
      <c r="N19" s="60">
        <f>VLOOKUP($A19,'Return Data'!$B$7:$R$2292,17,0)</f>
        <v>2.3075999999999999</v>
      </c>
      <c r="O19" s="61">
        <f t="shared" si="5"/>
        <v>16</v>
      </c>
      <c r="P19" s="60">
        <f>VLOOKUP($A19,'Return Data'!$B$7:$R$2292,14,0)</f>
        <v>4.2115</v>
      </c>
      <c r="Q19" s="61">
        <f t="shared" si="7"/>
        <v>14</v>
      </c>
      <c r="R19" s="60">
        <f>VLOOKUP($A19,'Return Data'!$B$7:$R$2292,16,0)</f>
        <v>5.0956000000000001</v>
      </c>
      <c r="S19" s="62">
        <f t="shared" si="6"/>
        <v>14</v>
      </c>
    </row>
    <row r="20" spans="1:19" x14ac:dyDescent="0.3">
      <c r="A20" s="77" t="s">
        <v>665</v>
      </c>
      <c r="B20" s="59">
        <f>VLOOKUP($A20,'Return Data'!$B$7:$R$2292,3,0)</f>
        <v>44859</v>
      </c>
      <c r="C20" s="60">
        <f>VLOOKUP($A20,'Return Data'!$B$7:$R$2292,4,0)</f>
        <v>24.340699999999998</v>
      </c>
      <c r="D20" s="60">
        <f>VLOOKUP($A20,'Return Data'!$B$7:$R$2292,9,0)</f>
        <v>3.1436000000000002</v>
      </c>
      <c r="E20" s="61">
        <f t="shared" si="0"/>
        <v>16</v>
      </c>
      <c r="F20" s="60">
        <f>VLOOKUP($A20,'Return Data'!$B$7:$R$2292,10,0)</f>
        <v>3.6600999999999999</v>
      </c>
      <c r="G20" s="61">
        <f t="shared" si="1"/>
        <v>12</v>
      </c>
      <c r="H20" s="60">
        <f>VLOOKUP($A20,'Return Data'!$B$7:$R$2292,11,0)</f>
        <v>1.6283000000000001</v>
      </c>
      <c r="I20" s="61">
        <f t="shared" si="2"/>
        <v>14</v>
      </c>
      <c r="J20" s="60">
        <f>VLOOKUP($A20,'Return Data'!$B$7:$R$2292,12,0)</f>
        <v>-0.55300000000000005</v>
      </c>
      <c r="K20" s="61">
        <f t="shared" si="3"/>
        <v>18</v>
      </c>
      <c r="L20" s="60">
        <f>VLOOKUP($A20,'Return Data'!$B$7:$R$2292,13,0)</f>
        <v>0.34420000000000001</v>
      </c>
      <c r="M20" s="61">
        <f t="shared" si="4"/>
        <v>16</v>
      </c>
      <c r="N20" s="60">
        <f>VLOOKUP($A20,'Return Data'!$B$7:$R$2292,17,0)</f>
        <v>3.5123000000000002</v>
      </c>
      <c r="O20" s="61">
        <f t="shared" si="5"/>
        <v>15</v>
      </c>
      <c r="P20" s="60">
        <f>VLOOKUP($A20,'Return Data'!$B$7:$R$2292,14,0)</f>
        <v>4.3769</v>
      </c>
      <c r="Q20" s="61">
        <f t="shared" si="7"/>
        <v>13</v>
      </c>
      <c r="R20" s="60">
        <f>VLOOKUP($A20,'Return Data'!$B$7:$R$2292,16,0)</f>
        <v>7.3968999999999996</v>
      </c>
      <c r="S20" s="62">
        <f t="shared" si="6"/>
        <v>5</v>
      </c>
    </row>
    <row r="21" spans="1:19" x14ac:dyDescent="0.3">
      <c r="A21" s="77" t="s">
        <v>1928</v>
      </c>
      <c r="B21" s="59">
        <f>VLOOKUP($A21,'Return Data'!$B$7:$R$2292,3,0)</f>
        <v>44859</v>
      </c>
      <c r="C21" s="60">
        <f>VLOOKUP($A21,'Return Data'!$B$7:$R$2292,4,0)</f>
        <v>23.886700000000001</v>
      </c>
      <c r="D21" s="60">
        <f>VLOOKUP($A21,'Return Data'!$B$7:$R$2292,9,0)</f>
        <v>4.6025999999999998</v>
      </c>
      <c r="E21" s="61">
        <f t="shared" si="0"/>
        <v>12</v>
      </c>
      <c r="F21" s="60">
        <f>VLOOKUP($A21,'Return Data'!$B$7:$R$2292,10,0)</f>
        <v>4.5153999999999996</v>
      </c>
      <c r="G21" s="61">
        <f t="shared" si="1"/>
        <v>9</v>
      </c>
      <c r="H21" s="60">
        <f>VLOOKUP($A21,'Return Data'!$B$7:$R$2292,11,0)</f>
        <v>2.6088</v>
      </c>
      <c r="I21" s="61">
        <f t="shared" si="2"/>
        <v>10</v>
      </c>
      <c r="J21" s="60">
        <f>VLOOKUP($A21,'Return Data'!$B$7:$R$2292,12,0)</f>
        <v>2.4318</v>
      </c>
      <c r="K21" s="61">
        <f t="shared" si="3"/>
        <v>12</v>
      </c>
      <c r="L21" s="60">
        <f>VLOOKUP($A21,'Return Data'!$B$7:$R$2292,13,0)</f>
        <v>2.577</v>
      </c>
      <c r="M21" s="61">
        <f t="shared" si="4"/>
        <v>12</v>
      </c>
      <c r="N21" s="60">
        <f>VLOOKUP($A21,'Return Data'!$B$7:$R$2292,17,0)</f>
        <v>4.2771999999999997</v>
      </c>
      <c r="O21" s="61">
        <f t="shared" si="5"/>
        <v>13</v>
      </c>
      <c r="P21" s="60">
        <f>VLOOKUP($A21,'Return Data'!$B$7:$R$2292,14,0)</f>
        <v>4.6483999999999996</v>
      </c>
      <c r="Q21" s="61">
        <f t="shared" si="7"/>
        <v>12</v>
      </c>
      <c r="R21" s="60">
        <f>VLOOKUP($A21,'Return Data'!$B$7:$R$2292,16,0)</f>
        <v>6.8973000000000004</v>
      </c>
      <c r="S21" s="62">
        <f t="shared" si="6"/>
        <v>9</v>
      </c>
    </row>
    <row r="22" spans="1:19" x14ac:dyDescent="0.3">
      <c r="A22" s="77" t="s">
        <v>668</v>
      </c>
      <c r="B22" s="59">
        <f>VLOOKUP($A22,'Return Data'!$B$7:$R$2292,3,0)</f>
        <v>44859</v>
      </c>
      <c r="C22" s="60">
        <f>VLOOKUP($A22,'Return Data'!$B$7:$R$2292,4,0)</f>
        <v>28.172999999999998</v>
      </c>
      <c r="D22" s="60">
        <f>VLOOKUP($A22,'Return Data'!$B$7:$R$2292,9,0)</f>
        <v>6.1832000000000003</v>
      </c>
      <c r="E22" s="61">
        <f t="shared" si="0"/>
        <v>2</v>
      </c>
      <c r="F22" s="60">
        <f>VLOOKUP($A22,'Return Data'!$B$7:$R$2292,10,0)</f>
        <v>4.9706000000000001</v>
      </c>
      <c r="G22" s="61">
        <f t="shared" si="1"/>
        <v>4</v>
      </c>
      <c r="H22" s="60">
        <f>VLOOKUP($A22,'Return Data'!$B$7:$R$2292,11,0)</f>
        <v>3.0447000000000002</v>
      </c>
      <c r="I22" s="61">
        <f t="shared" si="2"/>
        <v>5</v>
      </c>
      <c r="J22" s="60">
        <f>VLOOKUP($A22,'Return Data'!$B$7:$R$2292,12,0)</f>
        <v>3.0209000000000001</v>
      </c>
      <c r="K22" s="61">
        <f t="shared" si="3"/>
        <v>9</v>
      </c>
      <c r="L22" s="60">
        <f>VLOOKUP($A22,'Return Data'!$B$7:$R$2292,13,0)</f>
        <v>3.6442999999999999</v>
      </c>
      <c r="M22" s="61">
        <f t="shared" si="4"/>
        <v>7</v>
      </c>
      <c r="N22" s="60">
        <f>VLOOKUP($A22,'Return Data'!$B$7:$R$2292,17,0)</f>
        <v>8.9437999999999995</v>
      </c>
      <c r="O22" s="61">
        <f t="shared" si="5"/>
        <v>6</v>
      </c>
      <c r="P22" s="60">
        <f>VLOOKUP($A22,'Return Data'!$B$7:$R$2292,14,0)</f>
        <v>3.1467999999999998</v>
      </c>
      <c r="Q22" s="61">
        <f t="shared" si="7"/>
        <v>15</v>
      </c>
      <c r="R22" s="60">
        <f>VLOOKUP($A22,'Return Data'!$B$7:$R$2292,16,0)</f>
        <v>6.1212</v>
      </c>
      <c r="S22" s="62">
        <f t="shared" si="6"/>
        <v>11</v>
      </c>
    </row>
    <row r="23" spans="1:19" x14ac:dyDescent="0.3">
      <c r="A23" s="77" t="s">
        <v>679</v>
      </c>
      <c r="B23" s="59">
        <f>VLOOKUP($A23,'Return Data'!$B$7:$R$2292,3,0)</f>
        <v>44859</v>
      </c>
      <c r="C23" s="60">
        <f>VLOOKUP($A23,'Return Data'!$B$7:$R$2292,4,0)</f>
        <v>36.820099999999996</v>
      </c>
      <c r="D23" s="60">
        <f>VLOOKUP($A23,'Return Data'!$B$7:$R$2292,9,0)</f>
        <v>5.3907999999999996</v>
      </c>
      <c r="E23" s="61">
        <f t="shared" si="0"/>
        <v>3</v>
      </c>
      <c r="F23" s="60">
        <f>VLOOKUP($A23,'Return Data'!$B$7:$R$2292,10,0)</f>
        <v>5.1120999999999999</v>
      </c>
      <c r="G23" s="61">
        <f t="shared" si="1"/>
        <v>2</v>
      </c>
      <c r="H23" s="60">
        <f>VLOOKUP($A23,'Return Data'!$B$7:$R$2292,11,0)</f>
        <v>3.6095999999999999</v>
      </c>
      <c r="I23" s="61">
        <f t="shared" si="2"/>
        <v>4</v>
      </c>
      <c r="J23" s="60">
        <f>VLOOKUP($A23,'Return Data'!$B$7:$R$2292,12,0)</f>
        <v>3.5680999999999998</v>
      </c>
      <c r="K23" s="61">
        <f t="shared" si="3"/>
        <v>7</v>
      </c>
      <c r="L23" s="60">
        <f>VLOOKUP($A23,'Return Data'!$B$7:$R$2292,13,0)</f>
        <v>3.5325000000000002</v>
      </c>
      <c r="M23" s="61">
        <f t="shared" si="4"/>
        <v>8</v>
      </c>
      <c r="N23" s="60">
        <f>VLOOKUP($A23,'Return Data'!$B$7:$R$2292,17,0)</f>
        <v>4.7927</v>
      </c>
      <c r="O23" s="61">
        <f t="shared" si="5"/>
        <v>12</v>
      </c>
      <c r="P23" s="60">
        <f>VLOOKUP($A23,'Return Data'!$B$7:$R$2292,14,0)</f>
        <v>6.1517999999999997</v>
      </c>
      <c r="Q23" s="61">
        <f t="shared" si="7"/>
        <v>7</v>
      </c>
      <c r="R23" s="60">
        <f>VLOOKUP($A23,'Return Data'!$B$7:$R$2292,16,0)</f>
        <v>7.3853999999999997</v>
      </c>
      <c r="S23" s="62">
        <f t="shared" si="6"/>
        <v>6</v>
      </c>
    </row>
    <row r="24" spans="1:19" x14ac:dyDescent="0.3">
      <c r="A24" s="77" t="s">
        <v>687</v>
      </c>
      <c r="B24" s="59">
        <f>VLOOKUP($A24,'Return Data'!$B$7:$R$2292,3,0)</f>
        <v>0</v>
      </c>
      <c r="C24" s="60">
        <f>VLOOKUP($A24,'Return Data'!$B$7:$R$2292,4,0)</f>
        <v>0</v>
      </c>
      <c r="D24" s="60">
        <f>VLOOKUP($A24,'Return Data'!$B$7:$R$2292,9,0)</f>
        <v>0</v>
      </c>
      <c r="E24" s="61">
        <f t="shared" si="0"/>
        <v>17</v>
      </c>
      <c r="F24" s="60">
        <f>VLOOKUP($A24,'Return Data'!$B$7:$R$2292,10,0)</f>
        <v>0</v>
      </c>
      <c r="G24" s="61">
        <f t="shared" si="1"/>
        <v>16</v>
      </c>
      <c r="H24" s="60">
        <f>VLOOKUP($A24,'Return Data'!$B$7:$R$2292,11,0)</f>
        <v>0</v>
      </c>
      <c r="I24" s="61">
        <f t="shared" si="2"/>
        <v>17</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44859</v>
      </c>
      <c r="C25" s="60">
        <f>VLOOKUP($A25,'Return Data'!$B$7:$R$2292,4,0)</f>
        <v>14.047700000000001</v>
      </c>
      <c r="D25" s="60">
        <f>VLOOKUP($A25,'Return Data'!$B$7:$R$2292,9,0)</f>
        <v>5.0647000000000002</v>
      </c>
      <c r="E25" s="61">
        <f t="shared" si="0"/>
        <v>6</v>
      </c>
      <c r="F25" s="60">
        <f>VLOOKUP($A25,'Return Data'!$B$7:$R$2292,10,0)</f>
        <v>4.8369</v>
      </c>
      <c r="G25" s="61">
        <f t="shared" si="1"/>
        <v>6</v>
      </c>
      <c r="H25" s="60">
        <f>VLOOKUP($A25,'Return Data'!$B$7:$R$2292,11,0)</f>
        <v>2.5947</v>
      </c>
      <c r="I25" s="61">
        <f t="shared" si="2"/>
        <v>11</v>
      </c>
      <c r="J25" s="60">
        <f>VLOOKUP($A25,'Return Data'!$B$7:$R$2292,12,0)</f>
        <v>2.8064</v>
      </c>
      <c r="K25" s="61">
        <f t="shared" si="3"/>
        <v>11</v>
      </c>
      <c r="L25" s="60">
        <f>VLOOKUP($A25,'Return Data'!$B$7:$R$2292,13,0)</f>
        <v>2.9173</v>
      </c>
      <c r="M25" s="61">
        <f t="shared" si="4"/>
        <v>11</v>
      </c>
      <c r="N25" s="60">
        <f>VLOOKUP($A25,'Return Data'!$B$7:$R$2292,17,0)</f>
        <v>12.115399999999999</v>
      </c>
      <c r="O25" s="61">
        <f>RANK(N25,N$8:N$25,0)</f>
        <v>2</v>
      </c>
      <c r="P25" s="60">
        <f>VLOOKUP($A25,'Return Data'!$B$7:$R$2292,14,0)</f>
        <v>-3.4140000000000001</v>
      </c>
      <c r="Q25" s="61">
        <f>RANK(P25,P$8:P$25,0)</f>
        <v>16</v>
      </c>
      <c r="R25" s="60">
        <f>VLOOKUP($A25,'Return Data'!$B$7:$R$2292,16,0)</f>
        <v>3.4794999999999998</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4.4666833333333331</v>
      </c>
      <c r="E27" s="83"/>
      <c r="F27" s="84">
        <f>AVERAGE(F8:F25)</f>
        <v>3.576627777777778</v>
      </c>
      <c r="G27" s="83"/>
      <c r="H27" s="84">
        <f>AVERAGE(H8:H25)</f>
        <v>2.6463777777777784</v>
      </c>
      <c r="I27" s="83"/>
      <c r="J27" s="84">
        <f>AVERAGE(J8:J25)</f>
        <v>13.495522222222226</v>
      </c>
      <c r="K27" s="83"/>
      <c r="L27" s="84">
        <f>AVERAGE(L8:L25)</f>
        <v>10.907522222222221</v>
      </c>
      <c r="M27" s="83"/>
      <c r="N27" s="84">
        <f>AVERAGE(N8:N25)</f>
        <v>9.7240411764705872</v>
      </c>
      <c r="O27" s="83"/>
      <c r="P27" s="84">
        <f>AVERAGE(P8:P25)</f>
        <v>5.6006812499999992</v>
      </c>
      <c r="Q27" s="83"/>
      <c r="R27" s="84">
        <f>AVERAGE(R8:R25)</f>
        <v>5.6153222222222237</v>
      </c>
      <c r="S27" s="85"/>
    </row>
    <row r="28" spans="1:19" x14ac:dyDescent="0.3">
      <c r="A28" s="82" t="s">
        <v>28</v>
      </c>
      <c r="B28" s="83"/>
      <c r="C28" s="83"/>
      <c r="D28" s="84">
        <f>MIN(D8:D25)</f>
        <v>0</v>
      </c>
      <c r="E28" s="83"/>
      <c r="F28" s="84">
        <f>MIN(F8:F25)</f>
        <v>-1.7678</v>
      </c>
      <c r="G28" s="83"/>
      <c r="H28" s="84">
        <f>MIN(H8:H25)</f>
        <v>0</v>
      </c>
      <c r="I28" s="83"/>
      <c r="J28" s="84">
        <f>MIN(J8:J25)</f>
        <v>-0.55300000000000005</v>
      </c>
      <c r="K28" s="83"/>
      <c r="L28" s="84">
        <f>MIN(L8:L25)</f>
        <v>0</v>
      </c>
      <c r="M28" s="83"/>
      <c r="N28" s="84">
        <f>MIN(N8:N25)</f>
        <v>0</v>
      </c>
      <c r="O28" s="83"/>
      <c r="P28" s="84">
        <f>MIN(P8:P25)</f>
        <v>-3.4140000000000001</v>
      </c>
      <c r="Q28" s="83"/>
      <c r="R28" s="84">
        <f>MIN(R8:R25)</f>
        <v>0</v>
      </c>
      <c r="S28" s="85"/>
    </row>
    <row r="29" spans="1:19" ht="15" thickBot="1" x14ac:dyDescent="0.35">
      <c r="A29" s="86" t="s">
        <v>29</v>
      </c>
      <c r="B29" s="87"/>
      <c r="C29" s="87"/>
      <c r="D29" s="88">
        <f>MAX(D8:D25)</f>
        <v>9.7752999999999997</v>
      </c>
      <c r="E29" s="87"/>
      <c r="F29" s="88">
        <f>MAX(F8:F25)</f>
        <v>6.4729999999999999</v>
      </c>
      <c r="G29" s="87"/>
      <c r="H29" s="88">
        <f>MAX(H8:H25)</f>
        <v>8.6282999999999994</v>
      </c>
      <c r="I29" s="87"/>
      <c r="J29" s="88">
        <f>MAX(J8:J25)</f>
        <v>187.49299999999999</v>
      </c>
      <c r="K29" s="87"/>
      <c r="L29" s="88">
        <f>MAX(L8:L25)</f>
        <v>141.17910000000001</v>
      </c>
      <c r="M29" s="87"/>
      <c r="N29" s="88">
        <f>MAX(N8:N25)</f>
        <v>62.667099999999998</v>
      </c>
      <c r="O29" s="87"/>
      <c r="P29" s="88">
        <f>MAX(P8:P25)</f>
        <v>14.0413</v>
      </c>
      <c r="Q29" s="87"/>
      <c r="R29" s="88">
        <f>MAX(R8:R25)</f>
        <v>8.2759999999999998</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44859</v>
      </c>
      <c r="C8" s="60">
        <f>VLOOKUP($A8,'Return Data'!$B$7:$R$2292,4,0)</f>
        <v>92.647000000000006</v>
      </c>
      <c r="D8" s="60">
        <f>VLOOKUP($A8,'Return Data'!$B$7:$R$2292,9,0)</f>
        <v>6.2240000000000002</v>
      </c>
      <c r="E8" s="61">
        <f t="shared" ref="E8:E25" si="0">RANK(D8,D$8:D$25,0)</f>
        <v>4</v>
      </c>
      <c r="F8" s="60">
        <f>VLOOKUP($A8,'Return Data'!$B$7:$R$2292,10,0)</f>
        <v>5.2229000000000001</v>
      </c>
      <c r="G8" s="61">
        <f t="shared" ref="G8:G25" si="1">RANK(F8,F$8:F$25,0)</f>
        <v>4</v>
      </c>
      <c r="H8" s="60">
        <f>VLOOKUP($A8,'Return Data'!$B$7:$R$2292,11,0)</f>
        <v>3.4752000000000001</v>
      </c>
      <c r="I8" s="61">
        <f t="shared" ref="I8:I25" si="2">RANK(H8,H$8:H$25,0)</f>
        <v>4</v>
      </c>
      <c r="J8" s="60">
        <f>VLOOKUP($A8,'Return Data'!$B$7:$R$2292,12,0)</f>
        <v>3.5436999999999999</v>
      </c>
      <c r="K8" s="61">
        <f t="shared" ref="K8:K25" si="3">RANK(J8,J$8:J$25,0)</f>
        <v>3</v>
      </c>
      <c r="L8" s="60">
        <f>VLOOKUP($A8,'Return Data'!$B$7:$R$2292,13,0)</f>
        <v>3.3599000000000001</v>
      </c>
      <c r="M8" s="61">
        <f t="shared" ref="M8:M25" si="4">RANK(L8,L$8:L$25,0)</f>
        <v>4</v>
      </c>
      <c r="N8" s="60">
        <f>VLOOKUP($A8,'Return Data'!$B$7:$R$2292,17,0)</f>
        <v>4.2051999999999996</v>
      </c>
      <c r="O8" s="61">
        <f t="shared" ref="O8:O25" si="5">RANK(N8,N$8:N$25,0)</f>
        <v>5</v>
      </c>
      <c r="P8" s="60">
        <f>VLOOKUP($A8,'Return Data'!$B$7:$R$2292,14,0)</f>
        <v>6.7145999999999999</v>
      </c>
      <c r="Q8" s="61">
        <f>RANK(P8,P$8:P$25,0)</f>
        <v>3</v>
      </c>
      <c r="R8" s="60">
        <f>VLOOKUP($A8,'Return Data'!$B$7:$R$2292,16,0)</f>
        <v>8.2547999999999995</v>
      </c>
      <c r="S8" s="62">
        <f t="shared" ref="S8:S25" si="6">RANK(R8,R$8:R$25,0)</f>
        <v>2</v>
      </c>
    </row>
    <row r="9" spans="1:19" x14ac:dyDescent="0.3">
      <c r="A9" s="77" t="s">
        <v>604</v>
      </c>
      <c r="B9" s="59">
        <f>VLOOKUP($A9,'Return Data'!$B$7:$R$2292,3,0)</f>
        <v>44859</v>
      </c>
      <c r="C9" s="60">
        <f>VLOOKUP($A9,'Return Data'!$B$7:$R$2292,4,0)</f>
        <v>14.507099999999999</v>
      </c>
      <c r="D9" s="60">
        <f>VLOOKUP($A9,'Return Data'!$B$7:$R$2292,9,0)</f>
        <v>5.2050999999999998</v>
      </c>
      <c r="E9" s="61">
        <f t="shared" si="0"/>
        <v>9</v>
      </c>
      <c r="F9" s="60">
        <f>VLOOKUP($A9,'Return Data'!$B$7:$R$2292,10,0)</f>
        <v>4.8358999999999996</v>
      </c>
      <c r="G9" s="61">
        <f t="shared" si="1"/>
        <v>6</v>
      </c>
      <c r="H9" s="60">
        <f>VLOOKUP($A9,'Return Data'!$B$7:$R$2292,11,0)</f>
        <v>3.7082999999999999</v>
      </c>
      <c r="I9" s="61">
        <f t="shared" si="2"/>
        <v>3</v>
      </c>
      <c r="J9" s="60">
        <f>VLOOKUP($A9,'Return Data'!$B$7:$R$2292,12,0)</f>
        <v>3.5341999999999998</v>
      </c>
      <c r="K9" s="61">
        <f t="shared" si="3"/>
        <v>4</v>
      </c>
      <c r="L9" s="60">
        <f>VLOOKUP($A9,'Return Data'!$B$7:$R$2292,13,0)</f>
        <v>3.5977000000000001</v>
      </c>
      <c r="M9" s="61">
        <f t="shared" si="4"/>
        <v>3</v>
      </c>
      <c r="N9" s="60">
        <f>VLOOKUP($A9,'Return Data'!$B$7:$R$2292,17,0)</f>
        <v>4.3464999999999998</v>
      </c>
      <c r="O9" s="61">
        <f t="shared" si="5"/>
        <v>3</v>
      </c>
      <c r="P9" s="60">
        <f>VLOOKUP($A9,'Return Data'!$B$7:$R$2292,14,0)</f>
        <v>6.9724000000000004</v>
      </c>
      <c r="Q9" s="61">
        <f t="shared" ref="Q9:Q25" si="7">RANK(P9,P$8:P$25,0)</f>
        <v>1</v>
      </c>
      <c r="R9" s="60">
        <f>VLOOKUP($A9,'Return Data'!$B$7:$R$2292,16,0)</f>
        <v>7.2896999999999998</v>
      </c>
      <c r="S9" s="62">
        <f t="shared" si="6"/>
        <v>14</v>
      </c>
    </row>
    <row r="10" spans="1:19" x14ac:dyDescent="0.3">
      <c r="A10" s="77" t="s">
        <v>1962</v>
      </c>
      <c r="B10" s="59">
        <f>VLOOKUP($A10,'Return Data'!$B$7:$R$2292,3,0)</f>
        <v>44859</v>
      </c>
      <c r="C10" s="60">
        <f>VLOOKUP($A10,'Return Data'!$B$7:$R$2292,4,0)</f>
        <v>23.498899999999999</v>
      </c>
      <c r="D10" s="60">
        <f>VLOOKUP($A10,'Return Data'!$B$7:$R$2292,9,0)</f>
        <v>4.6055000000000001</v>
      </c>
      <c r="E10" s="61">
        <f t="shared" si="0"/>
        <v>16</v>
      </c>
      <c r="F10" s="60">
        <f>VLOOKUP($A10,'Return Data'!$B$7:$R$2292,10,0)</f>
        <v>3.9645999999999999</v>
      </c>
      <c r="G10" s="61">
        <f t="shared" si="1"/>
        <v>10</v>
      </c>
      <c r="H10" s="60">
        <f>VLOOKUP($A10,'Return Data'!$B$7:$R$2292,11,0)</f>
        <v>1.6854</v>
      </c>
      <c r="I10" s="61">
        <f t="shared" si="2"/>
        <v>15</v>
      </c>
      <c r="J10" s="60">
        <f>VLOOKUP($A10,'Return Data'!$B$7:$R$2292,12,0)</f>
        <v>0.95289999999999997</v>
      </c>
      <c r="K10" s="61">
        <f t="shared" si="3"/>
        <v>17</v>
      </c>
      <c r="L10" s="60">
        <f>VLOOKUP($A10,'Return Data'!$B$7:$R$2292,13,0)</f>
        <v>1.3198000000000001</v>
      </c>
      <c r="M10" s="61">
        <f t="shared" si="4"/>
        <v>17</v>
      </c>
      <c r="N10" s="60">
        <f>VLOOKUP($A10,'Return Data'!$B$7:$R$2292,17,0)</f>
        <v>2.3959000000000001</v>
      </c>
      <c r="O10" s="61">
        <f t="shared" si="5"/>
        <v>18</v>
      </c>
      <c r="P10" s="60">
        <f>VLOOKUP($A10,'Return Data'!$B$7:$R$2292,14,0)</f>
        <v>4.9615999999999998</v>
      </c>
      <c r="Q10" s="61">
        <f t="shared" si="7"/>
        <v>18</v>
      </c>
      <c r="R10" s="60">
        <f>VLOOKUP($A10,'Return Data'!$B$7:$R$2292,16,0)</f>
        <v>6.7089999999999996</v>
      </c>
      <c r="S10" s="62">
        <f t="shared" si="6"/>
        <v>17</v>
      </c>
    </row>
    <row r="11" spans="1:19" x14ac:dyDescent="0.3">
      <c r="A11" s="77" t="s">
        <v>606</v>
      </c>
      <c r="B11" s="59">
        <f>VLOOKUP($A11,'Return Data'!$B$7:$R$2292,3,0)</f>
        <v>44859</v>
      </c>
      <c r="C11" s="60">
        <f>VLOOKUP($A11,'Return Data'!$B$7:$R$2292,4,0)</f>
        <v>19.089099999999998</v>
      </c>
      <c r="D11" s="60">
        <f>VLOOKUP($A11,'Return Data'!$B$7:$R$2292,9,0)</f>
        <v>4.4931000000000001</v>
      </c>
      <c r="E11" s="61">
        <f t="shared" si="0"/>
        <v>17</v>
      </c>
      <c r="F11" s="60">
        <f>VLOOKUP($A11,'Return Data'!$B$7:$R$2292,10,0)</f>
        <v>3.4908999999999999</v>
      </c>
      <c r="G11" s="61">
        <f t="shared" si="1"/>
        <v>16</v>
      </c>
      <c r="H11" s="60">
        <f>VLOOKUP($A11,'Return Data'!$B$7:$R$2292,11,0)</f>
        <v>2.4731999999999998</v>
      </c>
      <c r="I11" s="61">
        <f t="shared" si="2"/>
        <v>12</v>
      </c>
      <c r="J11" s="60">
        <f>VLOOKUP($A11,'Return Data'!$B$7:$R$2292,12,0)</f>
        <v>2.5728</v>
      </c>
      <c r="K11" s="61">
        <f t="shared" si="3"/>
        <v>12</v>
      </c>
      <c r="L11" s="60">
        <f>VLOOKUP($A11,'Return Data'!$B$7:$R$2292,13,0)</f>
        <v>2.734</v>
      </c>
      <c r="M11" s="61">
        <f t="shared" si="4"/>
        <v>11</v>
      </c>
      <c r="N11" s="60">
        <f>VLOOKUP($A11,'Return Data'!$B$7:$R$2292,17,0)</f>
        <v>3.3826999999999998</v>
      </c>
      <c r="O11" s="61">
        <f t="shared" si="5"/>
        <v>14</v>
      </c>
      <c r="P11" s="60">
        <f>VLOOKUP($A11,'Return Data'!$B$7:$R$2292,14,0)</f>
        <v>5.6684000000000001</v>
      </c>
      <c r="Q11" s="61">
        <f t="shared" si="7"/>
        <v>15</v>
      </c>
      <c r="R11" s="60">
        <f>VLOOKUP($A11,'Return Data'!$B$7:$R$2292,16,0)</f>
        <v>7.6981999999999999</v>
      </c>
      <c r="S11" s="62">
        <f t="shared" si="6"/>
        <v>7</v>
      </c>
    </row>
    <row r="12" spans="1:19" x14ac:dyDescent="0.3">
      <c r="A12" s="77" t="s">
        <v>608</v>
      </c>
      <c r="B12" s="59">
        <f>VLOOKUP($A12,'Return Data'!$B$7:$R$2292,3,0)</f>
        <v>44859</v>
      </c>
      <c r="C12" s="60">
        <f>VLOOKUP($A12,'Return Data'!$B$7:$R$2292,4,0)</f>
        <v>13.236700000000001</v>
      </c>
      <c r="D12" s="60">
        <f>VLOOKUP($A12,'Return Data'!$B$7:$R$2292,9,0)</f>
        <v>5.4983000000000004</v>
      </c>
      <c r="E12" s="61">
        <f t="shared" si="0"/>
        <v>7</v>
      </c>
      <c r="F12" s="60">
        <f>VLOOKUP($A12,'Return Data'!$B$7:$R$2292,10,0)</f>
        <v>3.3612000000000002</v>
      </c>
      <c r="G12" s="61">
        <f t="shared" si="1"/>
        <v>17</v>
      </c>
      <c r="H12" s="60">
        <f>VLOOKUP($A12,'Return Data'!$B$7:$R$2292,11,0)</f>
        <v>0.98880000000000001</v>
      </c>
      <c r="I12" s="61">
        <f t="shared" si="2"/>
        <v>18</v>
      </c>
      <c r="J12" s="60">
        <f>VLOOKUP($A12,'Return Data'!$B$7:$R$2292,12,0)</f>
        <v>0.44390000000000002</v>
      </c>
      <c r="K12" s="61">
        <f t="shared" si="3"/>
        <v>18</v>
      </c>
      <c r="L12" s="60">
        <f>VLOOKUP($A12,'Return Data'!$B$7:$R$2292,13,0)</f>
        <v>1.147</v>
      </c>
      <c r="M12" s="61">
        <f t="shared" si="4"/>
        <v>18</v>
      </c>
      <c r="N12" s="60">
        <f>VLOOKUP($A12,'Return Data'!$B$7:$R$2292,17,0)</f>
        <v>2.5173999999999999</v>
      </c>
      <c r="O12" s="61">
        <f t="shared" si="5"/>
        <v>17</v>
      </c>
      <c r="P12" s="60">
        <f>VLOOKUP($A12,'Return Data'!$B$7:$R$2292,14,0)</f>
        <v>4.9829999999999997</v>
      </c>
      <c r="Q12" s="61">
        <f t="shared" si="7"/>
        <v>17</v>
      </c>
      <c r="R12" s="60">
        <f>VLOOKUP($A12,'Return Data'!$B$7:$R$2292,16,0)</f>
        <v>7.0323000000000002</v>
      </c>
      <c r="S12" s="62">
        <f t="shared" si="6"/>
        <v>16</v>
      </c>
    </row>
    <row r="13" spans="1:19" x14ac:dyDescent="0.3">
      <c r="A13" s="77" t="s">
        <v>613</v>
      </c>
      <c r="B13" s="59">
        <f>VLOOKUP($A13,'Return Data'!$B$7:$R$2292,3,0)</f>
        <v>44859</v>
      </c>
      <c r="C13" s="60">
        <f>VLOOKUP($A13,'Return Data'!$B$7:$R$2292,4,0)</f>
        <v>86.638800000000003</v>
      </c>
      <c r="D13" s="60">
        <f>VLOOKUP($A13,'Return Data'!$B$7:$R$2292,9,0)</f>
        <v>5.1816000000000004</v>
      </c>
      <c r="E13" s="61">
        <f t="shared" si="0"/>
        <v>10</v>
      </c>
      <c r="F13" s="60">
        <f>VLOOKUP($A13,'Return Data'!$B$7:$R$2292,10,0)</f>
        <v>3.8841999999999999</v>
      </c>
      <c r="G13" s="61">
        <f t="shared" si="1"/>
        <v>12</v>
      </c>
      <c r="H13" s="60">
        <f>VLOOKUP($A13,'Return Data'!$B$7:$R$2292,11,0)</f>
        <v>2.6383999999999999</v>
      </c>
      <c r="I13" s="61">
        <f t="shared" si="2"/>
        <v>10</v>
      </c>
      <c r="J13" s="60">
        <f>VLOOKUP($A13,'Return Data'!$B$7:$R$2292,12,0)</f>
        <v>2.8536000000000001</v>
      </c>
      <c r="K13" s="61">
        <f t="shared" si="3"/>
        <v>9</v>
      </c>
      <c r="L13" s="60">
        <f>VLOOKUP($A13,'Return Data'!$B$7:$R$2292,13,0)</f>
        <v>2.9866999999999999</v>
      </c>
      <c r="M13" s="61">
        <f t="shared" si="4"/>
        <v>8</v>
      </c>
      <c r="N13" s="60">
        <f>VLOOKUP($A13,'Return Data'!$B$7:$R$2292,17,0)</f>
        <v>4.1405000000000003</v>
      </c>
      <c r="O13" s="61">
        <f t="shared" si="5"/>
        <v>6</v>
      </c>
      <c r="P13" s="60">
        <f>VLOOKUP($A13,'Return Data'!$B$7:$R$2292,14,0)</f>
        <v>5.9679000000000002</v>
      </c>
      <c r="Q13" s="61">
        <f t="shared" si="7"/>
        <v>12</v>
      </c>
      <c r="R13" s="60">
        <f>VLOOKUP($A13,'Return Data'!$B$7:$R$2292,16,0)</f>
        <v>8.4923000000000002</v>
      </c>
      <c r="S13" s="62">
        <f t="shared" si="6"/>
        <v>1</v>
      </c>
    </row>
    <row r="14" spans="1:19" x14ac:dyDescent="0.3">
      <c r="A14" s="77" t="s">
        <v>616</v>
      </c>
      <c r="B14" s="59">
        <f>VLOOKUP($A14,'Return Data'!$B$7:$R$2292,3,0)</f>
        <v>44859</v>
      </c>
      <c r="C14" s="60">
        <f>VLOOKUP($A14,'Return Data'!$B$7:$R$2292,4,0)</f>
        <v>26.804500000000001</v>
      </c>
      <c r="D14" s="60">
        <f>VLOOKUP($A14,'Return Data'!$B$7:$R$2292,9,0)</f>
        <v>5.9543999999999997</v>
      </c>
      <c r="E14" s="61">
        <f t="shared" si="0"/>
        <v>5</v>
      </c>
      <c r="F14" s="60">
        <f>VLOOKUP($A14,'Return Data'!$B$7:$R$2292,10,0)</f>
        <v>5.9187000000000003</v>
      </c>
      <c r="G14" s="61">
        <f t="shared" si="1"/>
        <v>2</v>
      </c>
      <c r="H14" s="60">
        <f>VLOOKUP($A14,'Return Data'!$B$7:$R$2292,11,0)</f>
        <v>3.1726999999999999</v>
      </c>
      <c r="I14" s="61">
        <f t="shared" si="2"/>
        <v>6</v>
      </c>
      <c r="J14" s="60">
        <f>VLOOKUP($A14,'Return Data'!$B$7:$R$2292,12,0)</f>
        <v>2.8403999999999998</v>
      </c>
      <c r="K14" s="61">
        <f t="shared" si="3"/>
        <v>10</v>
      </c>
      <c r="L14" s="60">
        <f>VLOOKUP($A14,'Return Data'!$B$7:$R$2292,13,0)</f>
        <v>2.6987999999999999</v>
      </c>
      <c r="M14" s="61">
        <f t="shared" si="4"/>
        <v>12</v>
      </c>
      <c r="N14" s="60">
        <f>VLOOKUP($A14,'Return Data'!$B$7:$R$2292,17,0)</f>
        <v>3.9367000000000001</v>
      </c>
      <c r="O14" s="61">
        <f t="shared" si="5"/>
        <v>8</v>
      </c>
      <c r="P14" s="60">
        <f>VLOOKUP($A14,'Return Data'!$B$7:$R$2292,14,0)</f>
        <v>6.5148000000000001</v>
      </c>
      <c r="Q14" s="61">
        <f t="shared" si="7"/>
        <v>5</v>
      </c>
      <c r="R14" s="60">
        <f>VLOOKUP($A14,'Return Data'!$B$7:$R$2292,16,0)</f>
        <v>8.1224000000000007</v>
      </c>
      <c r="S14" s="62">
        <f t="shared" si="6"/>
        <v>4</v>
      </c>
    </row>
    <row r="15" spans="1:19" x14ac:dyDescent="0.3">
      <c r="A15" s="77" t="s">
        <v>618</v>
      </c>
      <c r="B15" s="59">
        <f>VLOOKUP($A15,'Return Data'!$B$7:$R$2292,3,0)</f>
        <v>44859</v>
      </c>
      <c r="C15" s="60">
        <f>VLOOKUP($A15,'Return Data'!$B$7:$R$2292,4,0)</f>
        <v>25.274799999999999</v>
      </c>
      <c r="D15" s="60">
        <f>VLOOKUP($A15,'Return Data'!$B$7:$R$2292,9,0)</f>
        <v>7.3215000000000003</v>
      </c>
      <c r="E15" s="61">
        <f t="shared" si="0"/>
        <v>1</v>
      </c>
      <c r="F15" s="60">
        <f>VLOOKUP($A15,'Return Data'!$B$7:$R$2292,10,0)</f>
        <v>7.9497</v>
      </c>
      <c r="G15" s="61">
        <f t="shared" si="1"/>
        <v>1</v>
      </c>
      <c r="H15" s="60">
        <f>VLOOKUP($A15,'Return Data'!$B$7:$R$2292,11,0)</f>
        <v>5.4320000000000004</v>
      </c>
      <c r="I15" s="61">
        <f t="shared" si="2"/>
        <v>1</v>
      </c>
      <c r="J15" s="60">
        <f>VLOOKUP($A15,'Return Data'!$B$7:$R$2292,12,0)</f>
        <v>4.8598999999999997</v>
      </c>
      <c r="K15" s="61">
        <f t="shared" si="3"/>
        <v>1</v>
      </c>
      <c r="L15" s="60">
        <f>VLOOKUP($A15,'Return Data'!$B$7:$R$2292,13,0)</f>
        <v>4.1529999999999996</v>
      </c>
      <c r="M15" s="61">
        <f t="shared" si="4"/>
        <v>1</v>
      </c>
      <c r="N15" s="60">
        <f>VLOOKUP($A15,'Return Data'!$B$7:$R$2292,17,0)</f>
        <v>4.5888999999999998</v>
      </c>
      <c r="O15" s="61">
        <f t="shared" si="5"/>
        <v>2</v>
      </c>
      <c r="P15" s="60">
        <f>VLOOKUP($A15,'Return Data'!$B$7:$R$2292,14,0)</f>
        <v>6.7302</v>
      </c>
      <c r="Q15" s="61">
        <f t="shared" si="7"/>
        <v>2</v>
      </c>
      <c r="R15" s="60">
        <f>VLOOKUP($A15,'Return Data'!$B$7:$R$2292,16,0)</f>
        <v>8.2523999999999997</v>
      </c>
      <c r="S15" s="62">
        <f t="shared" si="6"/>
        <v>3</v>
      </c>
    </row>
    <row r="16" spans="1:19" x14ac:dyDescent="0.3">
      <c r="A16" s="77" t="s">
        <v>619</v>
      </c>
      <c r="B16" s="59">
        <f>VLOOKUP($A16,'Return Data'!$B$7:$R$2292,3,0)</f>
        <v>44859</v>
      </c>
      <c r="C16" s="60">
        <f>VLOOKUP($A16,'Return Data'!$B$7:$R$2292,4,0)</f>
        <v>16.123799999999999</v>
      </c>
      <c r="D16" s="60">
        <f>VLOOKUP($A16,'Return Data'!$B$7:$R$2292,9,0)</f>
        <v>4.6382000000000003</v>
      </c>
      <c r="E16" s="61">
        <f t="shared" si="0"/>
        <v>14</v>
      </c>
      <c r="F16" s="60">
        <f>VLOOKUP($A16,'Return Data'!$B$7:$R$2292,10,0)</f>
        <v>3.4950000000000001</v>
      </c>
      <c r="G16" s="61">
        <f t="shared" si="1"/>
        <v>15</v>
      </c>
      <c r="H16" s="60">
        <f>VLOOKUP($A16,'Return Data'!$B$7:$R$2292,11,0)</f>
        <v>1.6149</v>
      </c>
      <c r="I16" s="61">
        <f t="shared" si="2"/>
        <v>16</v>
      </c>
      <c r="J16" s="60">
        <f>VLOOKUP($A16,'Return Data'!$B$7:$R$2292,12,0)</f>
        <v>1.7991999999999999</v>
      </c>
      <c r="K16" s="61">
        <f t="shared" si="3"/>
        <v>14</v>
      </c>
      <c r="L16" s="60">
        <f>VLOOKUP($A16,'Return Data'!$B$7:$R$2292,13,0)</f>
        <v>2.1631999999999998</v>
      </c>
      <c r="M16" s="61">
        <f t="shared" si="4"/>
        <v>14</v>
      </c>
      <c r="N16" s="60">
        <f>VLOOKUP($A16,'Return Data'!$B$7:$R$2292,17,0)</f>
        <v>3.4872999999999998</v>
      </c>
      <c r="O16" s="61">
        <f t="shared" si="5"/>
        <v>11</v>
      </c>
      <c r="P16" s="60">
        <f>VLOOKUP($A16,'Return Data'!$B$7:$R$2292,14,0)</f>
        <v>6.1136999999999997</v>
      </c>
      <c r="Q16" s="61">
        <f t="shared" si="7"/>
        <v>10</v>
      </c>
      <c r="R16" s="60">
        <f>VLOOKUP($A16,'Return Data'!$B$7:$R$2292,16,0)</f>
        <v>7.29</v>
      </c>
      <c r="S16" s="62">
        <f t="shared" si="6"/>
        <v>13</v>
      </c>
    </row>
    <row r="17" spans="1:19" x14ac:dyDescent="0.3">
      <c r="A17" s="77" t="s">
        <v>622</v>
      </c>
      <c r="B17" s="59">
        <f>VLOOKUP($A17,'Return Data'!$B$7:$R$2292,3,0)</f>
        <v>44859</v>
      </c>
      <c r="C17" s="60">
        <f>VLOOKUP($A17,'Return Data'!$B$7:$R$2292,4,0)</f>
        <v>2756.9686000000002</v>
      </c>
      <c r="D17" s="60">
        <f>VLOOKUP($A17,'Return Data'!$B$7:$R$2292,9,0)</f>
        <v>5.2144000000000004</v>
      </c>
      <c r="E17" s="61">
        <f t="shared" si="0"/>
        <v>8</v>
      </c>
      <c r="F17" s="60">
        <f>VLOOKUP($A17,'Return Data'!$B$7:$R$2292,10,0)</f>
        <v>3.6663999999999999</v>
      </c>
      <c r="G17" s="61">
        <f t="shared" si="1"/>
        <v>13</v>
      </c>
      <c r="H17" s="60">
        <f>VLOOKUP($A17,'Return Data'!$B$7:$R$2292,11,0)</f>
        <v>2.0724999999999998</v>
      </c>
      <c r="I17" s="61">
        <f t="shared" si="2"/>
        <v>14</v>
      </c>
      <c r="J17" s="60">
        <f>VLOOKUP($A17,'Return Data'!$B$7:$R$2292,12,0)</f>
        <v>2.2056</v>
      </c>
      <c r="K17" s="61">
        <f t="shared" si="3"/>
        <v>13</v>
      </c>
      <c r="L17" s="60">
        <f>VLOOKUP($A17,'Return Data'!$B$7:$R$2292,13,0)</f>
        <v>2.4131</v>
      </c>
      <c r="M17" s="61">
        <f t="shared" si="4"/>
        <v>13</v>
      </c>
      <c r="N17" s="60">
        <f>VLOOKUP($A17,'Return Data'!$B$7:$R$2292,17,0)</f>
        <v>3.4154</v>
      </c>
      <c r="O17" s="61">
        <f t="shared" si="5"/>
        <v>13</v>
      </c>
      <c r="P17" s="60">
        <f>VLOOKUP($A17,'Return Data'!$B$7:$R$2292,14,0)</f>
        <v>5.7584999999999997</v>
      </c>
      <c r="Q17" s="61">
        <f t="shared" si="7"/>
        <v>14</v>
      </c>
      <c r="R17" s="60">
        <f>VLOOKUP($A17,'Return Data'!$B$7:$R$2292,16,0)</f>
        <v>7.3216999999999999</v>
      </c>
      <c r="S17" s="62">
        <f t="shared" si="6"/>
        <v>12</v>
      </c>
    </row>
    <row r="18" spans="1:19" x14ac:dyDescent="0.3">
      <c r="A18" s="77" t="s">
        <v>624</v>
      </c>
      <c r="B18" s="59">
        <f>VLOOKUP($A18,'Return Data'!$B$7:$R$2292,3,0)</f>
        <v>44859</v>
      </c>
      <c r="C18" s="60">
        <f>VLOOKUP($A18,'Return Data'!$B$7:$R$2292,4,0)</f>
        <v>3184.2492000000002</v>
      </c>
      <c r="D18" s="60">
        <f>VLOOKUP($A18,'Return Data'!$B$7:$R$2292,9,0)</f>
        <v>6.6033999999999997</v>
      </c>
      <c r="E18" s="61">
        <f t="shared" si="0"/>
        <v>3</v>
      </c>
      <c r="F18" s="60">
        <f>VLOOKUP($A18,'Return Data'!$B$7:$R$2292,10,0)</f>
        <v>5.1439000000000004</v>
      </c>
      <c r="G18" s="61">
        <f t="shared" si="1"/>
        <v>5</v>
      </c>
      <c r="H18" s="60">
        <f>VLOOKUP($A18,'Return Data'!$B$7:$R$2292,11,0)</f>
        <v>3.2890999999999999</v>
      </c>
      <c r="I18" s="61">
        <f t="shared" si="2"/>
        <v>5</v>
      </c>
      <c r="J18" s="60">
        <f>VLOOKUP($A18,'Return Data'!$B$7:$R$2292,12,0)</f>
        <v>3.2418999999999998</v>
      </c>
      <c r="K18" s="61">
        <f t="shared" si="3"/>
        <v>5</v>
      </c>
      <c r="L18" s="60">
        <f>VLOOKUP($A18,'Return Data'!$B$7:$R$2292,13,0)</f>
        <v>3.1419000000000001</v>
      </c>
      <c r="M18" s="61">
        <f t="shared" si="4"/>
        <v>6</v>
      </c>
      <c r="N18" s="60">
        <f>VLOOKUP($A18,'Return Data'!$B$7:$R$2292,17,0)</f>
        <v>4.0613000000000001</v>
      </c>
      <c r="O18" s="61">
        <f t="shared" si="5"/>
        <v>7</v>
      </c>
      <c r="P18" s="60">
        <f>VLOOKUP($A18,'Return Data'!$B$7:$R$2292,14,0)</f>
        <v>5.9802</v>
      </c>
      <c r="Q18" s="61">
        <f t="shared" si="7"/>
        <v>11</v>
      </c>
      <c r="R18" s="60">
        <f>VLOOKUP($A18,'Return Data'!$B$7:$R$2292,16,0)</f>
        <v>8.0364000000000004</v>
      </c>
      <c r="S18" s="62">
        <f t="shared" si="6"/>
        <v>5</v>
      </c>
    </row>
    <row r="19" spans="1:19" x14ac:dyDescent="0.3">
      <c r="A19" s="77" t="s">
        <v>625</v>
      </c>
      <c r="B19" s="59">
        <f>VLOOKUP($A19,'Return Data'!$B$7:$R$2292,3,0)</f>
        <v>44859</v>
      </c>
      <c r="C19" s="60">
        <f>VLOOKUP($A19,'Return Data'!$B$7:$R$2292,4,0)</f>
        <v>62.904299999999999</v>
      </c>
      <c r="D19" s="60">
        <f>VLOOKUP($A19,'Return Data'!$B$7:$R$2292,9,0)</f>
        <v>4.7999000000000001</v>
      </c>
      <c r="E19" s="61">
        <f t="shared" si="0"/>
        <v>12</v>
      </c>
      <c r="F19" s="60">
        <f>VLOOKUP($A19,'Return Data'!$B$7:$R$2292,10,0)</f>
        <v>4.6466000000000003</v>
      </c>
      <c r="G19" s="61">
        <f t="shared" si="1"/>
        <v>7</v>
      </c>
      <c r="H19" s="60">
        <f>VLOOKUP($A19,'Return Data'!$B$7:$R$2292,11,0)</f>
        <v>2.3279000000000001</v>
      </c>
      <c r="I19" s="61">
        <f t="shared" si="2"/>
        <v>13</v>
      </c>
      <c r="J19" s="60">
        <f>VLOOKUP($A19,'Return Data'!$B$7:$R$2292,12,0)</f>
        <v>1.4598</v>
      </c>
      <c r="K19" s="61">
        <f t="shared" si="3"/>
        <v>16</v>
      </c>
      <c r="L19" s="60">
        <f>VLOOKUP($A19,'Return Data'!$B$7:$R$2292,13,0)</f>
        <v>1.3747</v>
      </c>
      <c r="M19" s="61">
        <f t="shared" si="4"/>
        <v>16</v>
      </c>
      <c r="N19" s="60">
        <f>VLOOKUP($A19,'Return Data'!$B$7:$R$2292,17,0)</f>
        <v>2.9169999999999998</v>
      </c>
      <c r="O19" s="61">
        <f t="shared" si="5"/>
        <v>16</v>
      </c>
      <c r="P19" s="60">
        <f>VLOOKUP($A19,'Return Data'!$B$7:$R$2292,14,0)</f>
        <v>6.3715000000000002</v>
      </c>
      <c r="Q19" s="61">
        <f t="shared" si="7"/>
        <v>6</v>
      </c>
      <c r="R19" s="60">
        <f>VLOOKUP($A19,'Return Data'!$B$7:$R$2292,16,0)</f>
        <v>7.5885999999999996</v>
      </c>
      <c r="S19" s="62">
        <f t="shared" si="6"/>
        <v>9</v>
      </c>
    </row>
    <row r="20" spans="1:19" x14ac:dyDescent="0.3">
      <c r="A20" t="s">
        <v>1647</v>
      </c>
      <c r="B20" s="59">
        <f>VLOOKUP($A20,'Return Data'!$B$7:$R$2292,3,0)</f>
        <v>44859</v>
      </c>
      <c r="C20" s="60">
        <f>VLOOKUP($A20,'Return Data'!$B$7:$R$2292,4,0)</f>
        <v>50.481099999999998</v>
      </c>
      <c r="D20" s="60">
        <f>VLOOKUP($A20,'Return Data'!$B$7:$R$2292,9,0)</f>
        <v>6.9928999999999997</v>
      </c>
      <c r="E20" s="61">
        <f t="shared" si="0"/>
        <v>2</v>
      </c>
      <c r="F20" s="60">
        <f>VLOOKUP($A20,'Return Data'!$B$7:$R$2292,10,0)</f>
        <v>5.3962000000000003</v>
      </c>
      <c r="G20" s="61">
        <f t="shared" si="1"/>
        <v>3</v>
      </c>
      <c r="H20" s="60">
        <f>VLOOKUP($A20,'Return Data'!$B$7:$R$2292,11,0)</f>
        <v>3.7951000000000001</v>
      </c>
      <c r="I20" s="61">
        <f t="shared" si="2"/>
        <v>2</v>
      </c>
      <c r="J20" s="60">
        <f>VLOOKUP($A20,'Return Data'!$B$7:$R$2292,12,0)</f>
        <v>3.7582</v>
      </c>
      <c r="K20" s="61">
        <f t="shared" si="3"/>
        <v>2</v>
      </c>
      <c r="L20" s="60">
        <f>VLOOKUP($A20,'Return Data'!$B$7:$R$2292,13,0)</f>
        <v>3.8062999999999998</v>
      </c>
      <c r="M20" s="61">
        <f t="shared" si="4"/>
        <v>2</v>
      </c>
      <c r="N20" s="60">
        <f>VLOOKUP($A20,'Return Data'!$B$7:$R$2292,17,0)</f>
        <v>4.9085999999999999</v>
      </c>
      <c r="O20" s="61">
        <f t="shared" si="5"/>
        <v>1</v>
      </c>
      <c r="P20" s="60">
        <f>VLOOKUP($A20,'Return Data'!$B$7:$R$2292,14,0)</f>
        <v>6.5208000000000004</v>
      </c>
      <c r="Q20" s="61">
        <f t="shared" si="7"/>
        <v>4</v>
      </c>
      <c r="R20" s="60">
        <f>VLOOKUP($A20,'Return Data'!$B$7:$R$2292,16,0)</f>
        <v>7.9245000000000001</v>
      </c>
      <c r="S20" s="62">
        <f t="shared" si="6"/>
        <v>6</v>
      </c>
    </row>
    <row r="21" spans="1:19" x14ac:dyDescent="0.3">
      <c r="A21" s="77" t="s">
        <v>1939</v>
      </c>
      <c r="B21" s="59">
        <f>VLOOKUP($A21,'Return Data'!$B$7:$R$2292,3,0)</f>
        <v>44859</v>
      </c>
      <c r="C21" s="60">
        <f>VLOOKUP($A21,'Return Data'!$B$7:$R$2292,4,0)</f>
        <v>38.966799999999999</v>
      </c>
      <c r="D21" s="60">
        <f>VLOOKUP($A21,'Return Data'!$B$7:$R$2292,9,0)</f>
        <v>4.6761999999999997</v>
      </c>
      <c r="E21" s="61">
        <f t="shared" si="0"/>
        <v>13</v>
      </c>
      <c r="F21" s="60">
        <f>VLOOKUP($A21,'Return Data'!$B$7:$R$2292,10,0)</f>
        <v>3.5388000000000002</v>
      </c>
      <c r="G21" s="61">
        <f t="shared" si="1"/>
        <v>14</v>
      </c>
      <c r="H21" s="60">
        <f>VLOOKUP($A21,'Return Data'!$B$7:$R$2292,11,0)</f>
        <v>3.0257000000000001</v>
      </c>
      <c r="I21" s="61">
        <f t="shared" si="2"/>
        <v>7</v>
      </c>
      <c r="J21" s="60">
        <f>VLOOKUP($A21,'Return Data'!$B$7:$R$2292,12,0)</f>
        <v>3.1362000000000001</v>
      </c>
      <c r="K21" s="61">
        <f t="shared" si="3"/>
        <v>6</v>
      </c>
      <c r="L21" s="60">
        <f>VLOOKUP($A21,'Return Data'!$B$7:$R$2292,13,0)</f>
        <v>3.1564000000000001</v>
      </c>
      <c r="M21" s="61">
        <f t="shared" si="4"/>
        <v>5</v>
      </c>
      <c r="N21" s="60">
        <f>VLOOKUP($A21,'Return Data'!$B$7:$R$2292,17,0)</f>
        <v>4.2469999999999999</v>
      </c>
      <c r="O21" s="61">
        <f t="shared" si="5"/>
        <v>4</v>
      </c>
      <c r="P21" s="60">
        <f>VLOOKUP($A21,'Return Data'!$B$7:$R$2292,14,0)</f>
        <v>6.3354999999999997</v>
      </c>
      <c r="Q21" s="61">
        <f t="shared" si="7"/>
        <v>7</v>
      </c>
      <c r="R21" s="60">
        <f>VLOOKUP($A21,'Return Data'!$B$7:$R$2292,16,0)</f>
        <v>7.5194000000000001</v>
      </c>
      <c r="S21" s="62">
        <f t="shared" si="6"/>
        <v>11</v>
      </c>
    </row>
    <row r="22" spans="1:19" x14ac:dyDescent="0.3">
      <c r="A22" s="77" t="s">
        <v>627</v>
      </c>
      <c r="B22" s="59">
        <f>VLOOKUP($A22,'Return Data'!$B$7:$R$2292,3,0)</f>
        <v>44859</v>
      </c>
      <c r="C22" s="60">
        <f>VLOOKUP($A22,'Return Data'!$B$7:$R$2292,4,0)</f>
        <v>12.929</v>
      </c>
      <c r="D22" s="60">
        <f>VLOOKUP($A22,'Return Data'!$B$7:$R$2292,9,0)</f>
        <v>5.5228999999999999</v>
      </c>
      <c r="E22" s="61">
        <f t="shared" si="0"/>
        <v>6</v>
      </c>
      <c r="F22" s="60">
        <f>VLOOKUP($A22,'Return Data'!$B$7:$R$2292,10,0)</f>
        <v>3.9232999999999998</v>
      </c>
      <c r="G22" s="61">
        <f t="shared" si="1"/>
        <v>11</v>
      </c>
      <c r="H22" s="60">
        <f>VLOOKUP($A22,'Return Data'!$B$7:$R$2292,11,0)</f>
        <v>2.5497999999999998</v>
      </c>
      <c r="I22" s="61">
        <f t="shared" si="2"/>
        <v>11</v>
      </c>
      <c r="J22" s="60">
        <f>VLOOKUP($A22,'Return Data'!$B$7:$R$2292,12,0)</f>
        <v>2.6922000000000001</v>
      </c>
      <c r="K22" s="61">
        <f t="shared" si="3"/>
        <v>11</v>
      </c>
      <c r="L22" s="60">
        <f>VLOOKUP($A22,'Return Data'!$B$7:$R$2292,13,0)</f>
        <v>2.7366999999999999</v>
      </c>
      <c r="M22" s="61">
        <f t="shared" si="4"/>
        <v>10</v>
      </c>
      <c r="N22" s="60">
        <f>VLOOKUP($A22,'Return Data'!$B$7:$R$2292,17,0)</f>
        <v>3.4481999999999999</v>
      </c>
      <c r="O22" s="61">
        <f t="shared" si="5"/>
        <v>12</v>
      </c>
      <c r="P22" s="60">
        <f>VLOOKUP($A22,'Return Data'!$B$7:$R$2292,14,0)</f>
        <v>5.9109999999999996</v>
      </c>
      <c r="Q22" s="61">
        <f t="shared" si="7"/>
        <v>13</v>
      </c>
      <c r="R22" s="60">
        <f>VLOOKUP($A22,'Return Data'!$B$7:$R$2292,16,0)</f>
        <v>7.1268000000000002</v>
      </c>
      <c r="S22" s="62">
        <f t="shared" si="6"/>
        <v>15</v>
      </c>
    </row>
    <row r="23" spans="1:19" x14ac:dyDescent="0.3">
      <c r="A23" s="77" t="s">
        <v>630</v>
      </c>
      <c r="B23" s="59">
        <f>VLOOKUP($A23,'Return Data'!$B$7:$R$2292,3,0)</f>
        <v>44859</v>
      </c>
      <c r="C23" s="60">
        <f>VLOOKUP($A23,'Return Data'!$B$7:$R$2292,4,0)</f>
        <v>33.972099999999998</v>
      </c>
      <c r="D23" s="60">
        <f>VLOOKUP($A23,'Return Data'!$B$7:$R$2292,9,0)</f>
        <v>4.2462</v>
      </c>
      <c r="E23" s="61">
        <f t="shared" si="0"/>
        <v>18</v>
      </c>
      <c r="F23" s="60">
        <f>VLOOKUP($A23,'Return Data'!$B$7:$R$2292,10,0)</f>
        <v>4.1692999999999998</v>
      </c>
      <c r="G23" s="61">
        <f t="shared" si="1"/>
        <v>9</v>
      </c>
      <c r="H23" s="60">
        <f>VLOOKUP($A23,'Return Data'!$B$7:$R$2292,11,0)</f>
        <v>2.8706</v>
      </c>
      <c r="I23" s="61">
        <f t="shared" si="2"/>
        <v>8</v>
      </c>
      <c r="J23" s="60">
        <f>VLOOKUP($A23,'Return Data'!$B$7:$R$2292,12,0)</f>
        <v>3.0537000000000001</v>
      </c>
      <c r="K23" s="61">
        <f t="shared" si="3"/>
        <v>7</v>
      </c>
      <c r="L23" s="60">
        <f>VLOOKUP($A23,'Return Data'!$B$7:$R$2292,13,0)</f>
        <v>3.0872999999999999</v>
      </c>
      <c r="M23" s="61">
        <f t="shared" si="4"/>
        <v>7</v>
      </c>
      <c r="N23" s="60">
        <f>VLOOKUP($A23,'Return Data'!$B$7:$R$2292,17,0)</f>
        <v>3.8092000000000001</v>
      </c>
      <c r="O23" s="61">
        <f t="shared" si="5"/>
        <v>9</v>
      </c>
      <c r="P23" s="60">
        <f>VLOOKUP($A23,'Return Data'!$B$7:$R$2292,14,0)</f>
        <v>6.2325999999999997</v>
      </c>
      <c r="Q23" s="61">
        <f t="shared" si="7"/>
        <v>8</v>
      </c>
      <c r="R23" s="60">
        <f>VLOOKUP($A23,'Return Data'!$B$7:$R$2292,16,0)</f>
        <v>7.5887000000000002</v>
      </c>
      <c r="S23" s="62">
        <f t="shared" si="6"/>
        <v>8</v>
      </c>
    </row>
    <row r="24" spans="1:19" x14ac:dyDescent="0.3">
      <c r="A24" s="77" t="s">
        <v>633</v>
      </c>
      <c r="B24" s="59">
        <f>VLOOKUP($A24,'Return Data'!$B$7:$R$2292,3,0)</f>
        <v>44859</v>
      </c>
      <c r="C24" s="60">
        <f>VLOOKUP($A24,'Return Data'!$B$7:$R$2292,4,0)</f>
        <v>12.7188</v>
      </c>
      <c r="D24" s="60">
        <f>VLOOKUP($A24,'Return Data'!$B$7:$R$2292,9,0)</f>
        <v>4.6192000000000002</v>
      </c>
      <c r="E24" s="61">
        <f t="shared" si="0"/>
        <v>15</v>
      </c>
      <c r="F24" s="60">
        <f>VLOOKUP($A24,'Return Data'!$B$7:$R$2292,10,0)</f>
        <v>2.9382000000000001</v>
      </c>
      <c r="G24" s="61">
        <f t="shared" si="1"/>
        <v>18</v>
      </c>
      <c r="H24" s="60">
        <f>VLOOKUP($A24,'Return Data'!$B$7:$R$2292,11,0)</f>
        <v>1.3085</v>
      </c>
      <c r="I24" s="61">
        <f t="shared" si="2"/>
        <v>17</v>
      </c>
      <c r="J24" s="60">
        <f>VLOOKUP($A24,'Return Data'!$B$7:$R$2292,12,0)</f>
        <v>1.6775</v>
      </c>
      <c r="K24" s="61">
        <f t="shared" si="3"/>
        <v>15</v>
      </c>
      <c r="L24" s="60">
        <f>VLOOKUP($A24,'Return Data'!$B$7:$R$2292,13,0)</f>
        <v>1.9478</v>
      </c>
      <c r="M24" s="61">
        <f t="shared" si="4"/>
        <v>15</v>
      </c>
      <c r="N24" s="60">
        <f>VLOOKUP($A24,'Return Data'!$B$7:$R$2292,17,0)</f>
        <v>2.9702000000000002</v>
      </c>
      <c r="O24" s="61">
        <f t="shared" si="5"/>
        <v>15</v>
      </c>
      <c r="P24" s="60">
        <f>VLOOKUP($A24,'Return Data'!$B$7:$R$2292,14,0)</f>
        <v>5.5621</v>
      </c>
      <c r="Q24" s="61">
        <f t="shared" si="7"/>
        <v>16</v>
      </c>
      <c r="R24" s="60">
        <f>VLOOKUP($A24,'Return Data'!$B$7:$R$2292,16,0)</f>
        <v>5.5892999999999997</v>
      </c>
      <c r="S24" s="62">
        <f t="shared" si="6"/>
        <v>18</v>
      </c>
    </row>
    <row r="25" spans="1:19" x14ac:dyDescent="0.3">
      <c r="A25" s="77" t="s">
        <v>635</v>
      </c>
      <c r="B25" s="59">
        <f>VLOOKUP($A25,'Return Data'!$B$7:$R$2292,3,0)</f>
        <v>44859</v>
      </c>
      <c r="C25" s="60">
        <f>VLOOKUP($A25,'Return Data'!$B$7:$R$2292,4,0)</f>
        <v>13.5869</v>
      </c>
      <c r="D25" s="60">
        <f>VLOOKUP($A25,'Return Data'!$B$7:$R$2292,9,0)</f>
        <v>5.0255000000000001</v>
      </c>
      <c r="E25" s="61">
        <f t="shared" si="0"/>
        <v>11</v>
      </c>
      <c r="F25" s="60">
        <f>VLOOKUP($A25,'Return Data'!$B$7:$R$2292,10,0)</f>
        <v>4.1871999999999998</v>
      </c>
      <c r="G25" s="61">
        <f t="shared" si="1"/>
        <v>8</v>
      </c>
      <c r="H25" s="60">
        <f>VLOOKUP($A25,'Return Data'!$B$7:$R$2292,11,0)</f>
        <v>2.8544</v>
      </c>
      <c r="I25" s="61">
        <f t="shared" si="2"/>
        <v>9</v>
      </c>
      <c r="J25" s="60">
        <f>VLOOKUP($A25,'Return Data'!$B$7:$R$2292,12,0)</f>
        <v>2.9241999999999999</v>
      </c>
      <c r="K25" s="61">
        <f t="shared" si="3"/>
        <v>8</v>
      </c>
      <c r="L25" s="60">
        <f>VLOOKUP($A25,'Return Data'!$B$7:$R$2292,13,0)</f>
        <v>2.9630000000000001</v>
      </c>
      <c r="M25" s="61">
        <f t="shared" si="4"/>
        <v>9</v>
      </c>
      <c r="N25" s="60">
        <f>VLOOKUP($A25,'Return Data'!$B$7:$R$2292,17,0)</f>
        <v>3.6608000000000001</v>
      </c>
      <c r="O25" s="61">
        <f t="shared" si="5"/>
        <v>10</v>
      </c>
      <c r="P25" s="60">
        <f>VLOOKUP($A25,'Return Data'!$B$7:$R$2292,14,0)</f>
        <v>6.2138</v>
      </c>
      <c r="Q25" s="61">
        <f t="shared" si="7"/>
        <v>9</v>
      </c>
      <c r="R25" s="60">
        <f>VLOOKUP($A25,'Return Data'!$B$7:$R$2292,16,0)</f>
        <v>7.5404</v>
      </c>
      <c r="S25" s="62">
        <f t="shared" si="6"/>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5.3790166666666668</v>
      </c>
      <c r="E27" s="83"/>
      <c r="F27" s="84">
        <f>AVERAGE(F8:F25)</f>
        <v>4.4296111111111109</v>
      </c>
      <c r="G27" s="83"/>
      <c r="H27" s="84">
        <f>AVERAGE(H8:H25)</f>
        <v>2.7379166666666666</v>
      </c>
      <c r="I27" s="83"/>
      <c r="J27" s="84">
        <f>AVERAGE(J8:J25)</f>
        <v>2.641661111111111</v>
      </c>
      <c r="K27" s="83"/>
      <c r="L27" s="84">
        <f>AVERAGE(L8:L25)</f>
        <v>2.7104055555555551</v>
      </c>
      <c r="M27" s="83"/>
      <c r="N27" s="84">
        <f>AVERAGE(N8:N25)</f>
        <v>3.6910444444444446</v>
      </c>
      <c r="O27" s="83"/>
      <c r="P27" s="84">
        <f>AVERAGE(P8:P25)</f>
        <v>6.0840333333333341</v>
      </c>
      <c r="Q27" s="83"/>
      <c r="R27" s="84">
        <f>AVERAGE(R8:R25)</f>
        <v>7.5209388888888888</v>
      </c>
      <c r="S27" s="85"/>
    </row>
    <row r="28" spans="1:19" x14ac:dyDescent="0.3">
      <c r="A28" s="82" t="s">
        <v>28</v>
      </c>
      <c r="B28" s="83"/>
      <c r="C28" s="83"/>
      <c r="D28" s="84">
        <f>MIN(D8:D25)</f>
        <v>4.2462</v>
      </c>
      <c r="E28" s="83"/>
      <c r="F28" s="84">
        <f>MIN(F8:F25)</f>
        <v>2.9382000000000001</v>
      </c>
      <c r="G28" s="83"/>
      <c r="H28" s="84">
        <f>MIN(H8:H25)</f>
        <v>0.98880000000000001</v>
      </c>
      <c r="I28" s="83"/>
      <c r="J28" s="84">
        <f>MIN(J8:J25)</f>
        <v>0.44390000000000002</v>
      </c>
      <c r="K28" s="83"/>
      <c r="L28" s="84">
        <f>MIN(L8:L25)</f>
        <v>1.147</v>
      </c>
      <c r="M28" s="83"/>
      <c r="N28" s="84">
        <f>MIN(N8:N25)</f>
        <v>2.3959000000000001</v>
      </c>
      <c r="O28" s="83"/>
      <c r="P28" s="84">
        <f>MIN(P8:P25)</f>
        <v>4.9615999999999998</v>
      </c>
      <c r="Q28" s="83"/>
      <c r="R28" s="84">
        <f>MIN(R8:R25)</f>
        <v>5.5892999999999997</v>
      </c>
      <c r="S28" s="85"/>
    </row>
    <row r="29" spans="1:19" ht="15" thickBot="1" x14ac:dyDescent="0.35">
      <c r="A29" s="86" t="s">
        <v>29</v>
      </c>
      <c r="B29" s="87"/>
      <c r="C29" s="87"/>
      <c r="D29" s="88">
        <f>MAX(D8:D25)</f>
        <v>7.3215000000000003</v>
      </c>
      <c r="E29" s="87"/>
      <c r="F29" s="88">
        <f>MAX(F8:F25)</f>
        <v>7.9497</v>
      </c>
      <c r="G29" s="87"/>
      <c r="H29" s="88">
        <f>MAX(H8:H25)</f>
        <v>5.4320000000000004</v>
      </c>
      <c r="I29" s="87"/>
      <c r="J29" s="88">
        <f>MAX(J8:J25)</f>
        <v>4.8598999999999997</v>
      </c>
      <c r="K29" s="87"/>
      <c r="L29" s="88">
        <f>MAX(L8:L25)</f>
        <v>4.1529999999999996</v>
      </c>
      <c r="M29" s="87"/>
      <c r="N29" s="88">
        <f>MAX(N8:N25)</f>
        <v>4.9085999999999999</v>
      </c>
      <c r="O29" s="87"/>
      <c r="P29" s="88">
        <f>MAX(P8:P25)</f>
        <v>6.9724000000000004</v>
      </c>
      <c r="Q29" s="87"/>
      <c r="R29" s="88">
        <f>MAX(R8:R25)</f>
        <v>8.4923000000000002</v>
      </c>
      <c r="S29" s="89"/>
    </row>
    <row r="30" spans="1:19" x14ac:dyDescent="0.3">
      <c r="A30" s="99" t="s">
        <v>430</v>
      </c>
    </row>
    <row r="31" spans="1:19" x14ac:dyDescent="0.3">
      <c r="A31" s="14" t="s">
        <v>340</v>
      </c>
    </row>
  </sheetData>
  <sheetProtection algorithmName="SHA-512" hashValue="5u+A23HJEP+X3Eviod52lQj7DYKT+rxxRVjKDI2VKStgh5KXSzEPubYEJxkxK/5AZrVsZJ0bOG6oZvBMdar0VQ==" saltValue="2rUqkZVQDOUOUNs5hSRKj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44859</v>
      </c>
      <c r="C8" s="60">
        <f>VLOOKUP($A8,'Return Data'!$B$7:$R$2292,4,0)</f>
        <v>91.531499999999994</v>
      </c>
      <c r="D8" s="60">
        <f>VLOOKUP($A8,'Return Data'!$B$7:$R$2292,9,0)</f>
        <v>6.0635000000000003</v>
      </c>
      <c r="E8" s="61">
        <f t="shared" ref="E8:E25" si="0">RANK(D8,D$8:D$25,0)</f>
        <v>4</v>
      </c>
      <c r="F8" s="60">
        <f>VLOOKUP($A8,'Return Data'!$B$7:$R$2292,10,0)</f>
        <v>5.0605000000000002</v>
      </c>
      <c r="G8" s="61">
        <f t="shared" ref="G8:G25" si="1">RANK(F8,F$8:F$25,0)</f>
        <v>3</v>
      </c>
      <c r="H8" s="60">
        <f>VLOOKUP($A8,'Return Data'!$B$7:$R$2292,11,0)</f>
        <v>3.3123</v>
      </c>
      <c r="I8" s="61">
        <f t="shared" ref="I8:I25" si="2">RANK(H8,H$8:H$25,0)</f>
        <v>3</v>
      </c>
      <c r="J8" s="60">
        <f>VLOOKUP($A8,'Return Data'!$B$7:$R$2292,12,0)</f>
        <v>3.3791000000000002</v>
      </c>
      <c r="K8" s="61">
        <f t="shared" ref="K8:K25" si="3">RANK(J8,J$8:J$25,0)</f>
        <v>3</v>
      </c>
      <c r="L8" s="60">
        <f>VLOOKUP($A8,'Return Data'!$B$7:$R$2292,13,0)</f>
        <v>3.1943000000000001</v>
      </c>
      <c r="M8" s="61">
        <f t="shared" ref="M8:M25" si="4">RANK(L8,L$8:L$25,0)</f>
        <v>3</v>
      </c>
      <c r="N8" s="60">
        <f>VLOOKUP($A8,'Return Data'!$B$7:$R$2292,17,0)</f>
        <v>4.0399000000000003</v>
      </c>
      <c r="O8" s="61">
        <f>RANK(N8,N$8:N$25,0)</f>
        <v>3</v>
      </c>
      <c r="P8" s="60">
        <f>VLOOKUP($A8,'Return Data'!$B$7:$R$2292,14,0)</f>
        <v>6.5491999999999999</v>
      </c>
      <c r="Q8" s="61">
        <f>RANK(P8,P$8:P$25,0)</f>
        <v>1</v>
      </c>
      <c r="R8" s="60">
        <f>VLOOKUP($A8,'Return Data'!$B$7:$R$2292,16,0)</f>
        <v>9.0106999999999999</v>
      </c>
      <c r="S8" s="62">
        <f>RANK(R8,R$8:R$25,0)</f>
        <v>1</v>
      </c>
    </row>
    <row r="9" spans="1:19" x14ac:dyDescent="0.3">
      <c r="A9" s="77" t="s">
        <v>605</v>
      </c>
      <c r="B9" s="59">
        <f>VLOOKUP($A9,'Return Data'!$B$7:$R$2292,3,0)</f>
        <v>44859</v>
      </c>
      <c r="C9" s="60">
        <f>VLOOKUP($A9,'Return Data'!$B$7:$R$2292,4,0)</f>
        <v>13.940099999999999</v>
      </c>
      <c r="D9" s="60">
        <f>VLOOKUP($A9,'Return Data'!$B$7:$R$2292,9,0)</f>
        <v>4.5015999999999998</v>
      </c>
      <c r="E9" s="61">
        <f t="shared" si="0"/>
        <v>11</v>
      </c>
      <c r="F9" s="60">
        <f>VLOOKUP($A9,'Return Data'!$B$7:$R$2292,10,0)</f>
        <v>4.1322999999999999</v>
      </c>
      <c r="G9" s="61">
        <f t="shared" si="1"/>
        <v>7</v>
      </c>
      <c r="H9" s="60">
        <f>VLOOKUP($A9,'Return Data'!$B$7:$R$2292,11,0)</f>
        <v>3.0078999999999998</v>
      </c>
      <c r="I9" s="61">
        <f t="shared" si="2"/>
        <v>4</v>
      </c>
      <c r="J9" s="60">
        <f>VLOOKUP($A9,'Return Data'!$B$7:$R$2292,12,0)</f>
        <v>2.8344999999999998</v>
      </c>
      <c r="K9" s="61">
        <f t="shared" si="3"/>
        <v>5</v>
      </c>
      <c r="L9" s="60">
        <f>VLOOKUP($A9,'Return Data'!$B$7:$R$2292,13,0)</f>
        <v>2.8957000000000002</v>
      </c>
      <c r="M9" s="61">
        <f t="shared" si="4"/>
        <v>4</v>
      </c>
      <c r="N9" s="60">
        <f>VLOOKUP($A9,'Return Data'!$B$7:$R$2292,17,0)</f>
        <v>3.6446000000000001</v>
      </c>
      <c r="O9" s="61">
        <f t="shared" ref="O9:O25" si="5">RANK(N9,N$8:N$25,0)</f>
        <v>5</v>
      </c>
      <c r="P9" s="60">
        <f>VLOOKUP($A9,'Return Data'!$B$7:$R$2292,14,0)</f>
        <v>6.2321</v>
      </c>
      <c r="Q9" s="61">
        <f t="shared" ref="Q9:Q25" si="6">RANK(P9,P$8:P$25,0)</f>
        <v>3</v>
      </c>
      <c r="R9" s="60">
        <f>VLOOKUP($A9,'Return Data'!$B$7:$R$2292,16,0)</f>
        <v>6.4837999999999996</v>
      </c>
      <c r="S9" s="62">
        <f t="shared" ref="S9:S25" si="7">RANK(R9,R$8:R$25,0)</f>
        <v>15</v>
      </c>
    </row>
    <row r="10" spans="1:19" x14ac:dyDescent="0.3">
      <c r="A10" s="77" t="s">
        <v>1961</v>
      </c>
      <c r="B10" s="59">
        <f>VLOOKUP($A10,'Return Data'!$B$7:$R$2292,3,0)</f>
        <v>44859</v>
      </c>
      <c r="C10" s="60">
        <f>VLOOKUP($A10,'Return Data'!$B$7:$R$2292,4,0)</f>
        <v>22.314599999999999</v>
      </c>
      <c r="D10" s="60">
        <f>VLOOKUP($A10,'Return Data'!$B$7:$R$2292,9,0)</f>
        <v>4.2842000000000002</v>
      </c>
      <c r="E10" s="61">
        <f t="shared" si="0"/>
        <v>15</v>
      </c>
      <c r="F10" s="60">
        <f>VLOOKUP($A10,'Return Data'!$B$7:$R$2292,10,0)</f>
        <v>3.6423000000000001</v>
      </c>
      <c r="G10" s="61">
        <f t="shared" si="1"/>
        <v>10</v>
      </c>
      <c r="H10" s="60">
        <f>VLOOKUP($A10,'Return Data'!$B$7:$R$2292,11,0)</f>
        <v>1.3462000000000001</v>
      </c>
      <c r="I10" s="61">
        <f t="shared" si="2"/>
        <v>15</v>
      </c>
      <c r="J10" s="60">
        <f>VLOOKUP($A10,'Return Data'!$B$7:$R$2292,12,0)</f>
        <v>0.59340000000000004</v>
      </c>
      <c r="K10" s="61">
        <f t="shared" si="3"/>
        <v>17</v>
      </c>
      <c r="L10" s="60">
        <f>VLOOKUP($A10,'Return Data'!$B$7:$R$2292,13,0)</f>
        <v>0.9304</v>
      </c>
      <c r="M10" s="61">
        <f t="shared" si="4"/>
        <v>17</v>
      </c>
      <c r="N10" s="60">
        <f>VLOOKUP($A10,'Return Data'!$B$7:$R$2292,17,0)</f>
        <v>1.8549</v>
      </c>
      <c r="O10" s="61">
        <f t="shared" si="5"/>
        <v>18</v>
      </c>
      <c r="P10" s="60">
        <f>VLOOKUP($A10,'Return Data'!$B$7:$R$2292,14,0)</f>
        <v>4.4469000000000003</v>
      </c>
      <c r="Q10" s="61">
        <f t="shared" si="6"/>
        <v>18</v>
      </c>
      <c r="R10" s="60">
        <f>VLOOKUP($A10,'Return Data'!$B$7:$R$2292,16,0)</f>
        <v>5.9138999999999999</v>
      </c>
      <c r="S10" s="62">
        <f t="shared" si="7"/>
        <v>17</v>
      </c>
    </row>
    <row r="11" spans="1:19" x14ac:dyDescent="0.3">
      <c r="A11" s="77" t="s">
        <v>607</v>
      </c>
      <c r="B11" s="59">
        <f>VLOOKUP($A11,'Return Data'!$B$7:$R$2292,3,0)</f>
        <v>44859</v>
      </c>
      <c r="C11" s="60">
        <f>VLOOKUP($A11,'Return Data'!$B$7:$R$2292,4,0)</f>
        <v>18.126899999999999</v>
      </c>
      <c r="D11" s="60">
        <f>VLOOKUP($A11,'Return Data'!$B$7:$R$2292,9,0)</f>
        <v>3.8069999999999999</v>
      </c>
      <c r="E11" s="61">
        <f t="shared" si="0"/>
        <v>18</v>
      </c>
      <c r="F11" s="60">
        <f>VLOOKUP($A11,'Return Data'!$B$7:$R$2292,10,0)</f>
        <v>2.8391999999999999</v>
      </c>
      <c r="G11" s="61">
        <f t="shared" si="1"/>
        <v>16</v>
      </c>
      <c r="H11" s="60">
        <f>VLOOKUP($A11,'Return Data'!$B$7:$R$2292,11,0)</f>
        <v>1.8254999999999999</v>
      </c>
      <c r="I11" s="61">
        <f t="shared" si="2"/>
        <v>13</v>
      </c>
      <c r="J11" s="60">
        <f>VLOOKUP($A11,'Return Data'!$B$7:$R$2292,12,0)</f>
        <v>1.9327000000000001</v>
      </c>
      <c r="K11" s="61">
        <f t="shared" si="3"/>
        <v>12</v>
      </c>
      <c r="L11" s="60">
        <f>VLOOKUP($A11,'Return Data'!$B$7:$R$2292,13,0)</f>
        <v>2.0859999999999999</v>
      </c>
      <c r="M11" s="61">
        <f t="shared" si="4"/>
        <v>12</v>
      </c>
      <c r="N11" s="60">
        <f>VLOOKUP($A11,'Return Data'!$B$7:$R$2292,17,0)</f>
        <v>2.7376</v>
      </c>
      <c r="O11" s="61">
        <f t="shared" si="5"/>
        <v>14</v>
      </c>
      <c r="P11" s="60">
        <f>VLOOKUP($A11,'Return Data'!$B$7:$R$2292,14,0)</f>
        <v>4.9855</v>
      </c>
      <c r="Q11" s="61">
        <f t="shared" si="6"/>
        <v>16</v>
      </c>
      <c r="R11" s="60">
        <f>VLOOKUP($A11,'Return Data'!$B$7:$R$2292,16,0)</f>
        <v>7.0610999999999997</v>
      </c>
      <c r="S11" s="62">
        <f t="shared" si="7"/>
        <v>8</v>
      </c>
    </row>
    <row r="12" spans="1:19" x14ac:dyDescent="0.3">
      <c r="A12" s="77" t="s">
        <v>609</v>
      </c>
      <c r="B12" s="59">
        <f>VLOOKUP($A12,'Return Data'!$B$7:$R$2292,3,0)</f>
        <v>44859</v>
      </c>
      <c r="C12" s="60">
        <f>VLOOKUP($A12,'Return Data'!$B$7:$R$2292,4,0)</f>
        <v>13.099299999999999</v>
      </c>
      <c r="D12" s="60">
        <f>VLOOKUP($A12,'Return Data'!$B$7:$R$2292,9,0)</f>
        <v>5.2397999999999998</v>
      </c>
      <c r="E12" s="61">
        <f t="shared" si="0"/>
        <v>6</v>
      </c>
      <c r="F12" s="60">
        <f>VLOOKUP($A12,'Return Data'!$B$7:$R$2292,10,0)</f>
        <v>3.0951</v>
      </c>
      <c r="G12" s="61">
        <f t="shared" si="1"/>
        <v>15</v>
      </c>
      <c r="H12" s="60">
        <f>VLOOKUP($A12,'Return Data'!$B$7:$R$2292,11,0)</f>
        <v>0.73050000000000004</v>
      </c>
      <c r="I12" s="61">
        <f t="shared" si="2"/>
        <v>18</v>
      </c>
      <c r="J12" s="60">
        <f>VLOOKUP($A12,'Return Data'!$B$7:$R$2292,12,0)</f>
        <v>0.19220000000000001</v>
      </c>
      <c r="K12" s="61">
        <f t="shared" si="3"/>
        <v>18</v>
      </c>
      <c r="L12" s="60">
        <f>VLOOKUP($A12,'Return Data'!$B$7:$R$2292,13,0)</f>
        <v>0.89270000000000005</v>
      </c>
      <c r="M12" s="61">
        <f t="shared" si="4"/>
        <v>18</v>
      </c>
      <c r="N12" s="60">
        <f>VLOOKUP($A12,'Return Data'!$B$7:$R$2292,17,0)</f>
        <v>2.2578</v>
      </c>
      <c r="O12" s="61">
        <f t="shared" si="5"/>
        <v>17</v>
      </c>
      <c r="P12" s="60">
        <f>VLOOKUP($A12,'Return Data'!$B$7:$R$2292,14,0)</f>
        <v>4.7164000000000001</v>
      </c>
      <c r="Q12" s="61">
        <f t="shared" si="6"/>
        <v>17</v>
      </c>
      <c r="R12" s="60">
        <f>VLOOKUP($A12,'Return Data'!$B$7:$R$2292,16,0)</f>
        <v>6.7619999999999996</v>
      </c>
      <c r="S12" s="62">
        <f t="shared" si="7"/>
        <v>12</v>
      </c>
    </row>
    <row r="13" spans="1:19" x14ac:dyDescent="0.3">
      <c r="A13" s="77" t="s">
        <v>612</v>
      </c>
      <c r="B13" s="59">
        <f>VLOOKUP($A13,'Return Data'!$B$7:$R$2292,3,0)</f>
        <v>44859</v>
      </c>
      <c r="C13" s="60">
        <f>VLOOKUP($A13,'Return Data'!$B$7:$R$2292,4,0)</f>
        <v>81.188299999999998</v>
      </c>
      <c r="D13" s="60">
        <f>VLOOKUP($A13,'Return Data'!$B$7:$R$2292,9,0)</f>
        <v>4.6509</v>
      </c>
      <c r="E13" s="61">
        <f t="shared" si="0"/>
        <v>10</v>
      </c>
      <c r="F13" s="60">
        <f>VLOOKUP($A13,'Return Data'!$B$7:$R$2292,10,0)</f>
        <v>3.351</v>
      </c>
      <c r="G13" s="61">
        <f t="shared" si="1"/>
        <v>12</v>
      </c>
      <c r="H13" s="60">
        <f>VLOOKUP($A13,'Return Data'!$B$7:$R$2292,11,0)</f>
        <v>2.1021999999999998</v>
      </c>
      <c r="I13" s="61">
        <f t="shared" si="2"/>
        <v>11</v>
      </c>
      <c r="J13" s="60">
        <f>VLOOKUP($A13,'Return Data'!$B$7:$R$2292,12,0)</f>
        <v>2.2942999999999998</v>
      </c>
      <c r="K13" s="61">
        <f t="shared" si="3"/>
        <v>10</v>
      </c>
      <c r="L13" s="60">
        <f>VLOOKUP($A13,'Return Data'!$B$7:$R$2292,13,0)</f>
        <v>2.4306000000000001</v>
      </c>
      <c r="M13" s="61">
        <f t="shared" si="4"/>
        <v>8</v>
      </c>
      <c r="N13" s="60">
        <f>VLOOKUP($A13,'Return Data'!$B$7:$R$2292,17,0)</f>
        <v>3.5771999999999999</v>
      </c>
      <c r="O13" s="61">
        <f t="shared" si="5"/>
        <v>7</v>
      </c>
      <c r="P13" s="60">
        <f>VLOOKUP($A13,'Return Data'!$B$7:$R$2292,14,0)</f>
        <v>5.3842999999999996</v>
      </c>
      <c r="Q13" s="61">
        <f t="shared" si="6"/>
        <v>13</v>
      </c>
      <c r="R13" s="60">
        <f>VLOOKUP($A13,'Return Data'!$B$7:$R$2292,16,0)</f>
        <v>8.6097000000000001</v>
      </c>
      <c r="S13" s="62">
        <f t="shared" si="7"/>
        <v>2</v>
      </c>
    </row>
    <row r="14" spans="1:19" x14ac:dyDescent="0.3">
      <c r="A14" s="77" t="s">
        <v>615</v>
      </c>
      <c r="B14" s="59">
        <f>VLOOKUP($A14,'Return Data'!$B$7:$R$2292,3,0)</f>
        <v>44859</v>
      </c>
      <c r="C14" s="60">
        <f>VLOOKUP($A14,'Return Data'!$B$7:$R$2292,4,0)</f>
        <v>26.4101</v>
      </c>
      <c r="D14" s="60">
        <f>VLOOKUP($A14,'Return Data'!$B$7:$R$2292,9,0)</f>
        <v>5.6729000000000003</v>
      </c>
      <c r="E14" s="61">
        <f t="shared" si="0"/>
        <v>5</v>
      </c>
      <c r="F14" s="60">
        <f>VLOOKUP($A14,'Return Data'!$B$7:$R$2292,10,0)</f>
        <v>5.6341000000000001</v>
      </c>
      <c r="G14" s="61">
        <f t="shared" si="1"/>
        <v>2</v>
      </c>
      <c r="H14" s="60">
        <f>VLOOKUP($A14,'Return Data'!$B$7:$R$2292,11,0)</f>
        <v>2.8853</v>
      </c>
      <c r="I14" s="61">
        <f t="shared" si="2"/>
        <v>6</v>
      </c>
      <c r="J14" s="60">
        <f>VLOOKUP($A14,'Return Data'!$B$7:$R$2292,12,0)</f>
        <v>2.5527000000000002</v>
      </c>
      <c r="K14" s="61">
        <f t="shared" si="3"/>
        <v>8</v>
      </c>
      <c r="L14" s="60">
        <f>VLOOKUP($A14,'Return Data'!$B$7:$R$2292,13,0)</f>
        <v>2.4043999999999999</v>
      </c>
      <c r="M14" s="61">
        <f t="shared" si="4"/>
        <v>9</v>
      </c>
      <c r="N14" s="60">
        <f>VLOOKUP($A14,'Return Data'!$B$7:$R$2292,17,0)</f>
        <v>3.6291000000000002</v>
      </c>
      <c r="O14" s="61">
        <f t="shared" si="5"/>
        <v>6</v>
      </c>
      <c r="P14" s="60">
        <f>VLOOKUP($A14,'Return Data'!$B$7:$R$2292,14,0)</f>
        <v>6.2276999999999996</v>
      </c>
      <c r="Q14" s="61">
        <f t="shared" si="6"/>
        <v>4</v>
      </c>
      <c r="R14" s="60">
        <f>VLOOKUP($A14,'Return Data'!$B$7:$R$2292,16,0)</f>
        <v>8.1938999999999993</v>
      </c>
      <c r="S14" s="62">
        <f t="shared" si="7"/>
        <v>3</v>
      </c>
    </row>
    <row r="15" spans="1:19" x14ac:dyDescent="0.3">
      <c r="A15" s="77" t="s">
        <v>617</v>
      </c>
      <c r="B15" s="59">
        <f>VLOOKUP($A15,'Return Data'!$B$7:$R$2292,3,0)</f>
        <v>44859</v>
      </c>
      <c r="C15" s="60">
        <f>VLOOKUP($A15,'Return Data'!$B$7:$R$2292,4,0)</f>
        <v>24.275200000000002</v>
      </c>
      <c r="D15" s="60">
        <f>VLOOKUP($A15,'Return Data'!$B$7:$R$2292,9,0)</f>
        <v>7.0063000000000004</v>
      </c>
      <c r="E15" s="61">
        <f t="shared" si="0"/>
        <v>1</v>
      </c>
      <c r="F15" s="60">
        <f>VLOOKUP($A15,'Return Data'!$B$7:$R$2292,10,0)</f>
        <v>7.6326000000000001</v>
      </c>
      <c r="G15" s="61">
        <f t="shared" si="1"/>
        <v>1</v>
      </c>
      <c r="H15" s="60">
        <f>VLOOKUP($A15,'Return Data'!$B$7:$R$2292,11,0)</f>
        <v>5.1135000000000002</v>
      </c>
      <c r="I15" s="61">
        <f t="shared" si="2"/>
        <v>1</v>
      </c>
      <c r="J15" s="60">
        <f>VLOOKUP($A15,'Return Data'!$B$7:$R$2292,12,0)</f>
        <v>4.5373999999999999</v>
      </c>
      <c r="K15" s="61">
        <f t="shared" si="3"/>
        <v>1</v>
      </c>
      <c r="L15" s="60">
        <f>VLOOKUP($A15,'Return Data'!$B$7:$R$2292,13,0)</f>
        <v>3.8285</v>
      </c>
      <c r="M15" s="61">
        <f t="shared" si="4"/>
        <v>1</v>
      </c>
      <c r="N15" s="60">
        <f>VLOOKUP($A15,'Return Data'!$B$7:$R$2292,17,0)</f>
        <v>4.2625000000000002</v>
      </c>
      <c r="O15" s="61">
        <f t="shared" si="5"/>
        <v>2</v>
      </c>
      <c r="P15" s="60">
        <f>VLOOKUP($A15,'Return Data'!$B$7:$R$2292,14,0)</f>
        <v>6.3977000000000004</v>
      </c>
      <c r="Q15" s="61">
        <f t="shared" si="6"/>
        <v>2</v>
      </c>
      <c r="R15" s="60">
        <f>VLOOKUP($A15,'Return Data'!$B$7:$R$2292,16,0)</f>
        <v>6.9420999999999999</v>
      </c>
      <c r="S15" s="62">
        <f t="shared" si="7"/>
        <v>10</v>
      </c>
    </row>
    <row r="16" spans="1:19" x14ac:dyDescent="0.3">
      <c r="A16" s="77" t="s">
        <v>620</v>
      </c>
      <c r="B16" s="59">
        <f>VLOOKUP($A16,'Return Data'!$B$7:$R$2292,3,0)</f>
        <v>44859</v>
      </c>
      <c r="C16" s="60">
        <f>VLOOKUP($A16,'Return Data'!$B$7:$R$2292,4,0)</f>
        <v>15.7895</v>
      </c>
      <c r="D16" s="60">
        <f>VLOOKUP($A16,'Return Data'!$B$7:$R$2292,9,0)</f>
        <v>4.3362999999999996</v>
      </c>
      <c r="E16" s="61">
        <f t="shared" si="0"/>
        <v>13</v>
      </c>
      <c r="F16" s="60">
        <f>VLOOKUP($A16,'Return Data'!$B$7:$R$2292,10,0)</f>
        <v>3.194</v>
      </c>
      <c r="G16" s="61">
        <f t="shared" si="1"/>
        <v>14</v>
      </c>
      <c r="H16" s="60">
        <f>VLOOKUP($A16,'Return Data'!$B$7:$R$2292,11,0)</f>
        <v>1.3122</v>
      </c>
      <c r="I16" s="61">
        <f t="shared" si="2"/>
        <v>16</v>
      </c>
      <c r="J16" s="60">
        <f>VLOOKUP($A16,'Return Data'!$B$7:$R$2292,12,0)</f>
        <v>1.4872000000000001</v>
      </c>
      <c r="K16" s="61">
        <f t="shared" si="3"/>
        <v>14</v>
      </c>
      <c r="L16" s="60">
        <f>VLOOKUP($A16,'Return Data'!$B$7:$R$2292,13,0)</f>
        <v>1.8487</v>
      </c>
      <c r="M16" s="61">
        <f t="shared" si="4"/>
        <v>14</v>
      </c>
      <c r="N16" s="60">
        <f>VLOOKUP($A16,'Return Data'!$B$7:$R$2292,17,0)</f>
        <v>3.1713</v>
      </c>
      <c r="O16" s="61">
        <f t="shared" si="5"/>
        <v>11</v>
      </c>
      <c r="P16" s="60">
        <f>VLOOKUP($A16,'Return Data'!$B$7:$R$2292,14,0)</f>
        <v>5.79</v>
      </c>
      <c r="Q16" s="61">
        <f t="shared" si="6"/>
        <v>9</v>
      </c>
      <c r="R16" s="60">
        <f>VLOOKUP($A16,'Return Data'!$B$7:$R$2292,16,0)</f>
        <v>6.9593999999999996</v>
      </c>
      <c r="S16" s="62">
        <f t="shared" si="7"/>
        <v>9</v>
      </c>
    </row>
    <row r="17" spans="1:19" x14ac:dyDescent="0.3">
      <c r="A17" s="77" t="s">
        <v>621</v>
      </c>
      <c r="B17" s="59">
        <f>VLOOKUP($A17,'Return Data'!$B$7:$R$2292,3,0)</f>
        <v>44859</v>
      </c>
      <c r="C17" s="60">
        <f>VLOOKUP($A17,'Return Data'!$B$7:$R$2292,4,0)</f>
        <v>2598.9663999999998</v>
      </c>
      <c r="D17" s="60">
        <f>VLOOKUP($A17,'Return Data'!$B$7:$R$2292,9,0)</f>
        <v>4.8326000000000002</v>
      </c>
      <c r="E17" s="61">
        <f t="shared" si="0"/>
        <v>8</v>
      </c>
      <c r="F17" s="60">
        <f>VLOOKUP($A17,'Return Data'!$B$7:$R$2292,10,0)</f>
        <v>3.2829000000000002</v>
      </c>
      <c r="G17" s="61">
        <f t="shared" si="1"/>
        <v>13</v>
      </c>
      <c r="H17" s="60">
        <f>VLOOKUP($A17,'Return Data'!$B$7:$R$2292,11,0)</f>
        <v>1.6888000000000001</v>
      </c>
      <c r="I17" s="61">
        <f t="shared" si="2"/>
        <v>14</v>
      </c>
      <c r="J17" s="60">
        <f>VLOOKUP($A17,'Return Data'!$B$7:$R$2292,12,0)</f>
        <v>1.8183</v>
      </c>
      <c r="K17" s="61">
        <f t="shared" si="3"/>
        <v>13</v>
      </c>
      <c r="L17" s="60">
        <f>VLOOKUP($A17,'Return Data'!$B$7:$R$2292,13,0)</f>
        <v>2.0184000000000002</v>
      </c>
      <c r="M17" s="61">
        <f t="shared" si="4"/>
        <v>13</v>
      </c>
      <c r="N17" s="60">
        <f>VLOOKUP($A17,'Return Data'!$B$7:$R$2292,17,0)</f>
        <v>3.0097999999999998</v>
      </c>
      <c r="O17" s="61">
        <f t="shared" si="5"/>
        <v>12</v>
      </c>
      <c r="P17" s="60">
        <f>VLOOKUP($A17,'Return Data'!$B$7:$R$2292,14,0)</f>
        <v>5.3414000000000001</v>
      </c>
      <c r="Q17" s="61">
        <f t="shared" si="6"/>
        <v>14</v>
      </c>
      <c r="R17" s="60">
        <f>VLOOKUP($A17,'Return Data'!$B$7:$R$2292,16,0)</f>
        <v>6.4672000000000001</v>
      </c>
      <c r="S17" s="62">
        <f t="shared" si="7"/>
        <v>16</v>
      </c>
    </row>
    <row r="18" spans="1:19" x14ac:dyDescent="0.3">
      <c r="A18" s="77" t="s">
        <v>623</v>
      </c>
      <c r="B18" s="59">
        <f>VLOOKUP($A18,'Return Data'!$B$7:$R$2292,3,0)</f>
        <v>44859</v>
      </c>
      <c r="C18" s="60">
        <f>VLOOKUP($A18,'Return Data'!$B$7:$R$2292,4,0)</f>
        <v>3077.2736</v>
      </c>
      <c r="D18" s="60">
        <f>VLOOKUP($A18,'Return Data'!$B$7:$R$2292,9,0)</f>
        <v>6.2469000000000001</v>
      </c>
      <c r="E18" s="61">
        <f t="shared" si="0"/>
        <v>3</v>
      </c>
      <c r="F18" s="60">
        <f>VLOOKUP($A18,'Return Data'!$B$7:$R$2292,10,0)</f>
        <v>4.7839</v>
      </c>
      <c r="G18" s="61">
        <f t="shared" si="1"/>
        <v>5</v>
      </c>
      <c r="H18" s="60">
        <f>VLOOKUP($A18,'Return Data'!$B$7:$R$2292,11,0)</f>
        <v>2.9251</v>
      </c>
      <c r="I18" s="61">
        <f t="shared" si="2"/>
        <v>5</v>
      </c>
      <c r="J18" s="60">
        <f>VLOOKUP($A18,'Return Data'!$B$7:$R$2292,12,0)</f>
        <v>2.8736999999999999</v>
      </c>
      <c r="K18" s="61">
        <f t="shared" si="3"/>
        <v>4</v>
      </c>
      <c r="L18" s="60">
        <f>VLOOKUP($A18,'Return Data'!$B$7:$R$2292,13,0)</f>
        <v>2.7704</v>
      </c>
      <c r="M18" s="61">
        <f t="shared" si="4"/>
        <v>6</v>
      </c>
      <c r="N18" s="60">
        <f>VLOOKUP($A18,'Return Data'!$B$7:$R$2292,17,0)</f>
        <v>3.6934999999999998</v>
      </c>
      <c r="O18" s="61">
        <f t="shared" si="5"/>
        <v>4</v>
      </c>
      <c r="P18" s="60">
        <f>VLOOKUP($A18,'Return Data'!$B$7:$R$2292,14,0)</f>
        <v>5.6280999999999999</v>
      </c>
      <c r="Q18" s="61">
        <f t="shared" si="6"/>
        <v>10</v>
      </c>
      <c r="R18" s="60">
        <f>VLOOKUP($A18,'Return Data'!$B$7:$R$2292,16,0)</f>
        <v>7.7259000000000002</v>
      </c>
      <c r="S18" s="62">
        <f t="shared" si="7"/>
        <v>4</v>
      </c>
    </row>
    <row r="19" spans="1:19" x14ac:dyDescent="0.3">
      <c r="A19" s="77" t="s">
        <v>626</v>
      </c>
      <c r="B19" s="59">
        <f>VLOOKUP($A19,'Return Data'!$B$7:$R$2292,3,0)</f>
        <v>44859</v>
      </c>
      <c r="C19" s="60">
        <f>VLOOKUP($A19,'Return Data'!$B$7:$R$2292,4,0)</f>
        <v>59.593000000000004</v>
      </c>
      <c r="D19" s="60">
        <f>VLOOKUP($A19,'Return Data'!$B$7:$R$2292,9,0)</f>
        <v>4.4598000000000004</v>
      </c>
      <c r="E19" s="61">
        <f t="shared" si="0"/>
        <v>12</v>
      </c>
      <c r="F19" s="60">
        <f>VLOOKUP($A19,'Return Data'!$B$7:$R$2292,10,0)</f>
        <v>4.3029999999999999</v>
      </c>
      <c r="G19" s="61">
        <f t="shared" si="1"/>
        <v>6</v>
      </c>
      <c r="H19" s="60">
        <f>VLOOKUP($A19,'Return Data'!$B$7:$R$2292,11,0)</f>
        <v>1.9844999999999999</v>
      </c>
      <c r="I19" s="61">
        <f t="shared" si="2"/>
        <v>12</v>
      </c>
      <c r="J19" s="60">
        <f>VLOOKUP($A19,'Return Data'!$B$7:$R$2292,12,0)</f>
        <v>1.1164000000000001</v>
      </c>
      <c r="K19" s="61">
        <f t="shared" si="3"/>
        <v>16</v>
      </c>
      <c r="L19" s="60">
        <f>VLOOKUP($A19,'Return Data'!$B$7:$R$2292,13,0)</f>
        <v>1.0306</v>
      </c>
      <c r="M19" s="61">
        <f t="shared" si="4"/>
        <v>16</v>
      </c>
      <c r="N19" s="60">
        <f>VLOOKUP($A19,'Return Data'!$B$7:$R$2292,17,0)</f>
        <v>2.5630999999999999</v>
      </c>
      <c r="O19" s="61">
        <f t="shared" si="5"/>
        <v>16</v>
      </c>
      <c r="P19" s="60">
        <f>VLOOKUP($A19,'Return Data'!$B$7:$R$2292,14,0)</f>
        <v>6.0144000000000002</v>
      </c>
      <c r="Q19" s="61">
        <f t="shared" si="6"/>
        <v>6</v>
      </c>
      <c r="R19" s="60">
        <f>VLOOKUP($A19,'Return Data'!$B$7:$R$2292,16,0)</f>
        <v>7.2252999999999998</v>
      </c>
      <c r="S19" s="62">
        <f t="shared" si="7"/>
        <v>6</v>
      </c>
    </row>
    <row r="20" spans="1:19" x14ac:dyDescent="0.3">
      <c r="A20" t="s">
        <v>1646</v>
      </c>
      <c r="B20" s="59">
        <f>VLOOKUP($A20,'Return Data'!$B$7:$R$2292,3,0)</f>
        <v>44859</v>
      </c>
      <c r="C20" s="60">
        <f>VLOOKUP($A20,'Return Data'!$B$7:$R$2292,4,0)</f>
        <v>48.5685</v>
      </c>
      <c r="D20" s="60">
        <f>VLOOKUP($A20,'Return Data'!$B$7:$R$2292,9,0)</f>
        <v>6.6280999999999999</v>
      </c>
      <c r="E20" s="61">
        <f t="shared" si="0"/>
        <v>2</v>
      </c>
      <c r="F20" s="60">
        <f>VLOOKUP($A20,'Return Data'!$B$7:$R$2292,10,0)</f>
        <v>5.0312000000000001</v>
      </c>
      <c r="G20" s="61">
        <f t="shared" si="1"/>
        <v>4</v>
      </c>
      <c r="H20" s="60">
        <f>VLOOKUP($A20,'Return Data'!$B$7:$R$2292,11,0)</f>
        <v>3.4287000000000001</v>
      </c>
      <c r="I20" s="61">
        <f t="shared" si="2"/>
        <v>2</v>
      </c>
      <c r="J20" s="60">
        <f>VLOOKUP($A20,'Return Data'!$B$7:$R$2292,12,0)</f>
        <v>3.3887999999999998</v>
      </c>
      <c r="K20" s="61">
        <f t="shared" si="3"/>
        <v>2</v>
      </c>
      <c r="L20" s="60">
        <f>VLOOKUP($A20,'Return Data'!$B$7:$R$2292,13,0)</f>
        <v>3.4275000000000002</v>
      </c>
      <c r="M20" s="61">
        <f t="shared" si="4"/>
        <v>2</v>
      </c>
      <c r="N20" s="60">
        <f>VLOOKUP($A20,'Return Data'!$B$7:$R$2292,17,0)</f>
        <v>4.5079000000000002</v>
      </c>
      <c r="O20" s="61">
        <f t="shared" si="5"/>
        <v>1</v>
      </c>
      <c r="P20" s="60">
        <f>VLOOKUP($A20,'Return Data'!$B$7:$R$2292,14,0)</f>
        <v>6.1082999999999998</v>
      </c>
      <c r="Q20" s="61">
        <f t="shared" si="6"/>
        <v>5</v>
      </c>
      <c r="R20" s="60">
        <f>VLOOKUP($A20,'Return Data'!$B$7:$R$2292,16,0)</f>
        <v>7.4039000000000001</v>
      </c>
      <c r="S20" s="62">
        <f t="shared" si="7"/>
        <v>5</v>
      </c>
    </row>
    <row r="21" spans="1:19" x14ac:dyDescent="0.3">
      <c r="A21" s="77" t="s">
        <v>1938</v>
      </c>
      <c r="B21" s="59">
        <f>VLOOKUP($A21,'Return Data'!$B$7:$R$2292,3,0)</f>
        <v>44859</v>
      </c>
      <c r="C21" s="60">
        <f>VLOOKUP($A21,'Return Data'!$B$7:$R$2292,4,0)</f>
        <v>35.660800000000002</v>
      </c>
      <c r="D21" s="60">
        <f>VLOOKUP($A21,'Return Data'!$B$7:$R$2292,9,0)</f>
        <v>3.9317000000000002</v>
      </c>
      <c r="E21" s="61">
        <f t="shared" si="0"/>
        <v>17</v>
      </c>
      <c r="F21" s="60">
        <f>VLOOKUP($A21,'Return Data'!$B$7:$R$2292,10,0)</f>
        <v>2.7953000000000001</v>
      </c>
      <c r="G21" s="61">
        <f t="shared" si="1"/>
        <v>17</v>
      </c>
      <c r="H21" s="60">
        <f>VLOOKUP($A21,'Return Data'!$B$7:$R$2292,11,0)</f>
        <v>2.2894999999999999</v>
      </c>
      <c r="I21" s="61">
        <f t="shared" si="2"/>
        <v>9</v>
      </c>
      <c r="J21" s="60">
        <f>VLOOKUP($A21,'Return Data'!$B$7:$R$2292,12,0)</f>
        <v>2.4037000000000002</v>
      </c>
      <c r="K21" s="61">
        <f t="shared" si="3"/>
        <v>9</v>
      </c>
      <c r="L21" s="60">
        <f>VLOOKUP($A21,'Return Data'!$B$7:$R$2292,13,0)</f>
        <v>2.3946999999999998</v>
      </c>
      <c r="M21" s="61">
        <f t="shared" si="4"/>
        <v>10</v>
      </c>
      <c r="N21" s="60">
        <f>VLOOKUP($A21,'Return Data'!$B$7:$R$2292,17,0)</f>
        <v>3.5324</v>
      </c>
      <c r="O21" s="61">
        <f t="shared" si="5"/>
        <v>9</v>
      </c>
      <c r="P21" s="60">
        <f>VLOOKUP($A21,'Return Data'!$B$7:$R$2292,14,0)</f>
        <v>5.5613999999999999</v>
      </c>
      <c r="Q21" s="61">
        <f t="shared" si="6"/>
        <v>11</v>
      </c>
      <c r="R21" s="60">
        <f>VLOOKUP($A21,'Return Data'!$B$7:$R$2292,16,0)</f>
        <v>6.6502999999999997</v>
      </c>
      <c r="S21" s="62">
        <f t="shared" si="7"/>
        <v>13</v>
      </c>
    </row>
    <row r="22" spans="1:19" x14ac:dyDescent="0.3">
      <c r="A22" s="77" t="s">
        <v>628</v>
      </c>
      <c r="B22" s="59">
        <f>VLOOKUP($A22,'Return Data'!$B$7:$R$2292,3,0)</f>
        <v>44859</v>
      </c>
      <c r="C22" s="60">
        <f>VLOOKUP($A22,'Return Data'!$B$7:$R$2292,4,0)</f>
        <v>12.699199999999999</v>
      </c>
      <c r="D22" s="60">
        <f>VLOOKUP($A22,'Return Data'!$B$7:$R$2292,9,0)</f>
        <v>5.0792999999999999</v>
      </c>
      <c r="E22" s="61">
        <f t="shared" si="0"/>
        <v>7</v>
      </c>
      <c r="F22" s="60">
        <f>VLOOKUP($A22,'Return Data'!$B$7:$R$2292,10,0)</f>
        <v>3.4729000000000001</v>
      </c>
      <c r="G22" s="61">
        <f t="shared" si="1"/>
        <v>11</v>
      </c>
      <c r="H22" s="60">
        <f>VLOOKUP($A22,'Return Data'!$B$7:$R$2292,11,0)</f>
        <v>2.1061999999999999</v>
      </c>
      <c r="I22" s="61">
        <f t="shared" si="2"/>
        <v>10</v>
      </c>
      <c r="J22" s="60">
        <f>VLOOKUP($A22,'Return Data'!$B$7:$R$2292,12,0)</f>
        <v>2.2404999999999999</v>
      </c>
      <c r="K22" s="61">
        <f t="shared" si="3"/>
        <v>11</v>
      </c>
      <c r="L22" s="60">
        <f>VLOOKUP($A22,'Return Data'!$B$7:$R$2292,13,0)</f>
        <v>2.2801</v>
      </c>
      <c r="M22" s="61">
        <f t="shared" si="4"/>
        <v>11</v>
      </c>
      <c r="N22" s="60">
        <f>VLOOKUP($A22,'Return Data'!$B$7:$R$2292,17,0)</f>
        <v>2.9802</v>
      </c>
      <c r="O22" s="61">
        <f t="shared" si="5"/>
        <v>13</v>
      </c>
      <c r="P22" s="60">
        <f>VLOOKUP($A22,'Return Data'!$B$7:$R$2292,14,0)</f>
        <v>5.4127999999999998</v>
      </c>
      <c r="Q22" s="61">
        <f t="shared" si="6"/>
        <v>12</v>
      </c>
      <c r="R22" s="60">
        <f>VLOOKUP($A22,'Return Data'!$B$7:$R$2292,16,0)</f>
        <v>6.6132</v>
      </c>
      <c r="S22" s="62">
        <f t="shared" si="7"/>
        <v>14</v>
      </c>
    </row>
    <row r="23" spans="1:19" x14ac:dyDescent="0.3">
      <c r="A23" s="77" t="s">
        <v>629</v>
      </c>
      <c r="B23" s="59">
        <f>VLOOKUP($A23,'Return Data'!$B$7:$R$2292,3,0)</f>
        <v>44859</v>
      </c>
      <c r="C23" s="60">
        <f>VLOOKUP($A23,'Return Data'!$B$7:$R$2292,4,0)</f>
        <v>33.051299999999998</v>
      </c>
      <c r="D23" s="60">
        <f>VLOOKUP($A23,'Return Data'!$B$7:$R$2292,9,0)</f>
        <v>3.9895</v>
      </c>
      <c r="E23" s="61">
        <f t="shared" si="0"/>
        <v>16</v>
      </c>
      <c r="F23" s="60">
        <f>VLOOKUP($A23,'Return Data'!$B$7:$R$2292,10,0)</f>
        <v>3.9117999999999999</v>
      </c>
      <c r="G23" s="61">
        <f t="shared" si="1"/>
        <v>8</v>
      </c>
      <c r="H23" s="60">
        <f>VLOOKUP($A23,'Return Data'!$B$7:$R$2292,11,0)</f>
        <v>2.6278999999999999</v>
      </c>
      <c r="I23" s="61">
        <f t="shared" si="2"/>
        <v>7</v>
      </c>
      <c r="J23" s="60">
        <f>VLOOKUP($A23,'Return Data'!$B$7:$R$2292,12,0)</f>
        <v>2.8043</v>
      </c>
      <c r="K23" s="61">
        <f t="shared" si="3"/>
        <v>6</v>
      </c>
      <c r="L23" s="60">
        <f>VLOOKUP($A23,'Return Data'!$B$7:$R$2292,13,0)</f>
        <v>2.8334999999999999</v>
      </c>
      <c r="M23" s="61">
        <f t="shared" si="4"/>
        <v>5</v>
      </c>
      <c r="N23" s="60">
        <f>VLOOKUP($A23,'Return Data'!$B$7:$R$2292,17,0)</f>
        <v>3.5508000000000002</v>
      </c>
      <c r="O23" s="61">
        <f t="shared" si="5"/>
        <v>8</v>
      </c>
      <c r="P23" s="60">
        <f>VLOOKUP($A23,'Return Data'!$B$7:$R$2292,14,0)</f>
        <v>5.9809000000000001</v>
      </c>
      <c r="Q23" s="61">
        <f t="shared" si="6"/>
        <v>7</v>
      </c>
      <c r="R23" s="60">
        <f>VLOOKUP($A23,'Return Data'!$B$7:$R$2292,16,0)</f>
        <v>6.9347000000000003</v>
      </c>
      <c r="S23" s="62">
        <f t="shared" si="7"/>
        <v>11</v>
      </c>
    </row>
    <row r="24" spans="1:19" x14ac:dyDescent="0.3">
      <c r="A24" s="77" t="s">
        <v>634</v>
      </c>
      <c r="B24" s="59">
        <f>VLOOKUP($A24,'Return Data'!$B$7:$R$2292,3,0)</f>
        <v>44859</v>
      </c>
      <c r="C24" s="60">
        <f>VLOOKUP($A24,'Return Data'!$B$7:$R$2292,4,0)</f>
        <v>12.5342</v>
      </c>
      <c r="D24" s="60">
        <f>VLOOKUP($A24,'Return Data'!$B$7:$R$2292,9,0)</f>
        <v>4.3114999999999997</v>
      </c>
      <c r="E24" s="61">
        <f t="shared" si="0"/>
        <v>14</v>
      </c>
      <c r="F24" s="60">
        <f>VLOOKUP($A24,'Return Data'!$B$7:$R$2292,10,0)</f>
        <v>2.6158000000000001</v>
      </c>
      <c r="G24" s="61">
        <f t="shared" si="1"/>
        <v>18</v>
      </c>
      <c r="H24" s="60">
        <f>VLOOKUP($A24,'Return Data'!$B$7:$R$2292,11,0)</f>
        <v>0.9738</v>
      </c>
      <c r="I24" s="61">
        <f t="shared" si="2"/>
        <v>17</v>
      </c>
      <c r="J24" s="60">
        <f>VLOOKUP($A24,'Return Data'!$B$7:$R$2292,12,0)</f>
        <v>1.3098000000000001</v>
      </c>
      <c r="K24" s="61">
        <f t="shared" si="3"/>
        <v>15</v>
      </c>
      <c r="L24" s="60">
        <f>VLOOKUP($A24,'Return Data'!$B$7:$R$2292,13,0)</f>
        <v>1.5753999999999999</v>
      </c>
      <c r="M24" s="61">
        <f t="shared" si="4"/>
        <v>15</v>
      </c>
      <c r="N24" s="60">
        <f>VLOOKUP($A24,'Return Data'!$B$7:$R$2292,17,0)</f>
        <v>2.6511999999999998</v>
      </c>
      <c r="O24" s="61">
        <f t="shared" si="5"/>
        <v>15</v>
      </c>
      <c r="P24" s="60">
        <f>VLOOKUP($A24,'Return Data'!$B$7:$R$2292,14,0)</f>
        <v>5.2291999999999996</v>
      </c>
      <c r="Q24" s="61">
        <f t="shared" si="6"/>
        <v>15</v>
      </c>
      <c r="R24" s="60">
        <f>VLOOKUP($A24,'Return Data'!$B$7:$R$2292,16,0)</f>
        <v>5.2408000000000001</v>
      </c>
      <c r="S24" s="62">
        <f t="shared" si="7"/>
        <v>18</v>
      </c>
    </row>
    <row r="25" spans="1:19" x14ac:dyDescent="0.3">
      <c r="A25" s="77" t="s">
        <v>636</v>
      </c>
      <c r="B25" s="59">
        <f>VLOOKUP($A25,'Return Data'!$B$7:$R$2292,3,0)</f>
        <v>44859</v>
      </c>
      <c r="C25" s="60">
        <f>VLOOKUP($A25,'Return Data'!$B$7:$R$2292,4,0)</f>
        <v>13.406700000000001</v>
      </c>
      <c r="D25" s="60">
        <f>VLOOKUP($A25,'Return Data'!$B$7:$R$2292,9,0)</f>
        <v>4.7243000000000004</v>
      </c>
      <c r="E25" s="61">
        <f t="shared" si="0"/>
        <v>9</v>
      </c>
      <c r="F25" s="60">
        <f>VLOOKUP($A25,'Return Data'!$B$7:$R$2292,10,0)</f>
        <v>3.8847</v>
      </c>
      <c r="G25" s="61">
        <f t="shared" si="1"/>
        <v>9</v>
      </c>
      <c r="H25" s="60">
        <f>VLOOKUP($A25,'Return Data'!$B$7:$R$2292,11,0)</f>
        <v>2.5371999999999999</v>
      </c>
      <c r="I25" s="61">
        <f t="shared" si="2"/>
        <v>8</v>
      </c>
      <c r="J25" s="60">
        <f>VLOOKUP($A25,'Return Data'!$B$7:$R$2292,12,0)</f>
        <v>2.5933999999999999</v>
      </c>
      <c r="K25" s="61">
        <f t="shared" si="3"/>
        <v>7</v>
      </c>
      <c r="L25" s="60">
        <f>VLOOKUP($A25,'Return Data'!$B$7:$R$2292,13,0)</f>
        <v>2.6232000000000002</v>
      </c>
      <c r="M25" s="61">
        <f t="shared" si="4"/>
        <v>7</v>
      </c>
      <c r="N25" s="60">
        <f>VLOOKUP($A25,'Return Data'!$B$7:$R$2292,17,0)</f>
        <v>3.3302</v>
      </c>
      <c r="O25" s="61">
        <f t="shared" si="5"/>
        <v>10</v>
      </c>
      <c r="P25" s="60">
        <f>VLOOKUP($A25,'Return Data'!$B$7:$R$2292,14,0)</f>
        <v>5.8936999999999999</v>
      </c>
      <c r="Q25" s="61">
        <f t="shared" si="6"/>
        <v>8</v>
      </c>
      <c r="R25" s="60">
        <f>VLOOKUP($A25,'Return Data'!$B$7:$R$2292,16,0)</f>
        <v>7.2004000000000001</v>
      </c>
      <c r="S25" s="62">
        <f t="shared" si="7"/>
        <v>7</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4.9870111111111122</v>
      </c>
      <c r="E27" s="83"/>
      <c r="F27" s="84">
        <f>AVERAGE(F8:F25)</f>
        <v>4.0368111111111116</v>
      </c>
      <c r="G27" s="83"/>
      <c r="H27" s="84">
        <f>AVERAGE(H8:H25)</f>
        <v>2.344294444444444</v>
      </c>
      <c r="I27" s="83"/>
      <c r="J27" s="84">
        <f>AVERAGE(J8:J25)</f>
        <v>2.2418</v>
      </c>
      <c r="K27" s="83"/>
      <c r="L27" s="84">
        <f>AVERAGE(L8:L25)</f>
        <v>2.3036166666666662</v>
      </c>
      <c r="M27" s="83"/>
      <c r="N27" s="84">
        <f>AVERAGE(N8:N25)</f>
        <v>3.2774444444444444</v>
      </c>
      <c r="O27" s="83"/>
      <c r="P27" s="84">
        <f>AVERAGE(P8:P25)</f>
        <v>5.6611111111111123</v>
      </c>
      <c r="Q27" s="83"/>
      <c r="R27" s="84">
        <f>AVERAGE(R8:R25)</f>
        <v>7.0776833333333355</v>
      </c>
      <c r="S27" s="85"/>
    </row>
    <row r="28" spans="1:19" x14ac:dyDescent="0.3">
      <c r="A28" s="82" t="s">
        <v>28</v>
      </c>
      <c r="B28" s="83"/>
      <c r="C28" s="83"/>
      <c r="D28" s="84">
        <f>MIN(D8:D25)</f>
        <v>3.8069999999999999</v>
      </c>
      <c r="E28" s="83"/>
      <c r="F28" s="84">
        <f>MIN(F8:F25)</f>
        <v>2.6158000000000001</v>
      </c>
      <c r="G28" s="83"/>
      <c r="H28" s="84">
        <f>MIN(H8:H25)</f>
        <v>0.73050000000000004</v>
      </c>
      <c r="I28" s="83"/>
      <c r="J28" s="84">
        <f>MIN(J8:J25)</f>
        <v>0.19220000000000001</v>
      </c>
      <c r="K28" s="83"/>
      <c r="L28" s="84">
        <f>MIN(L8:L25)</f>
        <v>0.89270000000000005</v>
      </c>
      <c r="M28" s="83"/>
      <c r="N28" s="84">
        <f>MIN(N8:N25)</f>
        <v>1.8549</v>
      </c>
      <c r="O28" s="83"/>
      <c r="P28" s="84">
        <f>MIN(P8:P25)</f>
        <v>4.4469000000000003</v>
      </c>
      <c r="Q28" s="83"/>
      <c r="R28" s="84">
        <f>MIN(R8:R25)</f>
        <v>5.2408000000000001</v>
      </c>
      <c r="S28" s="85"/>
    </row>
    <row r="29" spans="1:19" ht="15" thickBot="1" x14ac:dyDescent="0.35">
      <c r="A29" s="86" t="s">
        <v>29</v>
      </c>
      <c r="B29" s="87"/>
      <c r="C29" s="87"/>
      <c r="D29" s="88">
        <f>MAX(D8:D25)</f>
        <v>7.0063000000000004</v>
      </c>
      <c r="E29" s="87"/>
      <c r="F29" s="88">
        <f>MAX(F8:F25)</f>
        <v>7.6326000000000001</v>
      </c>
      <c r="G29" s="87"/>
      <c r="H29" s="88">
        <f>MAX(H8:H25)</f>
        <v>5.1135000000000002</v>
      </c>
      <c r="I29" s="87"/>
      <c r="J29" s="88">
        <f>MAX(J8:J25)</f>
        <v>4.5373999999999999</v>
      </c>
      <c r="K29" s="87"/>
      <c r="L29" s="88">
        <f>MAX(L8:L25)</f>
        <v>3.8285</v>
      </c>
      <c r="M29" s="87"/>
      <c r="N29" s="88">
        <f>MAX(N8:N25)</f>
        <v>4.5079000000000002</v>
      </c>
      <c r="O29" s="87"/>
      <c r="P29" s="88">
        <f>MAX(P8:P25)</f>
        <v>6.5491999999999999</v>
      </c>
      <c r="Q29" s="87"/>
      <c r="R29" s="88">
        <f>MAX(R8:R25)</f>
        <v>9.0106999999999999</v>
      </c>
      <c r="S29" s="89"/>
    </row>
    <row r="30" spans="1:19" x14ac:dyDescent="0.3">
      <c r="A30" s="99" t="s">
        <v>430</v>
      </c>
    </row>
    <row r="31" spans="1:19" x14ac:dyDescent="0.3">
      <c r="A31" s="14" t="s">
        <v>340</v>
      </c>
    </row>
  </sheetData>
  <sheetProtection algorithmName="SHA-512" hashValue="xrasKnCu7ryrsY26CoZzSACUIj/7SsBD4/Rr8htkGgUvj7Hz8EcRY2PhcEb7pNW7dMQZ+40pRfLpo6Va4P5o1A==" saltValue="ime+nosVl4d39w/ZmtJCS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1449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905</v>
      </c>
      <c r="B8" s="59">
        <f>VLOOKUP($A8,'Return Data'!$B$7:$R$2292,3,0)</f>
        <v>44859</v>
      </c>
      <c r="C8" s="60">
        <f>VLOOKUP($A8,'Return Data'!$B$7:$R$2292,4,0)</f>
        <v>347.38</v>
      </c>
      <c r="D8" s="60">
        <f>VLOOKUP($A8,'Return Data'!$B$7:$R$2292,10,0)</f>
        <v>6.5452000000000004</v>
      </c>
      <c r="E8" s="61">
        <f t="shared" ref="E8:E34" si="0">RANK(D8,D$8:D$34,0)</f>
        <v>9</v>
      </c>
      <c r="F8" s="60">
        <f>VLOOKUP($A8,'Return Data'!$B$7:$R$2292,11,0)</f>
        <v>5.7538</v>
      </c>
      <c r="G8" s="61">
        <f t="shared" ref="G8:G34" si="1">RANK(F8,F$8:F$34,0)</f>
        <v>10</v>
      </c>
      <c r="H8" s="60">
        <f>VLOOKUP($A8,'Return Data'!$B$7:$R$2292,12,0)</f>
        <v>2.8603999999999998</v>
      </c>
      <c r="I8" s="61">
        <f t="shared" ref="I8:I34" si="2">RANK(H8,H$8:H$34,0)</f>
        <v>10</v>
      </c>
      <c r="J8" s="60">
        <f>VLOOKUP($A8,'Return Data'!$B$7:$R$2292,13,0)</f>
        <v>-1.6144000000000001</v>
      </c>
      <c r="K8" s="61">
        <f t="shared" ref="K8:K34" si="3">RANK(J8,J$8:J$34,0)</f>
        <v>11</v>
      </c>
      <c r="L8" s="60">
        <f>VLOOKUP($A8,'Return Data'!$B$7:$R$2292,17,0)</f>
        <v>24.056899999999999</v>
      </c>
      <c r="M8" s="61">
        <f t="shared" ref="M8:M34" si="4">RANK(L8,L$8:L$34,0)</f>
        <v>7</v>
      </c>
      <c r="N8" s="60">
        <f>VLOOKUP($A8,'Return Data'!$B$7:$R$2292,14,0)</f>
        <v>16.080200000000001</v>
      </c>
      <c r="O8" s="61">
        <f t="shared" ref="O8:O34" si="5">RANK(N8,N$8:N$34,0)</f>
        <v>7</v>
      </c>
      <c r="P8" s="60">
        <f>VLOOKUP($A8,'Return Data'!$B$7:$R$2292,15,0)</f>
        <v>9.9633000000000003</v>
      </c>
      <c r="Q8" s="61">
        <f t="shared" ref="Q8:Q25" si="6">RANK(P8,P$8:P$34,0)</f>
        <v>17</v>
      </c>
      <c r="R8" s="60">
        <f>VLOOKUP($A8,'Return Data'!$B$7:$R$2292,16,0)</f>
        <v>19.234500000000001</v>
      </c>
      <c r="S8" s="62">
        <f t="shared" ref="S8:S34" si="7">RANK(R8,R$8:R$34,0)</f>
        <v>2</v>
      </c>
    </row>
    <row r="9" spans="1:20" x14ac:dyDescent="0.3">
      <c r="A9" s="58" t="s">
        <v>908</v>
      </c>
      <c r="B9" s="59">
        <f>VLOOKUP($A9,'Return Data'!$B$7:$R$2292,3,0)</f>
        <v>44859</v>
      </c>
      <c r="C9" s="60">
        <f>VLOOKUP($A9,'Return Data'!$B$7:$R$2292,4,0)</f>
        <v>43.87</v>
      </c>
      <c r="D9" s="60">
        <f>VLOOKUP($A9,'Return Data'!$B$7:$R$2292,10,0)</f>
        <v>5.6090999999999998</v>
      </c>
      <c r="E9" s="61">
        <f t="shared" si="0"/>
        <v>21</v>
      </c>
      <c r="F9" s="60">
        <f>VLOOKUP($A9,'Return Data'!$B$7:$R$2292,11,0)</f>
        <v>1.9995000000000001</v>
      </c>
      <c r="G9" s="61">
        <f t="shared" si="1"/>
        <v>27</v>
      </c>
      <c r="H9" s="60">
        <f>VLOOKUP($A9,'Return Data'!$B$7:$R$2292,12,0)</f>
        <v>-2.2722000000000002</v>
      </c>
      <c r="I9" s="61">
        <f t="shared" si="2"/>
        <v>26</v>
      </c>
      <c r="J9" s="60">
        <f>VLOOKUP($A9,'Return Data'!$B$7:$R$2292,13,0)</f>
        <v>-8.0486000000000004</v>
      </c>
      <c r="K9" s="61">
        <f t="shared" si="3"/>
        <v>27</v>
      </c>
      <c r="L9" s="60">
        <f>VLOOKUP($A9,'Return Data'!$B$7:$R$2292,17,0)</f>
        <v>16.745899999999999</v>
      </c>
      <c r="M9" s="61">
        <f t="shared" si="4"/>
        <v>27</v>
      </c>
      <c r="N9" s="60">
        <f>VLOOKUP($A9,'Return Data'!$B$7:$R$2292,14,0)</f>
        <v>12.199199999999999</v>
      </c>
      <c r="O9" s="61">
        <f t="shared" si="5"/>
        <v>25</v>
      </c>
      <c r="P9" s="60">
        <f>VLOOKUP($A9,'Return Data'!$B$7:$R$2292,15,0)</f>
        <v>12.4971</v>
      </c>
      <c r="Q9" s="61">
        <f t="shared" si="6"/>
        <v>2</v>
      </c>
      <c r="R9" s="60">
        <f>VLOOKUP($A9,'Return Data'!$B$7:$R$2292,16,0)</f>
        <v>12.234500000000001</v>
      </c>
      <c r="S9" s="62">
        <f t="shared" si="7"/>
        <v>17</v>
      </c>
    </row>
    <row r="10" spans="1:20" x14ac:dyDescent="0.3">
      <c r="A10" s="58" t="s">
        <v>1994</v>
      </c>
      <c r="B10" s="59">
        <f>VLOOKUP($A10,'Return Data'!$B$7:$R$2292,3,0)</f>
        <v>44859</v>
      </c>
      <c r="C10" s="60">
        <f>VLOOKUP($A10,'Return Data'!$B$7:$R$2292,4,0)</f>
        <v>142.739</v>
      </c>
      <c r="D10" s="60">
        <f>VLOOKUP($A10,'Return Data'!$B$7:$R$2292,10,0)</f>
        <v>6.2987000000000002</v>
      </c>
      <c r="E10" s="61">
        <f t="shared" si="0"/>
        <v>10</v>
      </c>
      <c r="F10" s="60">
        <f>VLOOKUP($A10,'Return Data'!$B$7:$R$2292,11,0)</f>
        <v>5.8780999999999999</v>
      </c>
      <c r="G10" s="61">
        <f t="shared" si="1"/>
        <v>9</v>
      </c>
      <c r="H10" s="60">
        <f>VLOOKUP($A10,'Return Data'!$B$7:$R$2292,12,0)</f>
        <v>2.7343000000000002</v>
      </c>
      <c r="I10" s="61">
        <f t="shared" si="2"/>
        <v>12</v>
      </c>
      <c r="J10" s="60">
        <f>VLOOKUP($A10,'Return Data'!$B$7:$R$2292,13,0)</f>
        <v>-1.6880999999999999</v>
      </c>
      <c r="K10" s="61">
        <f t="shared" si="3"/>
        <v>12</v>
      </c>
      <c r="L10" s="60">
        <f>VLOOKUP($A10,'Return Data'!$B$7:$R$2292,17,0)</f>
        <v>20.624400000000001</v>
      </c>
      <c r="M10" s="61">
        <f t="shared" si="4"/>
        <v>17</v>
      </c>
      <c r="N10" s="60">
        <f>VLOOKUP($A10,'Return Data'!$B$7:$R$2292,14,0)</f>
        <v>14.545299999999999</v>
      </c>
      <c r="O10" s="61">
        <f t="shared" si="5"/>
        <v>17</v>
      </c>
      <c r="P10" s="60">
        <f>VLOOKUP($A10,'Return Data'!$B$7:$R$2292,15,0)</f>
        <v>11.406499999999999</v>
      </c>
      <c r="Q10" s="61">
        <f t="shared" si="6"/>
        <v>8</v>
      </c>
      <c r="R10" s="60">
        <f>VLOOKUP($A10,'Return Data'!$B$7:$R$2292,16,0)</f>
        <v>15.8222</v>
      </c>
      <c r="S10" s="62">
        <f t="shared" si="7"/>
        <v>9</v>
      </c>
    </row>
    <row r="11" spans="1:20" x14ac:dyDescent="0.3">
      <c r="A11" s="58" t="s">
        <v>912</v>
      </c>
      <c r="B11" s="59">
        <f>VLOOKUP($A11,'Return Data'!$B$7:$R$2292,3,0)</f>
        <v>44859</v>
      </c>
      <c r="C11" s="60">
        <f>VLOOKUP($A11,'Return Data'!$B$7:$R$2292,4,0)</f>
        <v>41.62</v>
      </c>
      <c r="D11" s="60">
        <f>VLOOKUP($A11,'Return Data'!$B$7:$R$2292,10,0)</f>
        <v>6.2548000000000004</v>
      </c>
      <c r="E11" s="61">
        <f t="shared" si="0"/>
        <v>11</v>
      </c>
      <c r="F11" s="60">
        <f>VLOOKUP($A11,'Return Data'!$B$7:$R$2292,11,0)</f>
        <v>5.1540999999999997</v>
      </c>
      <c r="G11" s="61">
        <f t="shared" si="1"/>
        <v>15</v>
      </c>
      <c r="H11" s="60">
        <f>VLOOKUP($A11,'Return Data'!$B$7:$R$2292,12,0)</f>
        <v>0.99490000000000001</v>
      </c>
      <c r="I11" s="61">
        <f t="shared" si="2"/>
        <v>17</v>
      </c>
      <c r="J11" s="60">
        <f>VLOOKUP($A11,'Return Data'!$B$7:$R$2292,13,0)</f>
        <v>-2.8931</v>
      </c>
      <c r="K11" s="61">
        <f t="shared" si="3"/>
        <v>17</v>
      </c>
      <c r="L11" s="60">
        <f>VLOOKUP($A11,'Return Data'!$B$7:$R$2292,17,0)</f>
        <v>20.508700000000001</v>
      </c>
      <c r="M11" s="61">
        <f t="shared" si="4"/>
        <v>18</v>
      </c>
      <c r="N11" s="60">
        <f>VLOOKUP($A11,'Return Data'!$B$7:$R$2292,14,0)</f>
        <v>16.828199999999999</v>
      </c>
      <c r="O11" s="61">
        <f t="shared" si="5"/>
        <v>4</v>
      </c>
      <c r="P11" s="60">
        <f>VLOOKUP($A11,'Return Data'!$B$7:$R$2292,15,0)</f>
        <v>13.519299999999999</v>
      </c>
      <c r="Q11" s="61">
        <f t="shared" si="6"/>
        <v>1</v>
      </c>
      <c r="R11" s="60">
        <f>VLOOKUP($A11,'Return Data'!$B$7:$R$2292,16,0)</f>
        <v>12.4108</v>
      </c>
      <c r="S11" s="62">
        <f t="shared" si="7"/>
        <v>16</v>
      </c>
    </row>
    <row r="12" spans="1:20" x14ac:dyDescent="0.3">
      <c r="A12" s="58" t="s">
        <v>914</v>
      </c>
      <c r="B12" s="59">
        <f>VLOOKUP($A12,'Return Data'!$B$7:$R$2292,3,0)</f>
        <v>44859</v>
      </c>
      <c r="C12" s="60">
        <f>VLOOKUP($A12,'Return Data'!$B$7:$R$2292,4,0)</f>
        <v>295.303</v>
      </c>
      <c r="D12" s="60">
        <f>VLOOKUP($A12,'Return Data'!$B$7:$R$2292,10,0)</f>
        <v>7.6931000000000003</v>
      </c>
      <c r="E12" s="61">
        <f t="shared" si="0"/>
        <v>2</v>
      </c>
      <c r="F12" s="60">
        <f>VLOOKUP($A12,'Return Data'!$B$7:$R$2292,11,0)</f>
        <v>8.9390000000000001</v>
      </c>
      <c r="G12" s="61">
        <f t="shared" si="1"/>
        <v>2</v>
      </c>
      <c r="H12" s="60">
        <f>VLOOKUP($A12,'Return Data'!$B$7:$R$2292,12,0)</f>
        <v>3.3915999999999999</v>
      </c>
      <c r="I12" s="61">
        <f t="shared" si="2"/>
        <v>6</v>
      </c>
      <c r="J12" s="60">
        <f>VLOOKUP($A12,'Return Data'!$B$7:$R$2292,13,0)</f>
        <v>-1.2466999999999999</v>
      </c>
      <c r="K12" s="61">
        <f t="shared" si="3"/>
        <v>9</v>
      </c>
      <c r="L12" s="60">
        <f>VLOOKUP($A12,'Return Data'!$B$7:$R$2292,17,0)</f>
        <v>19.026499999999999</v>
      </c>
      <c r="M12" s="61">
        <f t="shared" si="4"/>
        <v>21</v>
      </c>
      <c r="N12" s="60">
        <f>VLOOKUP($A12,'Return Data'!$B$7:$R$2292,14,0)</f>
        <v>10.8789</v>
      </c>
      <c r="O12" s="61">
        <f t="shared" si="5"/>
        <v>26</v>
      </c>
      <c r="P12" s="60">
        <f>VLOOKUP($A12,'Return Data'!$B$7:$R$2292,15,0)</f>
        <v>8.4144000000000005</v>
      </c>
      <c r="Q12" s="61">
        <f t="shared" si="6"/>
        <v>25</v>
      </c>
      <c r="R12" s="60">
        <f>VLOOKUP($A12,'Return Data'!$B$7:$R$2292,16,0)</f>
        <v>18.811</v>
      </c>
      <c r="S12" s="62">
        <f t="shared" si="7"/>
        <v>6</v>
      </c>
    </row>
    <row r="13" spans="1:20" x14ac:dyDescent="0.3">
      <c r="A13" s="58" t="s">
        <v>2028</v>
      </c>
      <c r="B13" s="59">
        <f>VLOOKUP($A13,'Return Data'!$B$7:$R$2292,3,0)</f>
        <v>44859</v>
      </c>
      <c r="C13" s="60">
        <f>VLOOKUP($A13,'Return Data'!$B$7:$R$2292,4,0)</f>
        <v>55.41</v>
      </c>
      <c r="D13" s="60">
        <f>VLOOKUP($A13,'Return Data'!$B$7:$R$2292,10,0)</f>
        <v>6.8659999999999997</v>
      </c>
      <c r="E13" s="61">
        <f t="shared" si="0"/>
        <v>7</v>
      </c>
      <c r="F13" s="60">
        <f>VLOOKUP($A13,'Return Data'!$B$7:$R$2292,11,0)</f>
        <v>5.4825999999999997</v>
      </c>
      <c r="G13" s="61">
        <f t="shared" si="1"/>
        <v>12</v>
      </c>
      <c r="H13" s="60">
        <f>VLOOKUP($A13,'Return Data'!$B$7:$R$2292,12,0)</f>
        <v>2.9925999999999999</v>
      </c>
      <c r="I13" s="61">
        <f t="shared" si="2"/>
        <v>9</v>
      </c>
      <c r="J13" s="60">
        <f>VLOOKUP($A13,'Return Data'!$B$7:$R$2292,13,0)</f>
        <v>-1.0711999999999999</v>
      </c>
      <c r="K13" s="61">
        <f t="shared" si="3"/>
        <v>8</v>
      </c>
      <c r="L13" s="60">
        <f>VLOOKUP($A13,'Return Data'!$B$7:$R$2292,17,0)</f>
        <v>20.7713</v>
      </c>
      <c r="M13" s="61">
        <f t="shared" si="4"/>
        <v>15</v>
      </c>
      <c r="N13" s="60">
        <f>VLOOKUP($A13,'Return Data'!$B$7:$R$2292,14,0)</f>
        <v>15.0832</v>
      </c>
      <c r="O13" s="61">
        <f t="shared" si="5"/>
        <v>12</v>
      </c>
      <c r="P13" s="60">
        <f>VLOOKUP($A13,'Return Data'!$B$7:$R$2292,15,0)</f>
        <v>11.564500000000001</v>
      </c>
      <c r="Q13" s="61">
        <f t="shared" si="6"/>
        <v>6</v>
      </c>
      <c r="R13" s="60">
        <f>VLOOKUP($A13,'Return Data'!$B$7:$R$2292,16,0)</f>
        <v>13.5853</v>
      </c>
      <c r="S13" s="62">
        <f t="shared" si="7"/>
        <v>13</v>
      </c>
    </row>
    <row r="14" spans="1:20" x14ac:dyDescent="0.3">
      <c r="A14" s="58" t="s">
        <v>916</v>
      </c>
      <c r="B14" s="59">
        <f>VLOOKUP($A14,'Return Data'!$B$7:$R$2292,3,0)</f>
        <v>44859</v>
      </c>
      <c r="C14" s="60">
        <f>VLOOKUP($A14,'Return Data'!$B$7:$R$2292,4,0)</f>
        <v>1638.96863928215</v>
      </c>
      <c r="D14" s="60">
        <f>VLOOKUP($A14,'Return Data'!$B$7:$R$2292,10,0)</f>
        <v>3.2277999999999998</v>
      </c>
      <c r="E14" s="61">
        <f t="shared" si="0"/>
        <v>27</v>
      </c>
      <c r="F14" s="60">
        <f>VLOOKUP($A14,'Return Data'!$B$7:$R$2292,11,0)</f>
        <v>2.7317</v>
      </c>
      <c r="G14" s="61">
        <f t="shared" si="1"/>
        <v>25</v>
      </c>
      <c r="H14" s="60">
        <f>VLOOKUP($A14,'Return Data'!$B$7:$R$2292,12,0)</f>
        <v>-2.6027999999999998</v>
      </c>
      <c r="I14" s="61">
        <f t="shared" si="2"/>
        <v>27</v>
      </c>
      <c r="J14" s="60">
        <f>VLOOKUP($A14,'Return Data'!$B$7:$R$2292,13,0)</f>
        <v>-7.3346999999999998</v>
      </c>
      <c r="K14" s="61">
        <f t="shared" si="3"/>
        <v>26</v>
      </c>
      <c r="L14" s="60">
        <f>VLOOKUP($A14,'Return Data'!$B$7:$R$2292,17,0)</f>
        <v>23.0974</v>
      </c>
      <c r="M14" s="61">
        <f t="shared" si="4"/>
        <v>9</v>
      </c>
      <c r="N14" s="60">
        <f>VLOOKUP($A14,'Return Data'!$B$7:$R$2292,14,0)</f>
        <v>15.285399999999999</v>
      </c>
      <c r="O14" s="61">
        <f t="shared" si="5"/>
        <v>11</v>
      </c>
      <c r="P14" s="60">
        <f>VLOOKUP($A14,'Return Data'!$B$7:$R$2292,15,0)</f>
        <v>8.5860000000000003</v>
      </c>
      <c r="Q14" s="61">
        <f t="shared" si="6"/>
        <v>24</v>
      </c>
      <c r="R14" s="60">
        <f>VLOOKUP($A14,'Return Data'!$B$7:$R$2292,16,0)</f>
        <v>19.283799999999999</v>
      </c>
      <c r="S14" s="62">
        <f t="shared" si="7"/>
        <v>1</v>
      </c>
    </row>
    <row r="15" spans="1:20" x14ac:dyDescent="0.3">
      <c r="A15" s="58" t="s">
        <v>918</v>
      </c>
      <c r="B15" s="59">
        <f>VLOOKUP($A15,'Return Data'!$B$7:$R$2292,3,0)</f>
        <v>44859</v>
      </c>
      <c r="C15" s="60">
        <f>VLOOKUP($A15,'Return Data'!$B$7:$R$2292,4,0)</f>
        <v>897.20109562007701</v>
      </c>
      <c r="D15" s="60">
        <f>VLOOKUP($A15,'Return Data'!$B$7:$R$2292,10,0)</f>
        <v>6.9763000000000002</v>
      </c>
      <c r="E15" s="61">
        <f t="shared" si="0"/>
        <v>6</v>
      </c>
      <c r="F15" s="60">
        <f>VLOOKUP($A15,'Return Data'!$B$7:$R$2292,11,0)</f>
        <v>6.5772000000000004</v>
      </c>
      <c r="G15" s="61">
        <f t="shared" si="1"/>
        <v>3</v>
      </c>
      <c r="H15" s="60">
        <f>VLOOKUP($A15,'Return Data'!$B$7:$R$2292,12,0)</f>
        <v>6.0223000000000004</v>
      </c>
      <c r="I15" s="61">
        <f t="shared" si="2"/>
        <v>2</v>
      </c>
      <c r="J15" s="60">
        <f>VLOOKUP($A15,'Return Data'!$B$7:$R$2292,13,0)</f>
        <v>2.016</v>
      </c>
      <c r="K15" s="61">
        <f t="shared" si="3"/>
        <v>2</v>
      </c>
      <c r="L15" s="60">
        <f>VLOOKUP($A15,'Return Data'!$B$7:$R$2292,17,0)</f>
        <v>27.927099999999999</v>
      </c>
      <c r="M15" s="61">
        <f t="shared" si="4"/>
        <v>2</v>
      </c>
      <c r="N15" s="60">
        <f>VLOOKUP($A15,'Return Data'!$B$7:$R$2292,14,0)</f>
        <v>15.0246</v>
      </c>
      <c r="O15" s="61">
        <f t="shared" si="5"/>
        <v>13</v>
      </c>
      <c r="P15" s="60">
        <f>VLOOKUP($A15,'Return Data'!$B$7:$R$2292,15,0)</f>
        <v>9.7954000000000008</v>
      </c>
      <c r="Q15" s="61">
        <f t="shared" si="6"/>
        <v>19</v>
      </c>
      <c r="R15" s="60">
        <f>VLOOKUP($A15,'Return Data'!$B$7:$R$2292,16,0)</f>
        <v>18.755800000000001</v>
      </c>
      <c r="S15" s="62">
        <f t="shared" si="7"/>
        <v>7</v>
      </c>
    </row>
    <row r="16" spans="1:20" x14ac:dyDescent="0.3">
      <c r="A16" s="58" t="s">
        <v>920</v>
      </c>
      <c r="B16" s="59">
        <f>VLOOKUP($A16,'Return Data'!$B$7:$R$2292,3,0)</f>
        <v>44859</v>
      </c>
      <c r="C16" s="60">
        <f>VLOOKUP($A16,'Return Data'!$B$7:$R$2292,4,0)</f>
        <v>319.8347</v>
      </c>
      <c r="D16" s="60">
        <f>VLOOKUP($A16,'Return Data'!$B$7:$R$2292,10,0)</f>
        <v>5.9617000000000004</v>
      </c>
      <c r="E16" s="61">
        <f t="shared" si="0"/>
        <v>15</v>
      </c>
      <c r="F16" s="60">
        <f>VLOOKUP($A16,'Return Data'!$B$7:$R$2292,11,0)</f>
        <v>6.0660999999999996</v>
      </c>
      <c r="G16" s="61">
        <f t="shared" si="1"/>
        <v>8</v>
      </c>
      <c r="H16" s="60">
        <f>VLOOKUP($A16,'Return Data'!$B$7:$R$2292,12,0)</f>
        <v>0.9264</v>
      </c>
      <c r="I16" s="61">
        <f t="shared" si="2"/>
        <v>19</v>
      </c>
      <c r="J16" s="60">
        <f>VLOOKUP($A16,'Return Data'!$B$7:$R$2292,13,0)</f>
        <v>-2.8220999999999998</v>
      </c>
      <c r="K16" s="61">
        <f t="shared" si="3"/>
        <v>15</v>
      </c>
      <c r="L16" s="60">
        <f>VLOOKUP($A16,'Return Data'!$B$7:$R$2292,17,0)</f>
        <v>19.738499999999998</v>
      </c>
      <c r="M16" s="61">
        <f t="shared" si="4"/>
        <v>20</v>
      </c>
      <c r="N16" s="60">
        <f>VLOOKUP($A16,'Return Data'!$B$7:$R$2292,14,0)</f>
        <v>13.9513</v>
      </c>
      <c r="O16" s="61">
        <f t="shared" si="5"/>
        <v>20</v>
      </c>
      <c r="P16" s="60">
        <f>VLOOKUP($A16,'Return Data'!$B$7:$R$2292,15,0)</f>
        <v>10.149800000000001</v>
      </c>
      <c r="Q16" s="61">
        <f t="shared" si="6"/>
        <v>15</v>
      </c>
      <c r="R16" s="60">
        <f>VLOOKUP($A16,'Return Data'!$B$7:$R$2292,16,0)</f>
        <v>19.034099999999999</v>
      </c>
      <c r="S16" s="62">
        <f t="shared" si="7"/>
        <v>5</v>
      </c>
    </row>
    <row r="17" spans="1:19" x14ac:dyDescent="0.3">
      <c r="A17" s="58" t="s">
        <v>922</v>
      </c>
      <c r="B17" s="59">
        <f>VLOOKUP($A17,'Return Data'!$B$7:$R$2292,3,0)</f>
        <v>44859</v>
      </c>
      <c r="C17" s="60">
        <f>VLOOKUP($A17,'Return Data'!$B$7:$R$2292,4,0)</f>
        <v>68.3</v>
      </c>
      <c r="D17" s="60">
        <f>VLOOKUP($A17,'Return Data'!$B$7:$R$2292,10,0)</f>
        <v>7.3898999999999999</v>
      </c>
      <c r="E17" s="61">
        <f t="shared" si="0"/>
        <v>5</v>
      </c>
      <c r="F17" s="60">
        <f>VLOOKUP($A17,'Return Data'!$B$7:$R$2292,11,0)</f>
        <v>6.4028999999999998</v>
      </c>
      <c r="G17" s="61">
        <f t="shared" si="1"/>
        <v>5</v>
      </c>
      <c r="H17" s="60">
        <f>VLOOKUP($A17,'Return Data'!$B$7:$R$2292,12,0)</f>
        <v>4.0682999999999998</v>
      </c>
      <c r="I17" s="61">
        <f t="shared" si="2"/>
        <v>5</v>
      </c>
      <c r="J17" s="60">
        <f>VLOOKUP($A17,'Return Data'!$B$7:$R$2292,13,0)</f>
        <v>1.4859</v>
      </c>
      <c r="K17" s="61">
        <f t="shared" si="3"/>
        <v>3</v>
      </c>
      <c r="L17" s="60">
        <f>VLOOKUP($A17,'Return Data'!$B$7:$R$2292,17,0)</f>
        <v>26.038699999999999</v>
      </c>
      <c r="M17" s="61">
        <f t="shared" si="4"/>
        <v>3</v>
      </c>
      <c r="N17" s="60">
        <f>VLOOKUP($A17,'Return Data'!$B$7:$R$2292,14,0)</f>
        <v>17.115600000000001</v>
      </c>
      <c r="O17" s="61">
        <f t="shared" si="5"/>
        <v>2</v>
      </c>
      <c r="P17" s="60">
        <f>VLOOKUP($A17,'Return Data'!$B$7:$R$2292,15,0)</f>
        <v>11.647</v>
      </c>
      <c r="Q17" s="61">
        <f t="shared" si="6"/>
        <v>5</v>
      </c>
      <c r="R17" s="60">
        <f>VLOOKUP($A17,'Return Data'!$B$7:$R$2292,16,0)</f>
        <v>14.238899999999999</v>
      </c>
      <c r="S17" s="62">
        <f t="shared" si="7"/>
        <v>12</v>
      </c>
    </row>
    <row r="18" spans="1:19" x14ac:dyDescent="0.3">
      <c r="A18" s="58" t="s">
        <v>924</v>
      </c>
      <c r="B18" s="59">
        <f>VLOOKUP($A18,'Return Data'!$B$7:$R$2292,3,0)</f>
        <v>44859</v>
      </c>
      <c r="C18" s="60">
        <f>VLOOKUP($A18,'Return Data'!$B$7:$R$2292,4,0)</f>
        <v>40.22</v>
      </c>
      <c r="D18" s="60">
        <f>VLOOKUP($A18,'Return Data'!$B$7:$R$2292,10,0)</f>
        <v>6.8259999999999996</v>
      </c>
      <c r="E18" s="61">
        <f t="shared" si="0"/>
        <v>8</v>
      </c>
      <c r="F18" s="60">
        <f>VLOOKUP($A18,'Return Data'!$B$7:$R$2292,11,0)</f>
        <v>5.3430999999999997</v>
      </c>
      <c r="G18" s="61">
        <f t="shared" si="1"/>
        <v>14</v>
      </c>
      <c r="H18" s="60">
        <f>VLOOKUP($A18,'Return Data'!$B$7:$R$2292,12,0)</f>
        <v>2.8380999999999998</v>
      </c>
      <c r="I18" s="61">
        <f t="shared" si="2"/>
        <v>11</v>
      </c>
      <c r="J18" s="60">
        <f>VLOOKUP($A18,'Return Data'!$B$7:$R$2292,13,0)</f>
        <v>-0.8871</v>
      </c>
      <c r="K18" s="61">
        <f t="shared" si="3"/>
        <v>7</v>
      </c>
      <c r="L18" s="60">
        <f>VLOOKUP($A18,'Return Data'!$B$7:$R$2292,17,0)</f>
        <v>24.4924</v>
      </c>
      <c r="M18" s="61">
        <f t="shared" si="4"/>
        <v>4</v>
      </c>
      <c r="N18" s="60">
        <f>VLOOKUP($A18,'Return Data'!$B$7:$R$2292,14,0)</f>
        <v>17.095400000000001</v>
      </c>
      <c r="O18" s="61">
        <f t="shared" si="5"/>
        <v>3</v>
      </c>
      <c r="P18" s="60">
        <f>VLOOKUP($A18,'Return Data'!$B$7:$R$2292,15,0)</f>
        <v>11.0482</v>
      </c>
      <c r="Q18" s="61">
        <f t="shared" si="6"/>
        <v>11</v>
      </c>
      <c r="R18" s="60">
        <f>VLOOKUP($A18,'Return Data'!$B$7:$R$2292,16,0)</f>
        <v>14.2431</v>
      </c>
      <c r="S18" s="62">
        <f t="shared" si="7"/>
        <v>11</v>
      </c>
    </row>
    <row r="19" spans="1:19" x14ac:dyDescent="0.3">
      <c r="A19" s="58" t="s">
        <v>927</v>
      </c>
      <c r="B19" s="59">
        <f>VLOOKUP($A19,'Return Data'!$B$7:$R$2292,3,0)</f>
        <v>44859</v>
      </c>
      <c r="C19" s="60">
        <f>VLOOKUP($A19,'Return Data'!$B$7:$R$2292,4,0)</f>
        <v>49.494999999999997</v>
      </c>
      <c r="D19" s="60">
        <f>VLOOKUP($A19,'Return Data'!$B$7:$R$2292,10,0)</f>
        <v>4.6406000000000001</v>
      </c>
      <c r="E19" s="61">
        <f t="shared" si="0"/>
        <v>26</v>
      </c>
      <c r="F19" s="60">
        <f>VLOOKUP($A19,'Return Data'!$B$7:$R$2292,11,0)</f>
        <v>4.2</v>
      </c>
      <c r="G19" s="61">
        <f t="shared" si="1"/>
        <v>19</v>
      </c>
      <c r="H19" s="60">
        <f>VLOOKUP($A19,'Return Data'!$B$7:$R$2292,12,0)</f>
        <v>-0.9506</v>
      </c>
      <c r="I19" s="61">
        <f t="shared" si="2"/>
        <v>24</v>
      </c>
      <c r="J19" s="60">
        <f>VLOOKUP($A19,'Return Data'!$B$7:$R$2292,13,0)</f>
        <v>-3.8932000000000002</v>
      </c>
      <c r="K19" s="61">
        <f t="shared" si="3"/>
        <v>21</v>
      </c>
      <c r="L19" s="60">
        <f>VLOOKUP($A19,'Return Data'!$B$7:$R$2292,17,0)</f>
        <v>18.206499999999998</v>
      </c>
      <c r="M19" s="61">
        <f t="shared" si="4"/>
        <v>23</v>
      </c>
      <c r="N19" s="60">
        <f>VLOOKUP($A19,'Return Data'!$B$7:$R$2292,14,0)</f>
        <v>14.6272</v>
      </c>
      <c r="O19" s="61">
        <f t="shared" si="5"/>
        <v>16</v>
      </c>
      <c r="P19" s="60">
        <f>VLOOKUP($A19,'Return Data'!$B$7:$R$2292,15,0)</f>
        <v>9.9172999999999991</v>
      </c>
      <c r="Q19" s="61">
        <f t="shared" si="6"/>
        <v>18</v>
      </c>
      <c r="R19" s="60">
        <f>VLOOKUP($A19,'Return Data'!$B$7:$R$2292,16,0)</f>
        <v>10.250299999999999</v>
      </c>
      <c r="S19" s="62">
        <f t="shared" si="7"/>
        <v>22</v>
      </c>
    </row>
    <row r="20" spans="1:19" x14ac:dyDescent="0.3">
      <c r="A20" s="58" t="s">
        <v>1890</v>
      </c>
      <c r="B20" s="59">
        <f>VLOOKUP($A20,'Return Data'!$B$7:$R$2292,3,0)</f>
        <v>44859</v>
      </c>
      <c r="C20" s="60">
        <f>VLOOKUP($A20,'Return Data'!$B$7:$R$2292,4,0)</f>
        <v>29.32</v>
      </c>
      <c r="D20" s="60">
        <f>VLOOKUP($A20,'Return Data'!$B$7:$R$2292,10,0)</f>
        <v>6.1550000000000002</v>
      </c>
      <c r="E20" s="61">
        <f t="shared" si="0"/>
        <v>12</v>
      </c>
      <c r="F20" s="60">
        <f>VLOOKUP($A20,'Return Data'!$B$7:$R$2292,11,0)</f>
        <v>5.7339000000000002</v>
      </c>
      <c r="G20" s="61">
        <f t="shared" si="1"/>
        <v>11</v>
      </c>
      <c r="H20" s="60">
        <f>VLOOKUP($A20,'Return Data'!$B$7:$R$2292,12,0)</f>
        <v>2.3742999999999999</v>
      </c>
      <c r="I20" s="61">
        <f t="shared" si="2"/>
        <v>13</v>
      </c>
      <c r="J20" s="60">
        <f>VLOOKUP($A20,'Return Data'!$B$7:$R$2292,13,0)</f>
        <v>-3.33</v>
      </c>
      <c r="K20" s="61">
        <f t="shared" si="3"/>
        <v>20</v>
      </c>
      <c r="L20" s="60">
        <f>VLOOKUP($A20,'Return Data'!$B$7:$R$2292,17,0)</f>
        <v>17.938700000000001</v>
      </c>
      <c r="M20" s="61">
        <f t="shared" si="4"/>
        <v>25</v>
      </c>
      <c r="N20" s="60">
        <f>VLOOKUP($A20,'Return Data'!$B$7:$R$2292,14,0)</f>
        <v>10.610200000000001</v>
      </c>
      <c r="O20" s="61">
        <f t="shared" si="5"/>
        <v>27</v>
      </c>
      <c r="P20" s="60">
        <f>VLOOKUP($A20,'Return Data'!$B$7:$R$2292,15,0)</f>
        <v>8.6168999999999993</v>
      </c>
      <c r="Q20" s="61">
        <f t="shared" si="6"/>
        <v>23</v>
      </c>
      <c r="R20" s="60">
        <f>VLOOKUP($A20,'Return Data'!$B$7:$R$2292,16,0)</f>
        <v>10.563000000000001</v>
      </c>
      <c r="S20" s="62">
        <f t="shared" si="7"/>
        <v>21</v>
      </c>
    </row>
    <row r="21" spans="1:19" x14ac:dyDescent="0.3">
      <c r="A21" s="58" t="s">
        <v>929</v>
      </c>
      <c r="B21" s="59">
        <f>VLOOKUP($A21,'Return Data'!$B$7:$R$2292,3,0)</f>
        <v>44859</v>
      </c>
      <c r="C21" s="60">
        <f>VLOOKUP($A21,'Return Data'!$B$7:$R$2292,4,0)</f>
        <v>43.79</v>
      </c>
      <c r="D21" s="60">
        <f>VLOOKUP($A21,'Return Data'!$B$7:$R$2292,10,0)</f>
        <v>5.3151000000000002</v>
      </c>
      <c r="E21" s="61">
        <f t="shared" si="0"/>
        <v>24</v>
      </c>
      <c r="F21" s="60">
        <f>VLOOKUP($A21,'Return Data'!$B$7:$R$2292,11,0)</f>
        <v>3.3027000000000002</v>
      </c>
      <c r="G21" s="61">
        <f t="shared" si="1"/>
        <v>24</v>
      </c>
      <c r="H21" s="60">
        <f>VLOOKUP($A21,'Return Data'!$B$7:$R$2292,12,0)</f>
        <v>-2.0139</v>
      </c>
      <c r="I21" s="61">
        <f t="shared" si="2"/>
        <v>25</v>
      </c>
      <c r="J21" s="60">
        <f>VLOOKUP($A21,'Return Data'!$B$7:$R$2292,13,0)</f>
        <v>-5.8076999999999996</v>
      </c>
      <c r="K21" s="61">
        <f t="shared" si="3"/>
        <v>25</v>
      </c>
      <c r="L21" s="60">
        <f>VLOOKUP($A21,'Return Data'!$B$7:$R$2292,17,0)</f>
        <v>20.634</v>
      </c>
      <c r="M21" s="61">
        <f t="shared" si="4"/>
        <v>16</v>
      </c>
      <c r="N21" s="60">
        <f>VLOOKUP($A21,'Return Data'!$B$7:$R$2292,14,0)</f>
        <v>15.2964</v>
      </c>
      <c r="O21" s="61">
        <f t="shared" si="5"/>
        <v>10</v>
      </c>
      <c r="P21" s="60">
        <f>VLOOKUP($A21,'Return Data'!$B$7:$R$2292,15,0)</f>
        <v>11.0511</v>
      </c>
      <c r="Q21" s="61">
        <f t="shared" si="6"/>
        <v>10</v>
      </c>
      <c r="R21" s="60">
        <f>VLOOKUP($A21,'Return Data'!$B$7:$R$2292,16,0)</f>
        <v>11.850899999999999</v>
      </c>
      <c r="S21" s="62">
        <f t="shared" si="7"/>
        <v>18</v>
      </c>
    </row>
    <row r="22" spans="1:19" x14ac:dyDescent="0.3">
      <c r="A22" s="58" t="s">
        <v>2008</v>
      </c>
      <c r="B22" s="59">
        <f>VLOOKUP($A22,'Return Data'!$B$7:$R$2292,3,0)</f>
        <v>44859</v>
      </c>
      <c r="C22" s="60">
        <f>VLOOKUP($A22,'Return Data'!$B$7:$R$2292,4,0)</f>
        <v>100.8027</v>
      </c>
      <c r="D22" s="60">
        <f>VLOOKUP($A22,'Return Data'!$B$7:$R$2292,10,0)</f>
        <v>7.3977000000000004</v>
      </c>
      <c r="E22" s="61">
        <f t="shared" si="0"/>
        <v>4</v>
      </c>
      <c r="F22" s="60">
        <f>VLOOKUP($A22,'Return Data'!$B$7:$R$2292,11,0)</f>
        <v>6.4324000000000003</v>
      </c>
      <c r="G22" s="61">
        <f t="shared" si="1"/>
        <v>4</v>
      </c>
      <c r="H22" s="60">
        <f>VLOOKUP($A22,'Return Data'!$B$7:$R$2292,12,0)</f>
        <v>3.1503000000000001</v>
      </c>
      <c r="I22" s="61">
        <f t="shared" si="2"/>
        <v>8</v>
      </c>
      <c r="J22" s="60">
        <f>VLOOKUP($A22,'Return Data'!$B$7:$R$2292,13,0)</f>
        <v>0.48149999999999998</v>
      </c>
      <c r="K22" s="61">
        <f t="shared" si="3"/>
        <v>4</v>
      </c>
      <c r="L22" s="60">
        <f>VLOOKUP($A22,'Return Data'!$B$7:$R$2292,17,0)</f>
        <v>17.909400000000002</v>
      </c>
      <c r="M22" s="61">
        <f t="shared" si="4"/>
        <v>26</v>
      </c>
      <c r="N22" s="60">
        <f>VLOOKUP($A22,'Return Data'!$B$7:$R$2292,14,0)</f>
        <v>14.629899999999999</v>
      </c>
      <c r="O22" s="61">
        <f t="shared" si="5"/>
        <v>15</v>
      </c>
      <c r="P22" s="60">
        <f>VLOOKUP($A22,'Return Data'!$B$7:$R$2292,15,0)</f>
        <v>9.4886999999999997</v>
      </c>
      <c r="Q22" s="61">
        <f t="shared" si="6"/>
        <v>20</v>
      </c>
      <c r="R22" s="60">
        <f>VLOOKUP($A22,'Return Data'!$B$7:$R$2292,16,0)</f>
        <v>8.7365999999999993</v>
      </c>
      <c r="S22" s="62">
        <f t="shared" si="7"/>
        <v>27</v>
      </c>
    </row>
    <row r="23" spans="1:19" x14ac:dyDescent="0.3">
      <c r="A23" s="58" t="s">
        <v>1772</v>
      </c>
      <c r="B23" s="59">
        <f>VLOOKUP($A23,'Return Data'!$B$7:$R$2292,3,0)</f>
        <v>44859</v>
      </c>
      <c r="C23" s="60">
        <f>VLOOKUP($A23,'Return Data'!$B$7:$R$2292,4,0)</f>
        <v>377.84399999999999</v>
      </c>
      <c r="D23" s="60">
        <f>VLOOKUP($A23,'Return Data'!$B$7:$R$2292,10,0)</f>
        <v>5.7850000000000001</v>
      </c>
      <c r="E23" s="61">
        <f t="shared" si="0"/>
        <v>17</v>
      </c>
      <c r="F23" s="60">
        <f>VLOOKUP($A23,'Return Data'!$B$7:$R$2292,11,0)</f>
        <v>5.3937999999999997</v>
      </c>
      <c r="G23" s="61">
        <f t="shared" si="1"/>
        <v>13</v>
      </c>
      <c r="H23" s="60">
        <f>VLOOKUP($A23,'Return Data'!$B$7:$R$2292,12,0)</f>
        <v>1.8217000000000001</v>
      </c>
      <c r="I23" s="61">
        <f t="shared" si="2"/>
        <v>14</v>
      </c>
      <c r="J23" s="60">
        <f>VLOOKUP($A23,'Return Data'!$B$7:$R$2292,13,0)</f>
        <v>-2.6316000000000002</v>
      </c>
      <c r="K23" s="61">
        <f t="shared" si="3"/>
        <v>14</v>
      </c>
      <c r="L23" s="60">
        <f>VLOOKUP($A23,'Return Data'!$B$7:$R$2292,17,0)</f>
        <v>21.959900000000001</v>
      </c>
      <c r="M23" s="61">
        <f t="shared" si="4"/>
        <v>11</v>
      </c>
      <c r="N23" s="60">
        <f>VLOOKUP($A23,'Return Data'!$B$7:$R$2292,14,0)</f>
        <v>16.334700000000002</v>
      </c>
      <c r="O23" s="61">
        <f t="shared" si="5"/>
        <v>6</v>
      </c>
      <c r="P23" s="60">
        <f>VLOOKUP($A23,'Return Data'!$B$7:$R$2292,15,0)</f>
        <v>11.7315</v>
      </c>
      <c r="Q23" s="61">
        <f t="shared" si="6"/>
        <v>4</v>
      </c>
      <c r="R23" s="60">
        <f>VLOOKUP($A23,'Return Data'!$B$7:$R$2292,16,0)</f>
        <v>19.084399999999999</v>
      </c>
      <c r="S23" s="62">
        <f t="shared" si="7"/>
        <v>4</v>
      </c>
    </row>
    <row r="24" spans="1:19" x14ac:dyDescent="0.3">
      <c r="A24" s="58" t="s">
        <v>933</v>
      </c>
      <c r="B24" s="59">
        <f>VLOOKUP($A24,'Return Data'!$B$7:$R$2292,3,0)</f>
        <v>44859</v>
      </c>
      <c r="C24" s="60">
        <f>VLOOKUP($A24,'Return Data'!$B$7:$R$2292,4,0)</f>
        <v>41.374000000000002</v>
      </c>
      <c r="D24" s="60">
        <f>VLOOKUP($A24,'Return Data'!$B$7:$R$2292,10,0)</f>
        <v>7.6607000000000003</v>
      </c>
      <c r="E24" s="61">
        <f t="shared" si="0"/>
        <v>3</v>
      </c>
      <c r="F24" s="60">
        <f>VLOOKUP($A24,'Return Data'!$B$7:$R$2292,11,0)</f>
        <v>6.3407999999999998</v>
      </c>
      <c r="G24" s="61">
        <f t="shared" si="1"/>
        <v>6</v>
      </c>
      <c r="H24" s="60">
        <f>VLOOKUP($A24,'Return Data'!$B$7:$R$2292,12,0)</f>
        <v>3.2440000000000002</v>
      </c>
      <c r="I24" s="61">
        <f t="shared" si="2"/>
        <v>7</v>
      </c>
      <c r="J24" s="60">
        <f>VLOOKUP($A24,'Return Data'!$B$7:$R$2292,13,0)</f>
        <v>-1.5349999999999999</v>
      </c>
      <c r="K24" s="61">
        <f t="shared" si="3"/>
        <v>10</v>
      </c>
      <c r="L24" s="60">
        <f>VLOOKUP($A24,'Return Data'!$B$7:$R$2292,17,0)</f>
        <v>20.934899999999999</v>
      </c>
      <c r="M24" s="61">
        <f t="shared" si="4"/>
        <v>14</v>
      </c>
      <c r="N24" s="60">
        <f>VLOOKUP($A24,'Return Data'!$B$7:$R$2292,14,0)</f>
        <v>13.843</v>
      </c>
      <c r="O24" s="61">
        <f t="shared" si="5"/>
        <v>21</v>
      </c>
      <c r="P24" s="60">
        <f>VLOOKUP($A24,'Return Data'!$B$7:$R$2292,15,0)</f>
        <v>10.3407</v>
      </c>
      <c r="Q24" s="61">
        <f t="shared" si="6"/>
        <v>13</v>
      </c>
      <c r="R24" s="60">
        <f>VLOOKUP($A24,'Return Data'!$B$7:$R$2292,16,0)</f>
        <v>9.9183000000000003</v>
      </c>
      <c r="S24" s="62">
        <f t="shared" si="7"/>
        <v>25</v>
      </c>
    </row>
    <row r="25" spans="1:19" x14ac:dyDescent="0.3">
      <c r="A25" s="58" t="s">
        <v>1883</v>
      </c>
      <c r="B25" s="59">
        <f>VLOOKUP($A25,'Return Data'!$B$7:$R$2292,3,0)</f>
        <v>44859</v>
      </c>
      <c r="C25" s="60">
        <f>VLOOKUP($A25,'Return Data'!$B$7:$R$2292,4,0)</f>
        <v>44.723107667948398</v>
      </c>
      <c r="D25" s="60">
        <f>VLOOKUP($A25,'Return Data'!$B$7:$R$2292,10,0)</f>
        <v>5.2527999999999997</v>
      </c>
      <c r="E25" s="61">
        <f t="shared" si="0"/>
        <v>25</v>
      </c>
      <c r="F25" s="60">
        <f>VLOOKUP($A25,'Return Data'!$B$7:$R$2292,11,0)</f>
        <v>2.6884000000000001</v>
      </c>
      <c r="G25" s="61">
        <f t="shared" si="1"/>
        <v>26</v>
      </c>
      <c r="H25" s="60">
        <f>VLOOKUP($A25,'Return Data'!$B$7:$R$2292,12,0)</f>
        <v>-0.93640000000000001</v>
      </c>
      <c r="I25" s="61">
        <f t="shared" si="2"/>
        <v>23</v>
      </c>
      <c r="J25" s="60">
        <f>VLOOKUP($A25,'Return Data'!$B$7:$R$2292,13,0)</f>
        <v>-5.0206999999999997</v>
      </c>
      <c r="K25" s="61">
        <f t="shared" si="3"/>
        <v>24</v>
      </c>
      <c r="L25" s="60">
        <f>VLOOKUP($A25,'Return Data'!$B$7:$R$2292,17,0)</f>
        <v>20.0031</v>
      </c>
      <c r="M25" s="61">
        <f t="shared" si="4"/>
        <v>19</v>
      </c>
      <c r="N25" s="60">
        <f>VLOOKUP($A25,'Return Data'!$B$7:$R$2292,14,0)</f>
        <v>12.8667</v>
      </c>
      <c r="O25" s="61">
        <f t="shared" si="5"/>
        <v>22</v>
      </c>
      <c r="P25" s="60">
        <f>VLOOKUP($A25,'Return Data'!$B$7:$R$2292,15,0)</f>
        <v>10.218299999999999</v>
      </c>
      <c r="Q25" s="61">
        <f t="shared" si="6"/>
        <v>14</v>
      </c>
      <c r="R25" s="60">
        <f>VLOOKUP($A25,'Return Data'!$B$7:$R$2292,16,0)</f>
        <v>10.120200000000001</v>
      </c>
      <c r="S25" s="62">
        <f t="shared" si="7"/>
        <v>23</v>
      </c>
    </row>
    <row r="26" spans="1:19" x14ac:dyDescent="0.3">
      <c r="A26" s="58" t="s">
        <v>936</v>
      </c>
      <c r="B26" s="59">
        <f>VLOOKUP($A26,'Return Data'!$B$7:$R$2292,3,0)</f>
        <v>44859</v>
      </c>
      <c r="C26" s="60">
        <f>VLOOKUP($A26,'Return Data'!$B$7:$R$2292,4,0)</f>
        <v>15.74</v>
      </c>
      <c r="D26" s="60">
        <f>VLOOKUP($A26,'Return Data'!$B$7:$R$2292,10,0)</f>
        <v>5.7263000000000002</v>
      </c>
      <c r="E26" s="61">
        <f t="shared" si="0"/>
        <v>20</v>
      </c>
      <c r="F26" s="60">
        <f>VLOOKUP($A26,'Return Data'!$B$7:$R$2292,11,0)</f>
        <v>3.4281000000000001</v>
      </c>
      <c r="G26" s="61">
        <f t="shared" si="1"/>
        <v>23</v>
      </c>
      <c r="H26" s="60">
        <f>VLOOKUP($A26,'Return Data'!$B$7:$R$2292,12,0)</f>
        <v>0.96989999999999998</v>
      </c>
      <c r="I26" s="61">
        <f t="shared" si="2"/>
        <v>18</v>
      </c>
      <c r="J26" s="60">
        <f>VLOOKUP($A26,'Return Data'!$B$7:$R$2292,13,0)</f>
        <v>-3.0411999999999999</v>
      </c>
      <c r="K26" s="61">
        <f t="shared" si="3"/>
        <v>18</v>
      </c>
      <c r="L26" s="60">
        <f>VLOOKUP($A26,'Return Data'!$B$7:$R$2292,17,0)</f>
        <v>23.578700000000001</v>
      </c>
      <c r="M26" s="61">
        <f t="shared" si="4"/>
        <v>8</v>
      </c>
      <c r="N26" s="60">
        <f>VLOOKUP($A26,'Return Data'!$B$7:$R$2292,14,0)</f>
        <v>14.142799999999999</v>
      </c>
      <c r="O26" s="61">
        <f t="shared" si="5"/>
        <v>19</v>
      </c>
      <c r="P26" s="60"/>
      <c r="Q26" s="61"/>
      <c r="R26" s="60">
        <f>VLOOKUP($A26,'Return Data'!$B$7:$R$2292,16,0)</f>
        <v>13.363899999999999</v>
      </c>
      <c r="S26" s="62">
        <f t="shared" si="7"/>
        <v>14</v>
      </c>
    </row>
    <row r="27" spans="1:19" x14ac:dyDescent="0.3">
      <c r="A27" s="58" t="s">
        <v>938</v>
      </c>
      <c r="B27" s="59">
        <f>VLOOKUP($A27,'Return Data'!$B$7:$R$2292,3,0)</f>
        <v>44859</v>
      </c>
      <c r="C27" s="60">
        <f>VLOOKUP($A27,'Return Data'!$B$7:$R$2292,4,0)</f>
        <v>79.236999999999995</v>
      </c>
      <c r="D27" s="60">
        <f>VLOOKUP($A27,'Return Data'!$B$7:$R$2292,10,0)</f>
        <v>5.5944000000000003</v>
      </c>
      <c r="E27" s="61">
        <f t="shared" si="0"/>
        <v>22</v>
      </c>
      <c r="F27" s="60">
        <f>VLOOKUP($A27,'Return Data'!$B$7:$R$2292,11,0)</f>
        <v>4.2976000000000001</v>
      </c>
      <c r="G27" s="61">
        <f t="shared" si="1"/>
        <v>17</v>
      </c>
      <c r="H27" s="60">
        <f>VLOOKUP($A27,'Return Data'!$B$7:$R$2292,12,0)</f>
        <v>1.7750999999999999</v>
      </c>
      <c r="I27" s="61">
        <f t="shared" si="2"/>
        <v>15</v>
      </c>
      <c r="J27" s="60">
        <f>VLOOKUP($A27,'Return Data'!$B$7:$R$2292,13,0)</f>
        <v>-2.5819000000000001</v>
      </c>
      <c r="K27" s="61">
        <f t="shared" si="3"/>
        <v>13</v>
      </c>
      <c r="L27" s="60">
        <f>VLOOKUP($A27,'Return Data'!$B$7:$R$2292,17,0)</f>
        <v>21.154800000000002</v>
      </c>
      <c r="M27" s="61">
        <f t="shared" si="4"/>
        <v>13</v>
      </c>
      <c r="N27" s="60">
        <f>VLOOKUP($A27,'Return Data'!$B$7:$R$2292,14,0)</f>
        <v>15.3847</v>
      </c>
      <c r="O27" s="61">
        <f t="shared" si="5"/>
        <v>9</v>
      </c>
      <c r="P27" s="60">
        <f>VLOOKUP($A27,'Return Data'!$B$7:$R$2292,15,0)</f>
        <v>11.2661</v>
      </c>
      <c r="Q27" s="61">
        <f t="shared" ref="Q27:Q34" si="8">RANK(P27,P$8:P$34,0)</f>
        <v>9</v>
      </c>
      <c r="R27" s="60">
        <f>VLOOKUP($A27,'Return Data'!$B$7:$R$2292,16,0)</f>
        <v>15.2682</v>
      </c>
      <c r="S27" s="62">
        <f t="shared" si="7"/>
        <v>10</v>
      </c>
    </row>
    <row r="28" spans="1:19" x14ac:dyDescent="0.3">
      <c r="A28" s="58" t="s">
        <v>939</v>
      </c>
      <c r="B28" s="59">
        <f>VLOOKUP($A28,'Return Data'!$B$7:$R$2292,3,0)</f>
        <v>44859</v>
      </c>
      <c r="C28" s="60">
        <f>VLOOKUP($A28,'Return Data'!$B$7:$R$2292,4,0)</f>
        <v>54.318300000000001</v>
      </c>
      <c r="D28" s="60">
        <f>VLOOKUP($A28,'Return Data'!$B$7:$R$2292,10,0)</f>
        <v>8.0739999999999998</v>
      </c>
      <c r="E28" s="61">
        <f t="shared" si="0"/>
        <v>1</v>
      </c>
      <c r="F28" s="60">
        <f>VLOOKUP($A28,'Return Data'!$B$7:$R$2292,11,0)</f>
        <v>10.319000000000001</v>
      </c>
      <c r="G28" s="61">
        <f t="shared" si="1"/>
        <v>1</v>
      </c>
      <c r="H28" s="60">
        <f>VLOOKUP($A28,'Return Data'!$B$7:$R$2292,12,0)</f>
        <v>8.7850000000000001</v>
      </c>
      <c r="I28" s="61">
        <f t="shared" si="2"/>
        <v>1</v>
      </c>
      <c r="J28" s="60">
        <f>VLOOKUP($A28,'Return Data'!$B$7:$R$2292,13,0)</f>
        <v>4.9843999999999999</v>
      </c>
      <c r="K28" s="61">
        <f t="shared" si="3"/>
        <v>1</v>
      </c>
      <c r="L28" s="60">
        <f>VLOOKUP($A28,'Return Data'!$B$7:$R$2292,17,0)</f>
        <v>31.566600000000001</v>
      </c>
      <c r="M28" s="61">
        <f t="shared" si="4"/>
        <v>1</v>
      </c>
      <c r="N28" s="60">
        <f>VLOOKUP($A28,'Return Data'!$B$7:$R$2292,14,0)</f>
        <v>17.201599999999999</v>
      </c>
      <c r="O28" s="61">
        <f t="shared" si="5"/>
        <v>1</v>
      </c>
      <c r="P28" s="60">
        <f>VLOOKUP($A28,'Return Data'!$B$7:$R$2292,15,0)</f>
        <v>11.4084</v>
      </c>
      <c r="Q28" s="61">
        <f t="shared" si="8"/>
        <v>7</v>
      </c>
      <c r="R28" s="60">
        <f>VLOOKUP($A28,'Return Data'!$B$7:$R$2292,16,0)</f>
        <v>11.7567</v>
      </c>
      <c r="S28" s="62">
        <f t="shared" si="7"/>
        <v>19</v>
      </c>
    </row>
    <row r="29" spans="1:19" x14ac:dyDescent="0.3">
      <c r="A29" s="58" t="s">
        <v>941</v>
      </c>
      <c r="B29" s="59">
        <f>VLOOKUP($A29,'Return Data'!$B$7:$R$2292,3,0)</f>
        <v>44859</v>
      </c>
      <c r="C29" s="60">
        <f>VLOOKUP($A29,'Return Data'!$B$7:$R$2292,4,0)</f>
        <v>242.51</v>
      </c>
      <c r="D29" s="60">
        <f>VLOOKUP($A29,'Return Data'!$B$7:$R$2292,10,0)</f>
        <v>5.9828999999999999</v>
      </c>
      <c r="E29" s="61">
        <f t="shared" si="0"/>
        <v>14</v>
      </c>
      <c r="F29" s="60">
        <f>VLOOKUP($A29,'Return Data'!$B$7:$R$2292,11,0)</f>
        <v>4.5662000000000003</v>
      </c>
      <c r="G29" s="61">
        <f t="shared" si="1"/>
        <v>16</v>
      </c>
      <c r="H29" s="60">
        <f>VLOOKUP($A29,'Return Data'!$B$7:$R$2292,12,0)</f>
        <v>0.62239999999999995</v>
      </c>
      <c r="I29" s="61">
        <f t="shared" si="2"/>
        <v>21</v>
      </c>
      <c r="J29" s="60">
        <f>VLOOKUP($A29,'Return Data'!$B$7:$R$2292,13,0)</f>
        <v>-4.9390000000000001</v>
      </c>
      <c r="K29" s="61">
        <f t="shared" si="3"/>
        <v>23</v>
      </c>
      <c r="L29" s="60">
        <f>VLOOKUP($A29,'Return Data'!$B$7:$R$2292,17,0)</f>
        <v>18.104600000000001</v>
      </c>
      <c r="M29" s="61">
        <f t="shared" si="4"/>
        <v>24</v>
      </c>
      <c r="N29" s="60">
        <f>VLOOKUP($A29,'Return Data'!$B$7:$R$2292,14,0)</f>
        <v>12.241</v>
      </c>
      <c r="O29" s="61">
        <f t="shared" si="5"/>
        <v>24</v>
      </c>
      <c r="P29" s="60">
        <f>VLOOKUP($A29,'Return Data'!$B$7:$R$2292,15,0)</f>
        <v>8.8099000000000007</v>
      </c>
      <c r="Q29" s="61">
        <f t="shared" si="8"/>
        <v>22</v>
      </c>
      <c r="R29" s="60">
        <f>VLOOKUP($A29,'Return Data'!$B$7:$R$2292,16,0)</f>
        <v>17.522300000000001</v>
      </c>
      <c r="S29" s="62">
        <f t="shared" si="7"/>
        <v>8</v>
      </c>
    </row>
    <row r="30" spans="1:19" x14ac:dyDescent="0.3">
      <c r="A30" s="58" t="s">
        <v>944</v>
      </c>
      <c r="B30" s="59">
        <f>VLOOKUP($A30,'Return Data'!$B$7:$R$2292,3,0)</f>
        <v>44859</v>
      </c>
      <c r="C30" s="60">
        <f>VLOOKUP($A30,'Return Data'!$B$7:$R$2292,4,0)</f>
        <v>62.5379</v>
      </c>
      <c r="D30" s="60">
        <f>VLOOKUP($A30,'Return Data'!$B$7:$R$2292,10,0)</f>
        <v>5.8091999999999997</v>
      </c>
      <c r="E30" s="61">
        <f t="shared" si="0"/>
        <v>16</v>
      </c>
      <c r="F30" s="60">
        <f>VLOOKUP($A30,'Return Data'!$B$7:$R$2292,11,0)</f>
        <v>6.1668000000000003</v>
      </c>
      <c r="G30" s="61">
        <f t="shared" si="1"/>
        <v>7</v>
      </c>
      <c r="H30" s="60">
        <f>VLOOKUP($A30,'Return Data'!$B$7:$R$2292,12,0)</f>
        <v>4.2206000000000001</v>
      </c>
      <c r="I30" s="61">
        <f t="shared" si="2"/>
        <v>4</v>
      </c>
      <c r="J30" s="60">
        <f>VLOOKUP($A30,'Return Data'!$B$7:$R$2292,13,0)</f>
        <v>-0.23119999999999999</v>
      </c>
      <c r="K30" s="61">
        <f t="shared" si="3"/>
        <v>6</v>
      </c>
      <c r="L30" s="60">
        <f>VLOOKUP($A30,'Return Data'!$B$7:$R$2292,17,0)</f>
        <v>24.397500000000001</v>
      </c>
      <c r="M30" s="61">
        <f t="shared" si="4"/>
        <v>6</v>
      </c>
      <c r="N30" s="60">
        <f>VLOOKUP($A30,'Return Data'!$B$7:$R$2292,14,0)</f>
        <v>15.6846</v>
      </c>
      <c r="O30" s="61">
        <f t="shared" si="5"/>
        <v>8</v>
      </c>
      <c r="P30" s="60">
        <f>VLOOKUP($A30,'Return Data'!$B$7:$R$2292,15,0)</f>
        <v>10.9915</v>
      </c>
      <c r="Q30" s="61">
        <f t="shared" si="8"/>
        <v>12</v>
      </c>
      <c r="R30" s="60">
        <f>VLOOKUP($A30,'Return Data'!$B$7:$R$2292,16,0)</f>
        <v>11.549300000000001</v>
      </c>
      <c r="S30" s="62">
        <f t="shared" si="7"/>
        <v>20</v>
      </c>
    </row>
    <row r="31" spans="1:19" x14ac:dyDescent="0.3">
      <c r="A31" s="58" t="s">
        <v>945</v>
      </c>
      <c r="B31" s="59">
        <f>VLOOKUP($A31,'Return Data'!$B$7:$R$2292,3,0)</f>
        <v>44859</v>
      </c>
      <c r="C31" s="60">
        <f>VLOOKUP($A31,'Return Data'!$B$7:$R$2292,4,0)</f>
        <v>734.60452180573998</v>
      </c>
      <c r="D31" s="60">
        <f>VLOOKUP($A31,'Return Data'!$B$7:$R$2292,10,0)</f>
        <v>5.7329999999999997</v>
      </c>
      <c r="E31" s="61">
        <f t="shared" si="0"/>
        <v>19</v>
      </c>
      <c r="F31" s="60">
        <f>VLOOKUP($A31,'Return Data'!$B$7:$R$2292,11,0)</f>
        <v>4.2267000000000001</v>
      </c>
      <c r="G31" s="61">
        <f t="shared" si="1"/>
        <v>18</v>
      </c>
      <c r="H31" s="60">
        <f>VLOOKUP($A31,'Return Data'!$B$7:$R$2292,12,0)</f>
        <v>1.1009</v>
      </c>
      <c r="I31" s="61">
        <f t="shared" si="2"/>
        <v>16</v>
      </c>
      <c r="J31" s="60">
        <f>VLOOKUP($A31,'Return Data'!$B$7:$R$2292,13,0)</f>
        <v>-2.8929</v>
      </c>
      <c r="K31" s="61">
        <f t="shared" si="3"/>
        <v>16</v>
      </c>
      <c r="L31" s="60">
        <f>VLOOKUP($A31,'Return Data'!$B$7:$R$2292,17,0)</f>
        <v>24.400099999999998</v>
      </c>
      <c r="M31" s="61">
        <f t="shared" si="4"/>
        <v>5</v>
      </c>
      <c r="N31" s="60">
        <f>VLOOKUP($A31,'Return Data'!$B$7:$R$2292,14,0)</f>
        <v>14.4841</v>
      </c>
      <c r="O31" s="61">
        <f t="shared" si="5"/>
        <v>18</v>
      </c>
      <c r="P31" s="60">
        <f>VLOOKUP($A31,'Return Data'!$B$7:$R$2292,15,0)</f>
        <v>10.1121</v>
      </c>
      <c r="Q31" s="61">
        <f t="shared" si="8"/>
        <v>16</v>
      </c>
      <c r="R31" s="60">
        <f>VLOOKUP($A31,'Return Data'!$B$7:$R$2292,16,0)</f>
        <v>19.182500000000001</v>
      </c>
      <c r="S31" s="62">
        <f t="shared" si="7"/>
        <v>3</v>
      </c>
    </row>
    <row r="32" spans="1:19" x14ac:dyDescent="0.3">
      <c r="A32" s="58" t="s">
        <v>948</v>
      </c>
      <c r="B32" s="59">
        <f>VLOOKUP($A32,'Return Data'!$B$7:$R$2292,3,0)</f>
        <v>44859</v>
      </c>
      <c r="C32" s="60">
        <f>VLOOKUP($A32,'Return Data'!$B$7:$R$2292,4,0)</f>
        <v>141.213333333333</v>
      </c>
      <c r="D32" s="60">
        <f>VLOOKUP($A32,'Return Data'!$B$7:$R$2292,10,0)</f>
        <v>6.1116000000000001</v>
      </c>
      <c r="E32" s="61">
        <f t="shared" si="0"/>
        <v>13</v>
      </c>
      <c r="F32" s="60">
        <f>VLOOKUP($A32,'Return Data'!$B$7:$R$2292,11,0)</f>
        <v>3.9556</v>
      </c>
      <c r="G32" s="61">
        <f t="shared" si="1"/>
        <v>20</v>
      </c>
      <c r="H32" s="60">
        <f>VLOOKUP($A32,'Return Data'!$B$7:$R$2292,12,0)</f>
        <v>5.2888000000000002</v>
      </c>
      <c r="I32" s="61">
        <f t="shared" si="2"/>
        <v>3</v>
      </c>
      <c r="J32" s="60">
        <f>VLOOKUP($A32,'Return Data'!$B$7:$R$2292,13,0)</f>
        <v>0.1229</v>
      </c>
      <c r="K32" s="61">
        <f t="shared" si="3"/>
        <v>5</v>
      </c>
      <c r="L32" s="60">
        <f>VLOOKUP($A32,'Return Data'!$B$7:$R$2292,17,0)</f>
        <v>18.9513</v>
      </c>
      <c r="M32" s="61">
        <f t="shared" si="4"/>
        <v>22</v>
      </c>
      <c r="N32" s="60">
        <f>VLOOKUP($A32,'Return Data'!$B$7:$R$2292,14,0)</f>
        <v>12.404400000000001</v>
      </c>
      <c r="O32" s="61">
        <f t="shared" si="5"/>
        <v>23</v>
      </c>
      <c r="P32" s="60">
        <f>VLOOKUP($A32,'Return Data'!$B$7:$R$2292,15,0)</f>
        <v>7.3775000000000004</v>
      </c>
      <c r="Q32" s="61">
        <f t="shared" si="8"/>
        <v>26</v>
      </c>
      <c r="R32" s="60">
        <f>VLOOKUP($A32,'Return Data'!$B$7:$R$2292,16,0)</f>
        <v>10.040100000000001</v>
      </c>
      <c r="S32" s="62">
        <f t="shared" si="7"/>
        <v>24</v>
      </c>
    </row>
    <row r="33" spans="1:19" x14ac:dyDescent="0.3">
      <c r="A33" s="58" t="s">
        <v>950</v>
      </c>
      <c r="B33" s="59">
        <f>VLOOKUP($A33,'Return Data'!$B$7:$R$2292,3,0)</f>
        <v>44859</v>
      </c>
      <c r="C33" s="60">
        <f>VLOOKUP($A33,'Return Data'!$B$7:$R$2292,4,0)</f>
        <v>16.48</v>
      </c>
      <c r="D33" s="60">
        <f>VLOOKUP($A33,'Return Data'!$B$7:$R$2292,10,0)</f>
        <v>5.7766000000000002</v>
      </c>
      <c r="E33" s="61">
        <f t="shared" si="0"/>
        <v>18</v>
      </c>
      <c r="F33" s="60">
        <f>VLOOKUP($A33,'Return Data'!$B$7:$R$2292,11,0)</f>
        <v>3.6478000000000002</v>
      </c>
      <c r="G33" s="61">
        <f t="shared" si="1"/>
        <v>22</v>
      </c>
      <c r="H33" s="60">
        <f>VLOOKUP($A33,'Return Data'!$B$7:$R$2292,12,0)</f>
        <v>0.85680000000000001</v>
      </c>
      <c r="I33" s="61">
        <f t="shared" si="2"/>
        <v>20</v>
      </c>
      <c r="J33" s="60">
        <f>VLOOKUP($A33,'Return Data'!$B$7:$R$2292,13,0)</f>
        <v>-4.7949000000000002</v>
      </c>
      <c r="K33" s="61">
        <f t="shared" si="3"/>
        <v>22</v>
      </c>
      <c r="L33" s="60">
        <f>VLOOKUP($A33,'Return Data'!$B$7:$R$2292,17,0)</f>
        <v>21.238499999999998</v>
      </c>
      <c r="M33" s="61">
        <f t="shared" si="4"/>
        <v>12</v>
      </c>
      <c r="N33" s="60">
        <f>VLOOKUP($A33,'Return Data'!$B$7:$R$2292,14,0)</f>
        <v>14.759600000000001</v>
      </c>
      <c r="O33" s="61">
        <f t="shared" si="5"/>
        <v>14</v>
      </c>
      <c r="P33" s="60">
        <f>VLOOKUP($A33,'Return Data'!$B$7:$R$2292,15,0)</f>
        <v>9.4080999999999992</v>
      </c>
      <c r="Q33" s="61">
        <f t="shared" si="8"/>
        <v>21</v>
      </c>
      <c r="R33" s="60">
        <f>VLOOKUP($A33,'Return Data'!$B$7:$R$2292,16,0)</f>
        <v>9.5806000000000004</v>
      </c>
      <c r="S33" s="62">
        <f t="shared" si="7"/>
        <v>26</v>
      </c>
    </row>
    <row r="34" spans="1:19" x14ac:dyDescent="0.3">
      <c r="A34" s="58" t="s">
        <v>1777</v>
      </c>
      <c r="B34" s="59">
        <f>VLOOKUP($A34,'Return Data'!$B$7:$R$2292,3,0)</f>
        <v>44859</v>
      </c>
      <c r="C34" s="60">
        <f>VLOOKUP($A34,'Return Data'!$B$7:$R$2292,4,0)</f>
        <v>194.39519999999999</v>
      </c>
      <c r="D34" s="60">
        <f>VLOOKUP($A34,'Return Data'!$B$7:$R$2292,10,0)</f>
        <v>5.5692000000000004</v>
      </c>
      <c r="E34" s="61">
        <f t="shared" si="0"/>
        <v>23</v>
      </c>
      <c r="F34" s="60">
        <f>VLOOKUP($A34,'Return Data'!$B$7:$R$2292,11,0)</f>
        <v>3.9257</v>
      </c>
      <c r="G34" s="61">
        <f t="shared" si="1"/>
        <v>21</v>
      </c>
      <c r="H34" s="60">
        <f>VLOOKUP($A34,'Return Data'!$B$7:$R$2292,12,0)</f>
        <v>-0.53269999999999995</v>
      </c>
      <c r="I34" s="61">
        <f t="shared" si="2"/>
        <v>22</v>
      </c>
      <c r="J34" s="60">
        <f>VLOOKUP($A34,'Return Data'!$B$7:$R$2292,13,0)</f>
        <v>-3.1629</v>
      </c>
      <c r="K34" s="61">
        <f t="shared" si="3"/>
        <v>19</v>
      </c>
      <c r="L34" s="60">
        <f>VLOOKUP($A34,'Return Data'!$B$7:$R$2292,17,0)</f>
        <v>22.076599999999999</v>
      </c>
      <c r="M34" s="61">
        <f t="shared" si="4"/>
        <v>10</v>
      </c>
      <c r="N34" s="60">
        <f>VLOOKUP($A34,'Return Data'!$B$7:$R$2292,14,0)</f>
        <v>16.707599999999999</v>
      </c>
      <c r="O34" s="61">
        <f t="shared" si="5"/>
        <v>5</v>
      </c>
      <c r="P34" s="60">
        <f>VLOOKUP($A34,'Return Data'!$B$7:$R$2292,15,0)</f>
        <v>11.8965</v>
      </c>
      <c r="Q34" s="61">
        <f t="shared" si="8"/>
        <v>3</v>
      </c>
      <c r="R34" s="60">
        <f>VLOOKUP($A34,'Return Data'!$B$7:$R$2292,16,0)</f>
        <v>13.1638</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6.1567666666666678</v>
      </c>
      <c r="E36" s="69"/>
      <c r="F36" s="70">
        <f>AVERAGE(F8:F34)</f>
        <v>5.1464296296296297</v>
      </c>
      <c r="G36" s="69"/>
      <c r="H36" s="70">
        <f>AVERAGE(H8:H34)</f>
        <v>1.9159296296296295</v>
      </c>
      <c r="I36" s="69"/>
      <c r="J36" s="70">
        <f>AVERAGE(J8:J34)</f>
        <v>-2.310277777777777</v>
      </c>
      <c r="K36" s="69"/>
      <c r="L36" s="70">
        <f>AVERAGE(L8:L34)</f>
        <v>21.706777777777777</v>
      </c>
      <c r="M36" s="69"/>
      <c r="N36" s="70">
        <f>AVERAGE(N8:N34)</f>
        <v>14.640955555555555</v>
      </c>
      <c r="O36" s="69"/>
      <c r="P36" s="70">
        <f>AVERAGE(P8:P34)</f>
        <v>10.431773076923076</v>
      </c>
      <c r="Q36" s="69"/>
      <c r="R36" s="70">
        <f>AVERAGE(R8:R34)</f>
        <v>14.059448148148148</v>
      </c>
      <c r="S36" s="71"/>
    </row>
    <row r="37" spans="1:19" x14ac:dyDescent="0.3">
      <c r="A37" s="68" t="s">
        <v>28</v>
      </c>
      <c r="B37" s="69"/>
      <c r="C37" s="69"/>
      <c r="D37" s="70">
        <f>MIN(D8:D34)</f>
        <v>3.2277999999999998</v>
      </c>
      <c r="E37" s="69"/>
      <c r="F37" s="70">
        <f>MIN(F8:F34)</f>
        <v>1.9995000000000001</v>
      </c>
      <c r="G37" s="69"/>
      <c r="H37" s="70">
        <f>MIN(H8:H34)</f>
        <v>-2.6027999999999998</v>
      </c>
      <c r="I37" s="69"/>
      <c r="J37" s="70">
        <f>MIN(J8:J34)</f>
        <v>-8.0486000000000004</v>
      </c>
      <c r="K37" s="69"/>
      <c r="L37" s="70">
        <f>MIN(L8:L34)</f>
        <v>16.745899999999999</v>
      </c>
      <c r="M37" s="69"/>
      <c r="N37" s="70">
        <f>MIN(N8:N34)</f>
        <v>10.610200000000001</v>
      </c>
      <c r="O37" s="69"/>
      <c r="P37" s="70">
        <f>MIN(P8:P34)</f>
        <v>7.3775000000000004</v>
      </c>
      <c r="Q37" s="69"/>
      <c r="R37" s="70">
        <f>MIN(R8:R34)</f>
        <v>8.7365999999999993</v>
      </c>
      <c r="S37" s="71"/>
    </row>
    <row r="38" spans="1:19" ht="15" thickBot="1" x14ac:dyDescent="0.35">
      <c r="A38" s="72" t="s">
        <v>29</v>
      </c>
      <c r="B38" s="73"/>
      <c r="C38" s="73"/>
      <c r="D38" s="74">
        <f>MAX(D8:D34)</f>
        <v>8.0739999999999998</v>
      </c>
      <c r="E38" s="73"/>
      <c r="F38" s="74">
        <f>MAX(F8:F34)</f>
        <v>10.319000000000001</v>
      </c>
      <c r="G38" s="73"/>
      <c r="H38" s="74">
        <f>MAX(H8:H34)</f>
        <v>8.7850000000000001</v>
      </c>
      <c r="I38" s="73"/>
      <c r="J38" s="74">
        <f>MAX(J8:J34)</f>
        <v>4.9843999999999999</v>
      </c>
      <c r="K38" s="73"/>
      <c r="L38" s="74">
        <f>MAX(L8:L34)</f>
        <v>31.566600000000001</v>
      </c>
      <c r="M38" s="73"/>
      <c r="N38" s="74">
        <f>MAX(N8:N34)</f>
        <v>17.201599999999999</v>
      </c>
      <c r="O38" s="73"/>
      <c r="P38" s="74">
        <f>MAX(P8:P34)</f>
        <v>13.519299999999999</v>
      </c>
      <c r="Q38" s="73"/>
      <c r="R38" s="74">
        <f>MAX(R8:R34)</f>
        <v>19.283799999999999</v>
      </c>
      <c r="S38" s="75"/>
    </row>
    <row r="39" spans="1:19" x14ac:dyDescent="0.3">
      <c r="A39" s="99" t="s">
        <v>429</v>
      </c>
    </row>
    <row r="40" spans="1:19" x14ac:dyDescent="0.3">
      <c r="A40" s="14" t="s">
        <v>340</v>
      </c>
    </row>
  </sheetData>
  <sheetProtection algorithmName="SHA-512" hashValue="IGoNMNzwMSGIHkUOyHCgUJ9HPiIaV62vE0xdaUWqiI1xk3JrbrH3BZxQr025E28p7Q15oIezSI8cMAZ5NXP6Vw==" saltValue="cBQr7/BCZtghe9vFbJou9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44859</v>
      </c>
      <c r="C8" s="60">
        <f>VLOOKUP($A8,'Return Data'!$B$7:$R$2292,4,0)</f>
        <v>39.667200000000001</v>
      </c>
      <c r="D8" s="60">
        <f>VLOOKUP($A8,'Return Data'!$B$7:$R$2292,9,0)</f>
        <v>5.1124000000000001</v>
      </c>
      <c r="E8" s="61">
        <f t="shared" ref="E8:E33" si="0">RANK(D8,D$8:D$33,0)</f>
        <v>14</v>
      </c>
      <c r="F8" s="60">
        <f>VLOOKUP($A8,'Return Data'!$B$7:$R$2292,10,0)</f>
        <v>5.0923999999999996</v>
      </c>
      <c r="G8" s="61">
        <f t="shared" ref="G8:G33" si="1">RANK(F8,F$8:F$33,0)</f>
        <v>9</v>
      </c>
      <c r="H8" s="60">
        <f>VLOOKUP($A8,'Return Data'!$B$7:$R$2292,11,0)</f>
        <v>9.3661999999999992</v>
      </c>
      <c r="I8" s="61">
        <f t="shared" ref="I8:I33" si="2">RANK(H8,H$8:H$33,0)</f>
        <v>2</v>
      </c>
      <c r="J8" s="60">
        <f>VLOOKUP($A8,'Return Data'!$B$7:$R$2292,12,0)</f>
        <v>6.7176</v>
      </c>
      <c r="K8" s="61">
        <f t="shared" ref="K8:K33" si="3">RANK(J8,J$8:J$33,0)</f>
        <v>2</v>
      </c>
      <c r="L8" s="60">
        <f>VLOOKUP($A8,'Return Data'!$B$7:$R$2292,13,0)</f>
        <v>5.8376000000000001</v>
      </c>
      <c r="M8" s="61">
        <f t="shared" ref="M8:M33" si="4">RANK(L8,L$8:L$33,0)</f>
        <v>2</v>
      </c>
      <c r="N8" s="60">
        <f>VLOOKUP($A8,'Return Data'!$B$7:$R$2292,17,0)</f>
        <v>6.1567999999999996</v>
      </c>
      <c r="O8" s="61">
        <f t="shared" ref="O8:O31" si="5">RANK(N8,N$8:N$33,0)</f>
        <v>2</v>
      </c>
      <c r="P8" s="60">
        <f>VLOOKUP($A8,'Return Data'!$B$7:$R$2292,14,0)</f>
        <v>5.6055000000000001</v>
      </c>
      <c r="Q8" s="61">
        <f>RANK(P8,P$8:P$33,0)</f>
        <v>13</v>
      </c>
      <c r="R8" s="60">
        <f>VLOOKUP($A8,'Return Data'!$B$7:$R$2292,16,0)</f>
        <v>7.5378999999999996</v>
      </c>
      <c r="S8" s="62">
        <f t="shared" ref="S8:S33" si="6">RANK(R8,R$8:R$33,0)</f>
        <v>15</v>
      </c>
    </row>
    <row r="9" spans="1:19" x14ac:dyDescent="0.3">
      <c r="A9" s="77" t="s">
        <v>54</v>
      </c>
      <c r="B9" s="59">
        <f>VLOOKUP($A9,'Return Data'!$B$7:$R$2292,3,0)</f>
        <v>0</v>
      </c>
      <c r="C9" s="60">
        <f>VLOOKUP($A9,'Return Data'!$B$7:$R$2292,4,0)</f>
        <v>0</v>
      </c>
      <c r="D9" s="60">
        <f>VLOOKUP($A9,'Return Data'!$B$7:$R$2292,9,0)</f>
        <v>0</v>
      </c>
      <c r="E9" s="61">
        <f t="shared" si="0"/>
        <v>22</v>
      </c>
      <c r="F9" s="60">
        <f>VLOOKUP($A9,'Return Data'!$B$7:$R$2292,10,0)</f>
        <v>0</v>
      </c>
      <c r="G9" s="61">
        <f t="shared" si="1"/>
        <v>23</v>
      </c>
      <c r="H9" s="60">
        <f>VLOOKUP($A9,'Return Data'!$B$7:$R$2292,11,0)</f>
        <v>0</v>
      </c>
      <c r="I9" s="61">
        <f t="shared" si="2"/>
        <v>23</v>
      </c>
      <c r="J9" s="60">
        <f>VLOOKUP($A9,'Return Data'!$B$7:$R$2292,12,0)</f>
        <v>0</v>
      </c>
      <c r="K9" s="61">
        <f t="shared" si="3"/>
        <v>22</v>
      </c>
      <c r="L9" s="60">
        <f>VLOOKUP($A9,'Return Data'!$B$7:$R$2292,13,0)</f>
        <v>0</v>
      </c>
      <c r="M9" s="61">
        <f t="shared" si="4"/>
        <v>22</v>
      </c>
      <c r="N9" s="60">
        <f>VLOOKUP($A9,'Return Data'!$B$7:$R$2292,17,0)</f>
        <v>0</v>
      </c>
      <c r="O9" s="61">
        <f t="shared" si="5"/>
        <v>23</v>
      </c>
      <c r="P9" s="60"/>
      <c r="Q9" s="61"/>
      <c r="R9" s="60">
        <f>VLOOKUP($A9,'Return Data'!$B$7:$R$2292,16,0)</f>
        <v>0</v>
      </c>
      <c r="S9" s="62">
        <f t="shared" si="6"/>
        <v>23</v>
      </c>
    </row>
    <row r="10" spans="1:19" x14ac:dyDescent="0.3">
      <c r="A10" s="77" t="s">
        <v>55</v>
      </c>
      <c r="B10" s="59">
        <f>VLOOKUP($A10,'Return Data'!$B$7:$R$2292,3,0)</f>
        <v>44859</v>
      </c>
      <c r="C10" s="60">
        <f>VLOOKUP($A10,'Return Data'!$B$7:$R$2292,4,0)</f>
        <v>26.11</v>
      </c>
      <c r="D10" s="60">
        <f>VLOOKUP($A10,'Return Data'!$B$7:$R$2292,9,0)</f>
        <v>2.1227</v>
      </c>
      <c r="E10" s="61">
        <f t="shared" si="0"/>
        <v>21</v>
      </c>
      <c r="F10" s="60">
        <f>VLOOKUP($A10,'Return Data'!$B$7:$R$2292,10,0)</f>
        <v>5.7138999999999998</v>
      </c>
      <c r="G10" s="61">
        <f t="shared" si="1"/>
        <v>6</v>
      </c>
      <c r="H10" s="60">
        <f>VLOOKUP($A10,'Return Data'!$B$7:$R$2292,11,0)</f>
        <v>2.23</v>
      </c>
      <c r="I10" s="61">
        <f t="shared" si="2"/>
        <v>15</v>
      </c>
      <c r="J10" s="60">
        <f>VLOOKUP($A10,'Return Data'!$B$7:$R$2292,12,0)</f>
        <v>1.4990000000000001</v>
      </c>
      <c r="K10" s="61">
        <f t="shared" si="3"/>
        <v>17</v>
      </c>
      <c r="L10" s="60">
        <f>VLOOKUP($A10,'Return Data'!$B$7:$R$2292,13,0)</f>
        <v>1.2196</v>
      </c>
      <c r="M10" s="61">
        <f t="shared" si="4"/>
        <v>18</v>
      </c>
      <c r="N10" s="60">
        <f>VLOOKUP($A10,'Return Data'!$B$7:$R$2292,17,0)</f>
        <v>2.8496000000000001</v>
      </c>
      <c r="O10" s="61">
        <f t="shared" si="5"/>
        <v>14</v>
      </c>
      <c r="P10" s="60">
        <f>VLOOKUP($A10,'Return Data'!$B$7:$R$2292,14,0)</f>
        <v>6.43</v>
      </c>
      <c r="Q10" s="61">
        <f t="shared" ref="Q10:Q31" si="7">RANK(P10,P$8:P$33,0)</f>
        <v>5</v>
      </c>
      <c r="R10" s="60">
        <f>VLOOKUP($A10,'Return Data'!$B$7:$R$2292,16,0)</f>
        <v>8.5620999999999992</v>
      </c>
      <c r="S10" s="62">
        <f t="shared" si="6"/>
        <v>3</v>
      </c>
    </row>
    <row r="11" spans="1:19" x14ac:dyDescent="0.3">
      <c r="A11" s="77" t="s">
        <v>1964</v>
      </c>
      <c r="B11" s="59">
        <f>VLOOKUP($A11,'Return Data'!$B$7:$R$2292,3,0)</f>
        <v>44859</v>
      </c>
      <c r="C11" s="60">
        <f>VLOOKUP($A11,'Return Data'!$B$7:$R$2292,4,0)</f>
        <v>40.679699999999997</v>
      </c>
      <c r="D11" s="60">
        <f>VLOOKUP($A11,'Return Data'!$B$7:$R$2292,9,0)</f>
        <v>7.4364999999999997</v>
      </c>
      <c r="E11" s="61">
        <f t="shared" si="0"/>
        <v>3</v>
      </c>
      <c r="F11" s="60">
        <f>VLOOKUP($A11,'Return Data'!$B$7:$R$2292,10,0)</f>
        <v>8.5889000000000006</v>
      </c>
      <c r="G11" s="61">
        <f t="shared" si="1"/>
        <v>3</v>
      </c>
      <c r="H11" s="60">
        <f>VLOOKUP($A11,'Return Data'!$B$7:$R$2292,11,0)</f>
        <v>5.1534000000000004</v>
      </c>
      <c r="I11" s="61">
        <f t="shared" si="2"/>
        <v>4</v>
      </c>
      <c r="J11" s="60">
        <f>VLOOKUP($A11,'Return Data'!$B$7:$R$2292,12,0)</f>
        <v>4.3699000000000003</v>
      </c>
      <c r="K11" s="61">
        <f t="shared" si="3"/>
        <v>4</v>
      </c>
      <c r="L11" s="60">
        <f>VLOOKUP($A11,'Return Data'!$B$7:$R$2292,13,0)</f>
        <v>3.6156000000000001</v>
      </c>
      <c r="M11" s="61">
        <f t="shared" si="4"/>
        <v>5</v>
      </c>
      <c r="N11" s="60">
        <f>VLOOKUP($A11,'Return Data'!$B$7:$R$2292,17,0)</f>
        <v>3.3129</v>
      </c>
      <c r="O11" s="61">
        <f t="shared" si="5"/>
        <v>13</v>
      </c>
      <c r="P11" s="60">
        <f>VLOOKUP($A11,'Return Data'!$B$7:$R$2292,14,0)</f>
        <v>5.5766999999999998</v>
      </c>
      <c r="Q11" s="61">
        <f t="shared" si="7"/>
        <v>14</v>
      </c>
      <c r="R11" s="60">
        <f>VLOOKUP($A11,'Return Data'!$B$7:$R$2292,16,0)</f>
        <v>7.9532999999999996</v>
      </c>
      <c r="S11" s="62">
        <f t="shared" si="6"/>
        <v>10</v>
      </c>
    </row>
    <row r="12" spans="1:19" x14ac:dyDescent="0.3">
      <c r="A12" s="77" t="s">
        <v>58</v>
      </c>
      <c r="B12" s="59">
        <f>VLOOKUP($A12,'Return Data'!$B$7:$R$2292,3,0)</f>
        <v>44859</v>
      </c>
      <c r="C12" s="60">
        <f>VLOOKUP($A12,'Return Data'!$B$7:$R$2292,4,0)</f>
        <v>26.3217</v>
      </c>
      <c r="D12" s="60">
        <f>VLOOKUP($A12,'Return Data'!$B$7:$R$2292,9,0)</f>
        <v>8.4515999999999991</v>
      </c>
      <c r="E12" s="61">
        <f t="shared" si="0"/>
        <v>1</v>
      </c>
      <c r="F12" s="60">
        <f>VLOOKUP($A12,'Return Data'!$B$7:$R$2292,10,0)</f>
        <v>4.5662000000000003</v>
      </c>
      <c r="G12" s="61">
        <f t="shared" si="1"/>
        <v>14</v>
      </c>
      <c r="H12" s="60">
        <f>VLOOKUP($A12,'Return Data'!$B$7:$R$2292,11,0)</f>
        <v>3.1591</v>
      </c>
      <c r="I12" s="61">
        <f t="shared" si="2"/>
        <v>11</v>
      </c>
      <c r="J12" s="60">
        <f>VLOOKUP($A12,'Return Data'!$B$7:$R$2292,12,0)</f>
        <v>2.5224000000000002</v>
      </c>
      <c r="K12" s="61">
        <f t="shared" si="3"/>
        <v>12</v>
      </c>
      <c r="L12" s="60">
        <f>VLOOKUP($A12,'Return Data'!$B$7:$R$2292,13,0)</f>
        <v>2.4935999999999998</v>
      </c>
      <c r="M12" s="61">
        <f t="shared" si="4"/>
        <v>11</v>
      </c>
      <c r="N12" s="60">
        <f>VLOOKUP($A12,'Return Data'!$B$7:$R$2292,17,0)</f>
        <v>2.5491999999999999</v>
      </c>
      <c r="O12" s="61">
        <f t="shared" si="5"/>
        <v>17</v>
      </c>
      <c r="P12" s="60">
        <f>VLOOKUP($A12,'Return Data'!$B$7:$R$2292,14,0)</f>
        <v>5.0903</v>
      </c>
      <c r="Q12" s="61">
        <f t="shared" si="7"/>
        <v>19</v>
      </c>
      <c r="R12" s="60">
        <f>VLOOKUP($A12,'Return Data'!$B$7:$R$2292,16,0)</f>
        <v>7.8220999999999998</v>
      </c>
      <c r="S12" s="62">
        <f t="shared" si="6"/>
        <v>11</v>
      </c>
    </row>
    <row r="13" spans="1:19" x14ac:dyDescent="0.3">
      <c r="A13" s="77" t="s">
        <v>59</v>
      </c>
      <c r="B13" s="59">
        <f>VLOOKUP($A13,'Return Data'!$B$7:$R$2292,3,0)</f>
        <v>44859</v>
      </c>
      <c r="C13" s="60">
        <f>VLOOKUP($A13,'Return Data'!$B$7:$R$2292,4,0)</f>
        <v>2838.9196999999999</v>
      </c>
      <c r="D13" s="60">
        <f>VLOOKUP($A13,'Return Data'!$B$7:$R$2292,9,0)</f>
        <v>4.8240999999999996</v>
      </c>
      <c r="E13" s="61">
        <f t="shared" si="0"/>
        <v>16</v>
      </c>
      <c r="F13" s="60">
        <f>VLOOKUP($A13,'Return Data'!$B$7:$R$2292,10,0)</f>
        <v>2.5762999999999998</v>
      </c>
      <c r="G13" s="61">
        <f t="shared" si="1"/>
        <v>20</v>
      </c>
      <c r="H13" s="60">
        <f>VLOOKUP($A13,'Return Data'!$B$7:$R$2292,11,0)</f>
        <v>1.9035</v>
      </c>
      <c r="I13" s="61">
        <f t="shared" si="2"/>
        <v>17</v>
      </c>
      <c r="J13" s="60">
        <f>VLOOKUP($A13,'Return Data'!$B$7:$R$2292,12,0)</f>
        <v>1.4436</v>
      </c>
      <c r="K13" s="61">
        <f t="shared" si="3"/>
        <v>18</v>
      </c>
      <c r="L13" s="60">
        <f>VLOOKUP($A13,'Return Data'!$B$7:$R$2292,13,0)</f>
        <v>1.6261000000000001</v>
      </c>
      <c r="M13" s="61">
        <f t="shared" si="4"/>
        <v>16</v>
      </c>
      <c r="N13" s="60">
        <f>VLOOKUP($A13,'Return Data'!$B$7:$R$2292,17,0)</f>
        <v>2.6781999999999999</v>
      </c>
      <c r="O13" s="61">
        <f t="shared" si="5"/>
        <v>15</v>
      </c>
      <c r="P13" s="60">
        <f>VLOOKUP($A13,'Return Data'!$B$7:$R$2292,14,0)</f>
        <v>6.0364000000000004</v>
      </c>
      <c r="Q13" s="61">
        <f t="shared" si="7"/>
        <v>9</v>
      </c>
      <c r="R13" s="60">
        <f>VLOOKUP($A13,'Return Data'!$B$7:$R$2292,16,0)</f>
        <v>7.9935</v>
      </c>
      <c r="S13" s="62">
        <f t="shared" si="6"/>
        <v>9</v>
      </c>
    </row>
    <row r="14" spans="1:19" x14ac:dyDescent="0.3">
      <c r="A14" s="77" t="s">
        <v>61</v>
      </c>
      <c r="B14" s="59">
        <f>VLOOKUP($A14,'Return Data'!$B$7:$R$2292,3,0)</f>
        <v>0</v>
      </c>
      <c r="C14" s="60">
        <f>VLOOKUP($A14,'Return Data'!$B$7:$R$2292,4,0)</f>
        <v>0</v>
      </c>
      <c r="D14" s="60">
        <f>VLOOKUP($A14,'Return Data'!$B$7:$R$2292,9,0)</f>
        <v>0</v>
      </c>
      <c r="E14" s="61">
        <f t="shared" si="0"/>
        <v>22</v>
      </c>
      <c r="F14" s="60">
        <f>VLOOKUP($A14,'Return Data'!$B$7:$R$2292,10,0)</f>
        <v>0</v>
      </c>
      <c r="G14" s="61">
        <f t="shared" si="1"/>
        <v>23</v>
      </c>
      <c r="H14" s="60">
        <f>VLOOKUP($A14,'Return Data'!$B$7:$R$2292,11,0)</f>
        <v>0</v>
      </c>
      <c r="I14" s="61">
        <f t="shared" si="2"/>
        <v>23</v>
      </c>
      <c r="J14" s="60">
        <f>VLOOKUP($A14,'Return Data'!$B$7:$R$2292,12,0)</f>
        <v>0</v>
      </c>
      <c r="K14" s="61">
        <f t="shared" si="3"/>
        <v>22</v>
      </c>
      <c r="L14" s="60">
        <f>VLOOKUP($A14,'Return Data'!$B$7:$R$2292,13,0)</f>
        <v>0</v>
      </c>
      <c r="M14" s="61">
        <f t="shared" si="4"/>
        <v>22</v>
      </c>
      <c r="N14" s="60">
        <f>VLOOKUP($A14,'Return Data'!$B$7:$R$2292,17,0)</f>
        <v>0</v>
      </c>
      <c r="O14" s="61">
        <f t="shared" si="5"/>
        <v>23</v>
      </c>
      <c r="P14" s="60">
        <f>VLOOKUP($A14,'Return Data'!$B$7:$R$2292,14,0)</f>
        <v>0</v>
      </c>
      <c r="Q14" s="61">
        <f t="shared" si="7"/>
        <v>23</v>
      </c>
      <c r="R14" s="60">
        <f>VLOOKUP($A14,'Return Data'!$B$7:$R$2292,16,0)</f>
        <v>0</v>
      </c>
      <c r="S14" s="62">
        <f t="shared" si="6"/>
        <v>23</v>
      </c>
    </row>
    <row r="15" spans="1:19" x14ac:dyDescent="0.3">
      <c r="A15" s="77" t="s">
        <v>62</v>
      </c>
      <c r="B15" s="59">
        <f>VLOOKUP($A15,'Return Data'!$B$7:$R$2292,3,0)</f>
        <v>44859</v>
      </c>
      <c r="C15" s="60">
        <f>VLOOKUP($A15,'Return Data'!$B$7:$R$2292,4,0)</f>
        <v>79.398600000000002</v>
      </c>
      <c r="D15" s="60">
        <f>VLOOKUP($A15,'Return Data'!$B$7:$R$2292,9,0)</f>
        <v>7.0960000000000001</v>
      </c>
      <c r="E15" s="61">
        <f t="shared" si="0"/>
        <v>6</v>
      </c>
      <c r="F15" s="60">
        <f>VLOOKUP($A15,'Return Data'!$B$7:$R$2292,10,0)</f>
        <v>6.5250000000000004</v>
      </c>
      <c r="G15" s="61">
        <f t="shared" si="1"/>
        <v>4</v>
      </c>
      <c r="H15" s="60">
        <f>VLOOKUP($A15,'Return Data'!$B$7:$R$2292,11,0)</f>
        <v>3.8448000000000002</v>
      </c>
      <c r="I15" s="61">
        <f t="shared" si="2"/>
        <v>8</v>
      </c>
      <c r="J15" s="60">
        <f>VLOOKUP($A15,'Return Data'!$B$7:$R$2292,12,0)</f>
        <v>2.2948</v>
      </c>
      <c r="K15" s="61">
        <f t="shared" si="3"/>
        <v>14</v>
      </c>
      <c r="L15" s="60">
        <f>VLOOKUP($A15,'Return Data'!$B$7:$R$2292,13,0)</f>
        <v>2.0638000000000001</v>
      </c>
      <c r="M15" s="61">
        <f t="shared" si="4"/>
        <v>15</v>
      </c>
      <c r="N15" s="60">
        <f>VLOOKUP($A15,'Return Data'!$B$7:$R$2292,17,0)</f>
        <v>5.5309999999999997</v>
      </c>
      <c r="O15" s="61">
        <f t="shared" si="5"/>
        <v>3</v>
      </c>
      <c r="P15" s="60">
        <f>VLOOKUP($A15,'Return Data'!$B$7:$R$2292,14,0)</f>
        <v>6.9333</v>
      </c>
      <c r="Q15" s="61">
        <f t="shared" si="7"/>
        <v>3</v>
      </c>
      <c r="R15" s="60">
        <f>VLOOKUP($A15,'Return Data'!$B$7:$R$2292,16,0)</f>
        <v>7.6581000000000001</v>
      </c>
      <c r="S15" s="62">
        <f t="shared" si="6"/>
        <v>13</v>
      </c>
    </row>
    <row r="16" spans="1:19" x14ac:dyDescent="0.3">
      <c r="A16" s="77" t="s">
        <v>63</v>
      </c>
      <c r="B16" s="59">
        <f>VLOOKUP($A16,'Return Data'!$B$7:$R$2292,3,0)</f>
        <v>44859</v>
      </c>
      <c r="C16" s="60">
        <f>VLOOKUP($A16,'Return Data'!$B$7:$R$2292,4,0)</f>
        <v>31.072500000000002</v>
      </c>
      <c r="D16" s="60">
        <f>VLOOKUP($A16,'Return Data'!$B$7:$R$2292,9,0)</f>
        <v>5.5774999999999997</v>
      </c>
      <c r="E16" s="61">
        <f t="shared" si="0"/>
        <v>13</v>
      </c>
      <c r="F16" s="60">
        <f>VLOOKUP($A16,'Return Data'!$B$7:$R$2292,10,0)</f>
        <v>3.5270000000000001</v>
      </c>
      <c r="G16" s="61">
        <f t="shared" si="1"/>
        <v>18</v>
      </c>
      <c r="H16" s="60">
        <f>VLOOKUP($A16,'Return Data'!$B$7:$R$2292,11,0)</f>
        <v>1.6771</v>
      </c>
      <c r="I16" s="61">
        <f t="shared" si="2"/>
        <v>18</v>
      </c>
      <c r="J16" s="60">
        <f>VLOOKUP($A16,'Return Data'!$B$7:$R$2292,12,0)</f>
        <v>1.0481</v>
      </c>
      <c r="K16" s="61">
        <f t="shared" si="3"/>
        <v>19</v>
      </c>
      <c r="L16" s="60">
        <f>VLOOKUP($A16,'Return Data'!$B$7:$R$2292,13,0)</f>
        <v>1.0488</v>
      </c>
      <c r="M16" s="61">
        <f t="shared" si="4"/>
        <v>20</v>
      </c>
      <c r="N16" s="60">
        <f>VLOOKUP($A16,'Return Data'!$B$7:$R$2292,17,0)</f>
        <v>1.9966999999999999</v>
      </c>
      <c r="O16" s="61">
        <f t="shared" si="5"/>
        <v>21</v>
      </c>
      <c r="P16" s="60">
        <f>VLOOKUP($A16,'Return Data'!$B$7:$R$2292,14,0)</f>
        <v>4.4379</v>
      </c>
      <c r="Q16" s="61">
        <f t="shared" si="7"/>
        <v>21</v>
      </c>
      <c r="R16" s="60">
        <f>VLOOKUP($A16,'Return Data'!$B$7:$R$2292,16,0)</f>
        <v>6.9424000000000001</v>
      </c>
      <c r="S16" s="62">
        <f t="shared" si="6"/>
        <v>18</v>
      </c>
    </row>
    <row r="17" spans="1:19" x14ac:dyDescent="0.3">
      <c r="A17" s="77" t="s">
        <v>64</v>
      </c>
      <c r="B17" s="59">
        <f>VLOOKUP($A17,'Return Data'!$B$7:$R$2292,3,0)</f>
        <v>44859</v>
      </c>
      <c r="C17" s="60">
        <f>VLOOKUP($A17,'Return Data'!$B$7:$R$2292,4,0)</f>
        <v>31.747199999999999</v>
      </c>
      <c r="D17" s="60">
        <f>VLOOKUP($A17,'Return Data'!$B$7:$R$2292,9,0)</f>
        <v>7.1694000000000004</v>
      </c>
      <c r="E17" s="61">
        <f t="shared" si="0"/>
        <v>5</v>
      </c>
      <c r="F17" s="60">
        <f>VLOOKUP($A17,'Return Data'!$B$7:$R$2292,10,0)</f>
        <v>8.9907000000000004</v>
      </c>
      <c r="G17" s="61">
        <f t="shared" si="1"/>
        <v>1</v>
      </c>
      <c r="H17" s="60">
        <f>VLOOKUP($A17,'Return Data'!$B$7:$R$2292,11,0)</f>
        <v>6.1585000000000001</v>
      </c>
      <c r="I17" s="61">
        <f t="shared" si="2"/>
        <v>3</v>
      </c>
      <c r="J17" s="60">
        <f>VLOOKUP($A17,'Return Data'!$B$7:$R$2292,12,0)</f>
        <v>5.4886999999999997</v>
      </c>
      <c r="K17" s="61">
        <f t="shared" si="3"/>
        <v>3</v>
      </c>
      <c r="L17" s="60">
        <f>VLOOKUP($A17,'Return Data'!$B$7:$R$2292,13,0)</f>
        <v>4.4264000000000001</v>
      </c>
      <c r="M17" s="61">
        <f t="shared" si="4"/>
        <v>3</v>
      </c>
      <c r="N17" s="60">
        <f>VLOOKUP($A17,'Return Data'!$B$7:$R$2292,17,0)</f>
        <v>5.2602000000000002</v>
      </c>
      <c r="O17" s="61">
        <f t="shared" si="5"/>
        <v>4</v>
      </c>
      <c r="P17" s="60">
        <f>VLOOKUP($A17,'Return Data'!$B$7:$R$2292,14,0)</f>
        <v>7.8578000000000001</v>
      </c>
      <c r="Q17" s="61">
        <f t="shared" si="7"/>
        <v>2</v>
      </c>
      <c r="R17" s="60">
        <f>VLOOKUP($A17,'Return Data'!$B$7:$R$2292,16,0)</f>
        <v>9.9359999999999999</v>
      </c>
      <c r="S17" s="62">
        <f t="shared" si="6"/>
        <v>1</v>
      </c>
    </row>
    <row r="18" spans="1:19" x14ac:dyDescent="0.3">
      <c r="A18" s="77" t="s">
        <v>65</v>
      </c>
      <c r="B18" s="59">
        <f>VLOOKUP($A18,'Return Data'!$B$7:$R$2292,3,0)</f>
        <v>44859</v>
      </c>
      <c r="C18" s="60">
        <f>VLOOKUP($A18,'Return Data'!$B$7:$R$2292,4,0)</f>
        <v>19.665800000000001</v>
      </c>
      <c r="D18" s="60">
        <f>VLOOKUP($A18,'Return Data'!$B$7:$R$2292,9,0)</f>
        <v>7.6372999999999998</v>
      </c>
      <c r="E18" s="61">
        <f t="shared" si="0"/>
        <v>2</v>
      </c>
      <c r="F18" s="60">
        <f>VLOOKUP($A18,'Return Data'!$B$7:$R$2292,10,0)</f>
        <v>6.4916</v>
      </c>
      <c r="G18" s="61">
        <f t="shared" si="1"/>
        <v>5</v>
      </c>
      <c r="H18" s="60">
        <f>VLOOKUP($A18,'Return Data'!$B$7:$R$2292,11,0)</f>
        <v>2.9601999999999999</v>
      </c>
      <c r="I18" s="61">
        <f t="shared" si="2"/>
        <v>12</v>
      </c>
      <c r="J18" s="60">
        <f>VLOOKUP($A18,'Return Data'!$B$7:$R$2292,12,0)</f>
        <v>2.5771000000000002</v>
      </c>
      <c r="K18" s="61">
        <f t="shared" si="3"/>
        <v>11</v>
      </c>
      <c r="L18" s="60">
        <f>VLOOKUP($A18,'Return Data'!$B$7:$R$2292,13,0)</f>
        <v>2.0646</v>
      </c>
      <c r="M18" s="61">
        <f t="shared" si="4"/>
        <v>14</v>
      </c>
      <c r="N18" s="60">
        <f>VLOOKUP($A18,'Return Data'!$B$7:$R$2292,17,0)</f>
        <v>4.4020999999999999</v>
      </c>
      <c r="O18" s="61">
        <f t="shared" si="5"/>
        <v>6</v>
      </c>
      <c r="P18" s="60">
        <f>VLOOKUP($A18,'Return Data'!$B$7:$R$2292,14,0)</f>
        <v>6.4767000000000001</v>
      </c>
      <c r="Q18" s="61">
        <f t="shared" si="7"/>
        <v>4</v>
      </c>
      <c r="R18" s="60">
        <f>VLOOKUP($A18,'Return Data'!$B$7:$R$2292,16,0)</f>
        <v>6.2530999999999999</v>
      </c>
      <c r="S18" s="62">
        <f t="shared" si="6"/>
        <v>21</v>
      </c>
    </row>
    <row r="19" spans="1:19" x14ac:dyDescent="0.3">
      <c r="A19" s="77" t="s">
        <v>66</v>
      </c>
      <c r="B19" s="59">
        <f>VLOOKUP($A19,'Return Data'!$B$7:$R$2292,3,0)</f>
        <v>44859</v>
      </c>
      <c r="C19" s="60">
        <f>VLOOKUP($A19,'Return Data'!$B$7:$R$2292,4,0)</f>
        <v>30.140699999999999</v>
      </c>
      <c r="D19" s="60">
        <f>VLOOKUP($A19,'Return Data'!$B$7:$R$2292,9,0)</f>
        <v>7.4122000000000003</v>
      </c>
      <c r="E19" s="61">
        <f t="shared" si="0"/>
        <v>4</v>
      </c>
      <c r="F19" s="60">
        <f>VLOOKUP($A19,'Return Data'!$B$7:$R$2292,10,0)</f>
        <v>2.1665000000000001</v>
      </c>
      <c r="G19" s="61">
        <f t="shared" si="1"/>
        <v>22</v>
      </c>
      <c r="H19" s="60">
        <f>VLOOKUP($A19,'Return Data'!$B$7:$R$2292,11,0)</f>
        <v>0.27900000000000003</v>
      </c>
      <c r="I19" s="61">
        <f t="shared" si="2"/>
        <v>22</v>
      </c>
      <c r="J19" s="60">
        <f>VLOOKUP($A19,'Return Data'!$B$7:$R$2292,12,0)</f>
        <v>0.55459999999999998</v>
      </c>
      <c r="K19" s="61">
        <f t="shared" si="3"/>
        <v>21</v>
      </c>
      <c r="L19" s="60">
        <f>VLOOKUP($A19,'Return Data'!$B$7:$R$2292,13,0)</f>
        <v>0.9042</v>
      </c>
      <c r="M19" s="61">
        <f t="shared" si="4"/>
        <v>21</v>
      </c>
      <c r="N19" s="60">
        <f>VLOOKUP($A19,'Return Data'!$B$7:$R$2292,17,0)</f>
        <v>2.101</v>
      </c>
      <c r="O19" s="61">
        <f t="shared" si="5"/>
        <v>20</v>
      </c>
      <c r="P19" s="60">
        <f>VLOOKUP($A19,'Return Data'!$B$7:$R$2292,14,0)</f>
        <v>5.8319999999999999</v>
      </c>
      <c r="Q19" s="61">
        <f t="shared" si="7"/>
        <v>10</v>
      </c>
      <c r="R19" s="60">
        <f>VLOOKUP($A19,'Return Data'!$B$7:$R$2292,16,0)</f>
        <v>8.3978999999999999</v>
      </c>
      <c r="S19" s="62">
        <f t="shared" si="6"/>
        <v>4</v>
      </c>
    </row>
    <row r="20" spans="1:19" x14ac:dyDescent="0.3">
      <c r="A20" s="77" t="s">
        <v>67</v>
      </c>
      <c r="B20" s="59">
        <f>VLOOKUP($A20,'Return Data'!$B$7:$R$2292,3,0)</f>
        <v>44859</v>
      </c>
      <c r="C20" s="60">
        <f>VLOOKUP($A20,'Return Data'!$B$7:$R$2292,4,0)</f>
        <v>19.0184</v>
      </c>
      <c r="D20" s="60">
        <f>VLOOKUP($A20,'Return Data'!$B$7:$R$2292,9,0)</f>
        <v>4.6066000000000003</v>
      </c>
      <c r="E20" s="61">
        <f t="shared" si="0"/>
        <v>18</v>
      </c>
      <c r="F20" s="60">
        <f>VLOOKUP($A20,'Return Data'!$B$7:$R$2292,10,0)</f>
        <v>4.5213999999999999</v>
      </c>
      <c r="G20" s="61">
        <f t="shared" si="1"/>
        <v>15</v>
      </c>
      <c r="H20" s="60">
        <f>VLOOKUP($A20,'Return Data'!$B$7:$R$2292,11,0)</f>
        <v>2.1133000000000002</v>
      </c>
      <c r="I20" s="61">
        <f t="shared" si="2"/>
        <v>16</v>
      </c>
      <c r="J20" s="60">
        <f>VLOOKUP($A20,'Return Data'!$B$7:$R$2292,12,0)</f>
        <v>3.0987</v>
      </c>
      <c r="K20" s="61">
        <f t="shared" si="3"/>
        <v>10</v>
      </c>
      <c r="L20" s="60">
        <f>VLOOKUP($A20,'Return Data'!$B$7:$R$2292,13,0)</f>
        <v>3.4007999999999998</v>
      </c>
      <c r="M20" s="61">
        <f t="shared" si="4"/>
        <v>7</v>
      </c>
      <c r="N20" s="60">
        <f>VLOOKUP($A20,'Return Data'!$B$7:$R$2292,17,0)</f>
        <v>5.1288</v>
      </c>
      <c r="O20" s="61">
        <f t="shared" si="5"/>
        <v>5</v>
      </c>
      <c r="P20" s="60">
        <f>VLOOKUP($A20,'Return Data'!$B$7:$R$2292,14,0)</f>
        <v>6.1378000000000004</v>
      </c>
      <c r="Q20" s="61">
        <f t="shared" si="7"/>
        <v>8</v>
      </c>
      <c r="R20" s="60">
        <f>VLOOKUP($A20,'Return Data'!$B$7:$R$2292,16,0)</f>
        <v>7.1228999999999996</v>
      </c>
      <c r="S20" s="62">
        <f t="shared" si="6"/>
        <v>17</v>
      </c>
    </row>
    <row r="21" spans="1:19" x14ac:dyDescent="0.3">
      <c r="A21" s="77" t="s">
        <v>68</v>
      </c>
      <c r="B21" s="59">
        <f>VLOOKUP($A21,'Return Data'!$B$7:$R$2292,3,0)</f>
        <v>44859</v>
      </c>
      <c r="C21" s="60">
        <f>VLOOKUP($A21,'Return Data'!$B$7:$R$2292,4,0)</f>
        <v>1265.0864999999999</v>
      </c>
      <c r="D21" s="60">
        <f>VLOOKUP($A21,'Return Data'!$B$7:$R$2292,9,0)</f>
        <v>5.7944000000000004</v>
      </c>
      <c r="E21" s="61">
        <f t="shared" si="0"/>
        <v>12</v>
      </c>
      <c r="F21" s="60">
        <f>VLOOKUP($A21,'Return Data'!$B$7:$R$2292,10,0)</f>
        <v>4.3846999999999996</v>
      </c>
      <c r="G21" s="61">
        <f t="shared" si="1"/>
        <v>16</v>
      </c>
      <c r="H21" s="60">
        <f>VLOOKUP($A21,'Return Data'!$B$7:$R$2292,11,0)</f>
        <v>2.6402999999999999</v>
      </c>
      <c r="I21" s="61">
        <f t="shared" si="2"/>
        <v>13</v>
      </c>
      <c r="J21" s="60">
        <f>VLOOKUP($A21,'Return Data'!$B$7:$R$2292,12,0)</f>
        <v>2.1932</v>
      </c>
      <c r="K21" s="61">
        <f t="shared" si="3"/>
        <v>15</v>
      </c>
      <c r="L21" s="60">
        <f>VLOOKUP($A21,'Return Data'!$B$7:$R$2292,13,0)</f>
        <v>2.4239000000000002</v>
      </c>
      <c r="M21" s="61">
        <f t="shared" si="4"/>
        <v>12</v>
      </c>
      <c r="N21" s="60">
        <f>VLOOKUP($A21,'Return Data'!$B$7:$R$2292,17,0)</f>
        <v>3.7806999999999999</v>
      </c>
      <c r="O21" s="61">
        <f t="shared" si="5"/>
        <v>7</v>
      </c>
      <c r="P21" s="60">
        <f>VLOOKUP($A21,'Return Data'!$B$7:$R$2292,14,0)</f>
        <v>4.8315000000000001</v>
      </c>
      <c r="Q21" s="61">
        <f t="shared" si="7"/>
        <v>20</v>
      </c>
      <c r="R21" s="60">
        <f>VLOOKUP($A21,'Return Data'!$B$7:$R$2292,16,0)</f>
        <v>6.226</v>
      </c>
      <c r="S21" s="62">
        <f t="shared" si="6"/>
        <v>22</v>
      </c>
    </row>
    <row r="22" spans="1:19" x14ac:dyDescent="0.3">
      <c r="A22" s="77" t="s">
        <v>1991</v>
      </c>
      <c r="B22" s="59">
        <f>VLOOKUP($A22,'Return Data'!$B$7:$R$2292,3,0)</f>
        <v>44859</v>
      </c>
      <c r="C22" s="60">
        <f>VLOOKUP($A22,'Return Data'!$B$7:$R$2292,4,0)</f>
        <v>35.9955</v>
      </c>
      <c r="D22" s="60">
        <f>VLOOKUP($A22,'Return Data'!$B$7:$R$2292,9,0)</f>
        <v>4.9200999999999997</v>
      </c>
      <c r="E22" s="61">
        <f t="shared" si="0"/>
        <v>15</v>
      </c>
      <c r="F22" s="60">
        <f>VLOOKUP($A22,'Return Data'!$B$7:$R$2292,10,0)</f>
        <v>4.2070999999999996</v>
      </c>
      <c r="G22" s="61">
        <f t="shared" si="1"/>
        <v>17</v>
      </c>
      <c r="H22" s="60">
        <f>VLOOKUP($A22,'Return Data'!$B$7:$R$2292,11,0)</f>
        <v>3.7650999999999999</v>
      </c>
      <c r="I22" s="61">
        <f t="shared" si="2"/>
        <v>9</v>
      </c>
      <c r="J22" s="60">
        <f>VLOOKUP($A22,'Return Data'!$B$7:$R$2292,12,0)</f>
        <v>3.5918000000000001</v>
      </c>
      <c r="K22" s="61">
        <f t="shared" si="3"/>
        <v>7</v>
      </c>
      <c r="L22" s="60">
        <f>VLOOKUP($A22,'Return Data'!$B$7:$R$2292,13,0)</f>
        <v>3.5438999999999998</v>
      </c>
      <c r="M22" s="61">
        <f t="shared" si="4"/>
        <v>6</v>
      </c>
      <c r="N22" s="60">
        <f>VLOOKUP($A22,'Return Data'!$B$7:$R$2292,17,0)</f>
        <v>3.7578999999999998</v>
      </c>
      <c r="O22" s="61">
        <f t="shared" si="5"/>
        <v>8</v>
      </c>
      <c r="P22" s="60">
        <f>VLOOKUP($A22,'Return Data'!$B$7:$R$2292,14,0)</f>
        <v>5.2222999999999997</v>
      </c>
      <c r="Q22" s="61">
        <f t="shared" si="7"/>
        <v>17</v>
      </c>
      <c r="R22" s="60">
        <f>VLOOKUP($A22,'Return Data'!$B$7:$R$2292,16,0)</f>
        <v>7.5343</v>
      </c>
      <c r="S22" s="62">
        <f t="shared" si="6"/>
        <v>16</v>
      </c>
    </row>
    <row r="23" spans="1:19" x14ac:dyDescent="0.3">
      <c r="A23" s="77" t="s">
        <v>70</v>
      </c>
      <c r="B23" s="59">
        <f>VLOOKUP($A23,'Return Data'!$B$7:$R$2292,3,0)</f>
        <v>44859</v>
      </c>
      <c r="C23" s="60">
        <f>VLOOKUP($A23,'Return Data'!$B$7:$R$2292,4,0)</f>
        <v>32.483899999999998</v>
      </c>
      <c r="D23" s="60">
        <f>VLOOKUP($A23,'Return Data'!$B$7:$R$2292,9,0)</f>
        <v>4.3247999999999998</v>
      </c>
      <c r="E23" s="61">
        <f t="shared" si="0"/>
        <v>20</v>
      </c>
      <c r="F23" s="60">
        <f>VLOOKUP($A23,'Return Data'!$B$7:$R$2292,10,0)</f>
        <v>5.4577</v>
      </c>
      <c r="G23" s="61">
        <f t="shared" si="1"/>
        <v>7</v>
      </c>
      <c r="H23" s="60">
        <f>VLOOKUP($A23,'Return Data'!$B$7:$R$2292,11,0)</f>
        <v>2.3106</v>
      </c>
      <c r="I23" s="61">
        <f t="shared" si="2"/>
        <v>14</v>
      </c>
      <c r="J23" s="60">
        <f>VLOOKUP($A23,'Return Data'!$B$7:$R$2292,12,0)</f>
        <v>2.3521000000000001</v>
      </c>
      <c r="K23" s="61">
        <f t="shared" si="3"/>
        <v>13</v>
      </c>
      <c r="L23" s="60">
        <f>VLOOKUP($A23,'Return Data'!$B$7:$R$2292,13,0)</f>
        <v>2.2669999999999999</v>
      </c>
      <c r="M23" s="61">
        <f t="shared" si="4"/>
        <v>13</v>
      </c>
      <c r="N23" s="60">
        <f>VLOOKUP($A23,'Return Data'!$B$7:$R$2292,17,0)</f>
        <v>3.5914999999999999</v>
      </c>
      <c r="O23" s="61">
        <f t="shared" si="5"/>
        <v>9</v>
      </c>
      <c r="P23" s="60">
        <f>VLOOKUP($A23,'Return Data'!$B$7:$R$2292,14,0)</f>
        <v>6.4177</v>
      </c>
      <c r="Q23" s="61">
        <f t="shared" si="7"/>
        <v>6</v>
      </c>
      <c r="R23" s="60">
        <f>VLOOKUP($A23,'Return Data'!$B$7:$R$2292,16,0)</f>
        <v>8.7971000000000004</v>
      </c>
      <c r="S23" s="62">
        <f t="shared" si="6"/>
        <v>2</v>
      </c>
    </row>
    <row r="24" spans="1:19" x14ac:dyDescent="0.3">
      <c r="A24" s="77" t="s">
        <v>71</v>
      </c>
      <c r="B24" s="59">
        <f>VLOOKUP($A24,'Return Data'!$B$7:$R$2292,3,0)</f>
        <v>44859</v>
      </c>
      <c r="C24" s="60">
        <f>VLOOKUP($A24,'Return Data'!$B$7:$R$2292,4,0)</f>
        <v>25.941299999999998</v>
      </c>
      <c r="D24" s="60">
        <f>VLOOKUP($A24,'Return Data'!$B$7:$R$2292,9,0)</f>
        <v>6.0514000000000001</v>
      </c>
      <c r="E24" s="61">
        <f t="shared" si="0"/>
        <v>10</v>
      </c>
      <c r="F24" s="60">
        <f>VLOOKUP($A24,'Return Data'!$B$7:$R$2292,10,0)</f>
        <v>4.6417999999999999</v>
      </c>
      <c r="G24" s="61">
        <f t="shared" si="1"/>
        <v>13</v>
      </c>
      <c r="H24" s="60">
        <f>VLOOKUP($A24,'Return Data'!$B$7:$R$2292,11,0)</f>
        <v>4.2184999999999997</v>
      </c>
      <c r="I24" s="61">
        <f t="shared" si="2"/>
        <v>7</v>
      </c>
      <c r="J24" s="60">
        <f>VLOOKUP($A24,'Return Data'!$B$7:$R$2292,12,0)</f>
        <v>3.3170000000000002</v>
      </c>
      <c r="K24" s="61">
        <f t="shared" si="3"/>
        <v>9</v>
      </c>
      <c r="L24" s="60">
        <f>VLOOKUP($A24,'Return Data'!$B$7:$R$2292,13,0)</f>
        <v>2.5952000000000002</v>
      </c>
      <c r="M24" s="61">
        <f t="shared" si="4"/>
        <v>10</v>
      </c>
      <c r="N24" s="60">
        <f>VLOOKUP($A24,'Return Data'!$B$7:$R$2292,17,0)</f>
        <v>2.6448999999999998</v>
      </c>
      <c r="O24" s="61">
        <f t="shared" si="5"/>
        <v>16</v>
      </c>
      <c r="P24" s="60">
        <f>VLOOKUP($A24,'Return Data'!$B$7:$R$2292,14,0)</f>
        <v>5.4641000000000002</v>
      </c>
      <c r="Q24" s="61">
        <f t="shared" si="7"/>
        <v>15</v>
      </c>
      <c r="R24" s="60">
        <f>VLOOKUP($A24,'Return Data'!$B$7:$R$2292,16,0)</f>
        <v>8.1059999999999999</v>
      </c>
      <c r="S24" s="62">
        <f t="shared" si="6"/>
        <v>8</v>
      </c>
    </row>
    <row r="25" spans="1:19" x14ac:dyDescent="0.3">
      <c r="A25" s="77" t="s">
        <v>72</v>
      </c>
      <c r="B25" s="59">
        <f>VLOOKUP($A25,'Return Data'!$B$7:$R$2292,3,0)</f>
        <v>44859</v>
      </c>
      <c r="C25" s="60">
        <f>VLOOKUP($A25,'Return Data'!$B$7:$R$2292,4,0)</f>
        <v>14.3695</v>
      </c>
      <c r="D25" s="60">
        <f>VLOOKUP($A25,'Return Data'!$B$7:$R$2292,9,0)</f>
        <v>6.1771000000000003</v>
      </c>
      <c r="E25" s="61">
        <f t="shared" si="0"/>
        <v>8</v>
      </c>
      <c r="F25" s="60">
        <f>VLOOKUP($A25,'Return Data'!$B$7:$R$2292,10,0)</f>
        <v>3.4308999999999998</v>
      </c>
      <c r="G25" s="61">
        <f t="shared" si="1"/>
        <v>19</v>
      </c>
      <c r="H25" s="60">
        <f>VLOOKUP($A25,'Return Data'!$B$7:$R$2292,11,0)</f>
        <v>1.4456</v>
      </c>
      <c r="I25" s="61">
        <f t="shared" si="2"/>
        <v>19</v>
      </c>
      <c r="J25" s="60">
        <f>VLOOKUP($A25,'Return Data'!$B$7:$R$2292,12,0)</f>
        <v>0.74850000000000005</v>
      </c>
      <c r="K25" s="61">
        <f t="shared" si="3"/>
        <v>20</v>
      </c>
      <c r="L25" s="60">
        <f>VLOOKUP($A25,'Return Data'!$B$7:$R$2292,13,0)</f>
        <v>1.3057000000000001</v>
      </c>
      <c r="M25" s="61">
        <f t="shared" si="4"/>
        <v>17</v>
      </c>
      <c r="N25" s="60">
        <f>VLOOKUP($A25,'Return Data'!$B$7:$R$2292,17,0)</f>
        <v>2.3565999999999998</v>
      </c>
      <c r="O25" s="61">
        <f t="shared" si="5"/>
        <v>19</v>
      </c>
      <c r="P25" s="60">
        <f>VLOOKUP($A25,'Return Data'!$B$7:$R$2292,14,0)</f>
        <v>5.2541000000000002</v>
      </c>
      <c r="Q25" s="61">
        <f t="shared" si="7"/>
        <v>16</v>
      </c>
      <c r="R25" s="60">
        <f>VLOOKUP($A25,'Return Data'!$B$7:$R$2292,16,0)</f>
        <v>6.6978999999999997</v>
      </c>
      <c r="S25" s="62">
        <f t="shared" si="6"/>
        <v>19</v>
      </c>
    </row>
    <row r="26" spans="1:19" x14ac:dyDescent="0.3">
      <c r="A26" s="77" t="s">
        <v>73</v>
      </c>
      <c r="B26" s="59">
        <f>VLOOKUP($A26,'Return Data'!$B$7:$R$2292,3,0)</f>
        <v>44859</v>
      </c>
      <c r="C26" s="60">
        <f>VLOOKUP($A26,'Return Data'!$B$7:$R$2292,4,0)</f>
        <v>31.733499999999999</v>
      </c>
      <c r="D26" s="60">
        <f>VLOOKUP($A26,'Return Data'!$B$7:$R$2292,9,0)</f>
        <v>-5.4516999999999998</v>
      </c>
      <c r="E26" s="61">
        <f t="shared" si="0"/>
        <v>26</v>
      </c>
      <c r="F26" s="60">
        <f>VLOOKUP($A26,'Return Data'!$B$7:$R$2292,10,0)</f>
        <v>4.6662999999999997</v>
      </c>
      <c r="G26" s="61">
        <f t="shared" si="1"/>
        <v>12</v>
      </c>
      <c r="H26" s="60">
        <f>VLOOKUP($A26,'Return Data'!$B$7:$R$2292,11,0)</f>
        <v>0.9536</v>
      </c>
      <c r="I26" s="61">
        <f t="shared" si="2"/>
        <v>21</v>
      </c>
      <c r="J26" s="60">
        <f>VLOOKUP($A26,'Return Data'!$B$7:$R$2292,12,0)</f>
        <v>1.5772999999999999</v>
      </c>
      <c r="K26" s="61">
        <f t="shared" si="3"/>
        <v>16</v>
      </c>
      <c r="L26" s="60">
        <f>VLOOKUP($A26,'Return Data'!$B$7:$R$2292,13,0)</f>
        <v>1.1335999999999999</v>
      </c>
      <c r="M26" s="61">
        <f t="shared" si="4"/>
        <v>19</v>
      </c>
      <c r="N26" s="60">
        <f>VLOOKUP($A26,'Return Data'!$B$7:$R$2292,17,0)</f>
        <v>2.3868</v>
      </c>
      <c r="O26" s="61">
        <f t="shared" si="5"/>
        <v>18</v>
      </c>
      <c r="P26" s="60">
        <f>VLOOKUP($A26,'Return Data'!$B$7:$R$2292,14,0)</f>
        <v>5.1859000000000002</v>
      </c>
      <c r="Q26" s="61">
        <f t="shared" si="7"/>
        <v>18</v>
      </c>
      <c r="R26" s="60">
        <f>VLOOKUP($A26,'Return Data'!$B$7:$R$2292,16,0)</f>
        <v>7.6473000000000004</v>
      </c>
      <c r="S26" s="62">
        <f t="shared" si="6"/>
        <v>14</v>
      </c>
    </row>
    <row r="27" spans="1:19" x14ac:dyDescent="0.3">
      <c r="A27" s="77" t="s">
        <v>74</v>
      </c>
      <c r="B27" s="59">
        <f>VLOOKUP($A27,'Return Data'!$B$7:$R$2292,3,0)</f>
        <v>44859</v>
      </c>
      <c r="C27" s="60">
        <f>VLOOKUP($A27,'Return Data'!$B$7:$R$2292,4,0)</f>
        <v>2384.4477999999999</v>
      </c>
      <c r="D27" s="60">
        <f>VLOOKUP($A27,'Return Data'!$B$7:$R$2292,9,0)</f>
        <v>4.3876999999999997</v>
      </c>
      <c r="E27" s="61">
        <f t="shared" si="0"/>
        <v>19</v>
      </c>
      <c r="F27" s="60">
        <f>VLOOKUP($A27,'Return Data'!$B$7:$R$2292,10,0)</f>
        <v>5.0495000000000001</v>
      </c>
      <c r="G27" s="61">
        <f t="shared" si="1"/>
        <v>10</v>
      </c>
      <c r="H27" s="60">
        <f>VLOOKUP($A27,'Return Data'!$B$7:$R$2292,11,0)</f>
        <v>4.3552999999999997</v>
      </c>
      <c r="I27" s="61">
        <f t="shared" si="2"/>
        <v>6</v>
      </c>
      <c r="J27" s="60">
        <f>VLOOKUP($A27,'Return Data'!$B$7:$R$2292,12,0)</f>
        <v>3.5247999999999999</v>
      </c>
      <c r="K27" s="61">
        <f t="shared" si="3"/>
        <v>8</v>
      </c>
      <c r="L27" s="60">
        <f>VLOOKUP($A27,'Return Data'!$B$7:$R$2292,13,0)</f>
        <v>2.8921000000000001</v>
      </c>
      <c r="M27" s="61">
        <f t="shared" si="4"/>
        <v>9</v>
      </c>
      <c r="N27" s="60">
        <f>VLOOKUP($A27,'Return Data'!$B$7:$R$2292,17,0)</f>
        <v>3.5562</v>
      </c>
      <c r="O27" s="61">
        <f t="shared" si="5"/>
        <v>10</v>
      </c>
      <c r="P27" s="60">
        <f>VLOOKUP($A27,'Return Data'!$B$7:$R$2292,14,0)</f>
        <v>5.7423000000000002</v>
      </c>
      <c r="Q27" s="61">
        <f t="shared" si="7"/>
        <v>11</v>
      </c>
      <c r="R27" s="60">
        <f>VLOOKUP($A27,'Return Data'!$B$7:$R$2292,16,0)</f>
        <v>8.2540999999999993</v>
      </c>
      <c r="S27" s="62">
        <f t="shared" si="6"/>
        <v>5</v>
      </c>
    </row>
    <row r="28" spans="1:19" x14ac:dyDescent="0.3">
      <c r="A28" s="77" t="s">
        <v>77</v>
      </c>
      <c r="B28" s="59">
        <f>VLOOKUP($A28,'Return Data'!$B$7:$R$2292,3,0)</f>
        <v>44859</v>
      </c>
      <c r="C28" s="60">
        <f>VLOOKUP($A28,'Return Data'!$B$7:$R$2292,4,0)</f>
        <v>17.328700000000001</v>
      </c>
      <c r="D28" s="60">
        <f>VLOOKUP($A28,'Return Data'!$B$7:$R$2292,9,0)</f>
        <v>7.0267999999999997</v>
      </c>
      <c r="E28" s="61">
        <f t="shared" si="0"/>
        <v>7</v>
      </c>
      <c r="F28" s="60">
        <f>VLOOKUP($A28,'Return Data'!$B$7:$R$2292,10,0)</f>
        <v>4.8552</v>
      </c>
      <c r="G28" s="61">
        <f t="shared" si="1"/>
        <v>11</v>
      </c>
      <c r="H28" s="60">
        <f>VLOOKUP($A28,'Return Data'!$B$7:$R$2292,11,0)</f>
        <v>3.6808000000000001</v>
      </c>
      <c r="I28" s="61">
        <f t="shared" si="2"/>
        <v>10</v>
      </c>
      <c r="J28" s="60">
        <f>VLOOKUP($A28,'Return Data'!$B$7:$R$2292,12,0)</f>
        <v>3.6638000000000002</v>
      </c>
      <c r="K28" s="61">
        <f t="shared" si="3"/>
        <v>6</v>
      </c>
      <c r="L28" s="60">
        <f>VLOOKUP($A28,'Return Data'!$B$7:$R$2292,13,0)</f>
        <v>3.0164</v>
      </c>
      <c r="M28" s="61">
        <f t="shared" si="4"/>
        <v>8</v>
      </c>
      <c r="N28" s="60">
        <f>VLOOKUP($A28,'Return Data'!$B$7:$R$2292,17,0)</f>
        <v>3.4495</v>
      </c>
      <c r="O28" s="61">
        <f t="shared" si="5"/>
        <v>11</v>
      </c>
      <c r="P28" s="60">
        <f>VLOOKUP($A28,'Return Data'!$B$7:$R$2292,14,0)</f>
        <v>5.7165999999999997</v>
      </c>
      <c r="Q28" s="61">
        <f t="shared" si="7"/>
        <v>12</v>
      </c>
      <c r="R28" s="60">
        <f>VLOOKUP($A28,'Return Data'!$B$7:$R$2292,16,0)</f>
        <v>7.6681999999999997</v>
      </c>
      <c r="S28" s="62">
        <f t="shared" si="6"/>
        <v>12</v>
      </c>
    </row>
    <row r="29" spans="1:19" x14ac:dyDescent="0.3">
      <c r="A29" s="77" t="s">
        <v>78</v>
      </c>
      <c r="B29" s="59">
        <f>VLOOKUP($A29,'Return Data'!$B$7:$R$2292,3,0)</f>
        <v>44859</v>
      </c>
      <c r="C29" s="60">
        <f>VLOOKUP($A29,'Return Data'!$B$7:$R$2292,4,0)</f>
        <v>31.061399999999999</v>
      </c>
      <c r="D29" s="60">
        <f>VLOOKUP($A29,'Return Data'!$B$7:$R$2292,9,0)</f>
        <v>6.1322999999999999</v>
      </c>
      <c r="E29" s="61">
        <f t="shared" si="0"/>
        <v>9</v>
      </c>
      <c r="F29" s="60">
        <f>VLOOKUP($A29,'Return Data'!$B$7:$R$2292,10,0)</f>
        <v>8.5969999999999995</v>
      </c>
      <c r="G29" s="61">
        <f t="shared" si="1"/>
        <v>2</v>
      </c>
      <c r="H29" s="60">
        <f>VLOOKUP($A29,'Return Data'!$B$7:$R$2292,11,0)</f>
        <v>5.0667</v>
      </c>
      <c r="I29" s="61">
        <f t="shared" si="2"/>
        <v>5</v>
      </c>
      <c r="J29" s="60">
        <f>VLOOKUP($A29,'Return Data'!$B$7:$R$2292,12,0)</f>
        <v>4.2653999999999996</v>
      </c>
      <c r="K29" s="61">
        <f t="shared" si="3"/>
        <v>5</v>
      </c>
      <c r="L29" s="60">
        <f>VLOOKUP($A29,'Return Data'!$B$7:$R$2292,13,0)</f>
        <v>3.8561000000000001</v>
      </c>
      <c r="M29" s="61">
        <f t="shared" si="4"/>
        <v>4</v>
      </c>
      <c r="N29" s="60">
        <f>VLOOKUP($A29,'Return Data'!$B$7:$R$2292,17,0)</f>
        <v>3.4420000000000002</v>
      </c>
      <c r="O29" s="61">
        <f t="shared" si="5"/>
        <v>12</v>
      </c>
      <c r="P29" s="60">
        <f>VLOOKUP($A29,'Return Data'!$B$7:$R$2292,14,0)</f>
        <v>6.2423000000000002</v>
      </c>
      <c r="Q29" s="61">
        <f t="shared" si="7"/>
        <v>7</v>
      </c>
      <c r="R29" s="60">
        <f>VLOOKUP($A29,'Return Data'!$B$7:$R$2292,16,0)</f>
        <v>8.17</v>
      </c>
      <c r="S29" s="62">
        <f t="shared" si="6"/>
        <v>6</v>
      </c>
    </row>
    <row r="30" spans="1:19" x14ac:dyDescent="0.3">
      <c r="A30" s="77" t="s">
        <v>79</v>
      </c>
      <c r="B30" s="59">
        <f>VLOOKUP($A30,'Return Data'!$B$7:$R$2292,3,0)</f>
        <v>0</v>
      </c>
      <c r="C30" s="60">
        <f>VLOOKUP($A30,'Return Data'!$B$7:$R$2292,4,0)</f>
        <v>0</v>
      </c>
      <c r="D30" s="60">
        <f>VLOOKUP($A30,'Return Data'!$B$7:$R$2292,9,0)</f>
        <v>0</v>
      </c>
      <c r="E30" s="61">
        <f t="shared" si="0"/>
        <v>22</v>
      </c>
      <c r="F30" s="60">
        <f>VLOOKUP($A30,'Return Data'!$B$7:$R$2292,10,0)</f>
        <v>0</v>
      </c>
      <c r="G30" s="61">
        <f t="shared" si="1"/>
        <v>23</v>
      </c>
      <c r="H30" s="60">
        <f>VLOOKUP($A30,'Return Data'!$B$7:$R$2292,11,0)</f>
        <v>0</v>
      </c>
      <c r="I30" s="61">
        <f t="shared" si="2"/>
        <v>23</v>
      </c>
      <c r="J30" s="60">
        <f>VLOOKUP($A30,'Return Data'!$B$7:$R$2292,12,0)</f>
        <v>0</v>
      </c>
      <c r="K30" s="61">
        <f t="shared" si="3"/>
        <v>22</v>
      </c>
      <c r="L30" s="60">
        <f>VLOOKUP($A30,'Return Data'!$B$7:$R$2292,13,0)</f>
        <v>0</v>
      </c>
      <c r="M30" s="61">
        <f t="shared" si="4"/>
        <v>22</v>
      </c>
      <c r="N30" s="60">
        <f>VLOOKUP($A30,'Return Data'!$B$7:$R$2292,17,0)</f>
        <v>0</v>
      </c>
      <c r="O30" s="61">
        <f t="shared" si="5"/>
        <v>23</v>
      </c>
      <c r="P30" s="60">
        <f>VLOOKUP($A30,'Return Data'!$B$7:$R$2292,14,0)</f>
        <v>0</v>
      </c>
      <c r="Q30" s="61">
        <f t="shared" si="7"/>
        <v>23</v>
      </c>
      <c r="R30" s="60">
        <f>VLOOKUP($A30,'Return Data'!$B$7:$R$2292,16,0)</f>
        <v>0</v>
      </c>
      <c r="S30" s="62">
        <f t="shared" si="6"/>
        <v>23</v>
      </c>
    </row>
    <row r="31" spans="1:19" x14ac:dyDescent="0.3">
      <c r="A31" s="77" t="s">
        <v>80</v>
      </c>
      <c r="B31" s="59">
        <f>VLOOKUP($A31,'Return Data'!$B$7:$R$2292,3,0)</f>
        <v>44859</v>
      </c>
      <c r="C31" s="60">
        <f>VLOOKUP($A31,'Return Data'!$B$7:$R$2292,4,0)</f>
        <v>20.081800000000001</v>
      </c>
      <c r="D31" s="60">
        <f>VLOOKUP($A31,'Return Data'!$B$7:$R$2292,9,0)</f>
        <v>6.0297000000000001</v>
      </c>
      <c r="E31" s="61">
        <f t="shared" si="0"/>
        <v>11</v>
      </c>
      <c r="F31" s="60">
        <f>VLOOKUP($A31,'Return Data'!$B$7:$R$2292,10,0)</f>
        <v>2.399</v>
      </c>
      <c r="G31" s="61">
        <f t="shared" si="1"/>
        <v>21</v>
      </c>
      <c r="H31" s="60">
        <f>VLOOKUP($A31,'Return Data'!$B$7:$R$2292,11,0)</f>
        <v>1.0223</v>
      </c>
      <c r="I31" s="61">
        <f t="shared" si="2"/>
        <v>20</v>
      </c>
      <c r="J31" s="60">
        <f>VLOOKUP($A31,'Return Data'!$B$7:$R$2292,12,0)</f>
        <v>-0.40289999999999998</v>
      </c>
      <c r="K31" s="61">
        <f t="shared" si="3"/>
        <v>26</v>
      </c>
      <c r="L31" s="60">
        <f>VLOOKUP($A31,'Return Data'!$B$7:$R$2292,13,0)</f>
        <v>-0.45700000000000002</v>
      </c>
      <c r="M31" s="61">
        <f t="shared" si="4"/>
        <v>26</v>
      </c>
      <c r="N31" s="60">
        <f>VLOOKUP($A31,'Return Data'!$B$7:$R$2292,17,0)</f>
        <v>1.1069</v>
      </c>
      <c r="O31" s="61">
        <f t="shared" si="5"/>
        <v>22</v>
      </c>
      <c r="P31" s="60">
        <f>VLOOKUP($A31,'Return Data'!$B$7:$R$2292,14,0)</f>
        <v>4.4054000000000002</v>
      </c>
      <c r="Q31" s="61">
        <f t="shared" si="7"/>
        <v>22</v>
      </c>
      <c r="R31" s="60">
        <f>VLOOKUP($A31,'Return Data'!$B$7:$R$2292,16,0)</f>
        <v>6.4916999999999998</v>
      </c>
      <c r="S31" s="62">
        <f t="shared" si="6"/>
        <v>20</v>
      </c>
    </row>
    <row r="32" spans="1:19" x14ac:dyDescent="0.3">
      <c r="A32" s="77" t="s">
        <v>363</v>
      </c>
      <c r="B32" s="59">
        <f>VLOOKUP($A32,'Return Data'!$B$7:$R$2292,3,0)</f>
        <v>0</v>
      </c>
      <c r="C32" s="60">
        <f>VLOOKUP($A32,'Return Data'!$B$7:$R$2292,4,0)</f>
        <v>0</v>
      </c>
      <c r="D32" s="60">
        <f>VLOOKUP($A32,'Return Data'!$B$7:$R$2292,9,0)</f>
        <v>0</v>
      </c>
      <c r="E32" s="61">
        <f t="shared" si="0"/>
        <v>22</v>
      </c>
      <c r="F32" s="60">
        <f>VLOOKUP($A32,'Return Data'!$B$7:$R$2292,10,0)</f>
        <v>0</v>
      </c>
      <c r="G32" s="61">
        <f t="shared" si="1"/>
        <v>23</v>
      </c>
      <c r="H32" s="60">
        <f>VLOOKUP($A32,'Return Data'!$B$7:$R$2292,11,0)</f>
        <v>0</v>
      </c>
      <c r="I32" s="61">
        <f t="shared" si="2"/>
        <v>23</v>
      </c>
      <c r="J32" s="60">
        <f>VLOOKUP($A32,'Return Data'!$B$7:$R$2292,12,0)</f>
        <v>0</v>
      </c>
      <c r="K32" s="61">
        <f t="shared" si="3"/>
        <v>22</v>
      </c>
      <c r="L32" s="60">
        <f>VLOOKUP($A32,'Return Data'!$B$7:$R$2292,13,0)</f>
        <v>0</v>
      </c>
      <c r="M32" s="61">
        <f t="shared" si="4"/>
        <v>22</v>
      </c>
      <c r="N32" s="60"/>
      <c r="O32" s="61"/>
      <c r="P32" s="60"/>
      <c r="Q32" s="61"/>
      <c r="R32" s="60">
        <f>VLOOKUP($A32,'Return Data'!$B$7:$R$2292,16,0)</f>
        <v>0</v>
      </c>
      <c r="S32" s="62">
        <f t="shared" si="6"/>
        <v>23</v>
      </c>
    </row>
    <row r="33" spans="1:19" x14ac:dyDescent="0.3">
      <c r="A33" s="77" t="s">
        <v>81</v>
      </c>
      <c r="B33" s="59">
        <f>VLOOKUP($A33,'Return Data'!$B$7:$R$2292,3,0)</f>
        <v>44859</v>
      </c>
      <c r="C33" s="60">
        <f>VLOOKUP($A33,'Return Data'!$B$7:$R$2292,4,0)</f>
        <v>27.075399999999998</v>
      </c>
      <c r="D33" s="60">
        <f>VLOOKUP($A33,'Return Data'!$B$7:$R$2292,9,0)</f>
        <v>4.6444999999999999</v>
      </c>
      <c r="E33" s="61">
        <f t="shared" si="0"/>
        <v>17</v>
      </c>
      <c r="F33" s="60">
        <f>VLOOKUP($A33,'Return Data'!$B$7:$R$2292,10,0)</f>
        <v>5.3056000000000001</v>
      </c>
      <c r="G33" s="61">
        <f t="shared" si="1"/>
        <v>8</v>
      </c>
      <c r="H33" s="60">
        <f>VLOOKUP($A33,'Return Data'!$B$7:$R$2292,11,0)</f>
        <v>18.902100000000001</v>
      </c>
      <c r="I33" s="61">
        <f t="shared" si="2"/>
        <v>1</v>
      </c>
      <c r="J33" s="60">
        <f>VLOOKUP($A33,'Return Data'!$B$7:$R$2292,12,0)</f>
        <v>12.7553</v>
      </c>
      <c r="K33" s="61">
        <f t="shared" si="3"/>
        <v>1</v>
      </c>
      <c r="L33" s="60">
        <f>VLOOKUP($A33,'Return Data'!$B$7:$R$2292,13,0)</f>
        <v>9.5540000000000003</v>
      </c>
      <c r="M33" s="61">
        <f t="shared" si="4"/>
        <v>1</v>
      </c>
      <c r="N33" s="60">
        <f>VLOOKUP($A33,'Return Data'!$B$7:$R$2292,17,0)</f>
        <v>10.786799999999999</v>
      </c>
      <c r="O33" s="61">
        <f>RANK(N33,N$8:N$33,0)</f>
        <v>1</v>
      </c>
      <c r="P33" s="60">
        <f>VLOOKUP($A33,'Return Data'!$B$7:$R$2292,14,0)</f>
        <v>9.3817000000000004</v>
      </c>
      <c r="Q33" s="61">
        <f>RANK(P33,P$8:P$33,0)</f>
        <v>1</v>
      </c>
      <c r="R33" s="60">
        <f>VLOOKUP($A33,'Return Data'!$B$7:$R$2292,16,0)</f>
        <v>8.1643000000000008</v>
      </c>
      <c r="S33" s="62">
        <f t="shared" si="6"/>
        <v>7</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4.5185923076923071</v>
      </c>
      <c r="E35" s="83"/>
      <c r="F35" s="84">
        <f>AVERAGE(F8:F33)</f>
        <v>4.2982576923076925</v>
      </c>
      <c r="G35" s="83"/>
      <c r="H35" s="84">
        <f>AVERAGE(H8:H33)</f>
        <v>3.3540769230769234</v>
      </c>
      <c r="I35" s="83"/>
      <c r="J35" s="84">
        <f>AVERAGE(J8:J33)</f>
        <v>2.6615692307692309</v>
      </c>
      <c r="K35" s="83"/>
      <c r="L35" s="84">
        <f>AVERAGE(L8:L33)</f>
        <v>2.3396923076923075</v>
      </c>
      <c r="M35" s="83"/>
      <c r="N35" s="84">
        <f>AVERAGE(N8:N33)</f>
        <v>3.3130520000000003</v>
      </c>
      <c r="O35" s="83"/>
      <c r="P35" s="84">
        <f>AVERAGE(P8:P33)</f>
        <v>5.4282624999999998</v>
      </c>
      <c r="Q35" s="83"/>
      <c r="R35" s="84">
        <f>AVERAGE(R8:R33)</f>
        <v>6.5360076923076917</v>
      </c>
      <c r="S35" s="85"/>
    </row>
    <row r="36" spans="1:19" x14ac:dyDescent="0.3">
      <c r="A36" s="82" t="s">
        <v>28</v>
      </c>
      <c r="B36" s="83"/>
      <c r="C36" s="83"/>
      <c r="D36" s="84">
        <f>MIN(D8:D33)</f>
        <v>-5.4516999999999998</v>
      </c>
      <c r="E36" s="83"/>
      <c r="F36" s="84">
        <f>MIN(F8:F33)</f>
        <v>0</v>
      </c>
      <c r="G36" s="83"/>
      <c r="H36" s="84">
        <f>MIN(H8:H33)</f>
        <v>0</v>
      </c>
      <c r="I36" s="83"/>
      <c r="J36" s="84">
        <f>MIN(J8:J33)</f>
        <v>-0.40289999999999998</v>
      </c>
      <c r="K36" s="83"/>
      <c r="L36" s="84">
        <f>MIN(L8:L33)</f>
        <v>-0.45700000000000002</v>
      </c>
      <c r="M36" s="83"/>
      <c r="N36" s="84">
        <f>MIN(N8:N33)</f>
        <v>0</v>
      </c>
      <c r="O36" s="83"/>
      <c r="P36" s="84">
        <f>MIN(P8:P33)</f>
        <v>0</v>
      </c>
      <c r="Q36" s="83"/>
      <c r="R36" s="84">
        <f>MIN(R8:R33)</f>
        <v>0</v>
      </c>
      <c r="S36" s="85"/>
    </row>
    <row r="37" spans="1:19" ht="15" thickBot="1" x14ac:dyDescent="0.35">
      <c r="A37" s="86" t="s">
        <v>29</v>
      </c>
      <c r="B37" s="87"/>
      <c r="C37" s="87"/>
      <c r="D37" s="88">
        <f>MAX(D8:D33)</f>
        <v>8.4515999999999991</v>
      </c>
      <c r="E37" s="87"/>
      <c r="F37" s="88">
        <f>MAX(F8:F33)</f>
        <v>8.9907000000000004</v>
      </c>
      <c r="G37" s="87"/>
      <c r="H37" s="88">
        <f>MAX(H8:H33)</f>
        <v>18.902100000000001</v>
      </c>
      <c r="I37" s="87"/>
      <c r="J37" s="88">
        <f>MAX(J8:J33)</f>
        <v>12.7553</v>
      </c>
      <c r="K37" s="87"/>
      <c r="L37" s="88">
        <f>MAX(L8:L33)</f>
        <v>9.5540000000000003</v>
      </c>
      <c r="M37" s="87"/>
      <c r="N37" s="88">
        <f>MAX(N8:N33)</f>
        <v>10.786799999999999</v>
      </c>
      <c r="O37" s="87"/>
      <c r="P37" s="88">
        <f>MAX(P8:P33)</f>
        <v>9.3817000000000004</v>
      </c>
      <c r="Q37" s="87"/>
      <c r="R37" s="88">
        <f>MAX(R8:R33)</f>
        <v>9.9359999999999999</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44859</v>
      </c>
      <c r="C8" s="60">
        <f>VLOOKUP($A8,'Return Data'!$B$7:$R$2292,4,0)</f>
        <v>25.976800000000001</v>
      </c>
      <c r="D8" s="60">
        <f>VLOOKUP($A8,'Return Data'!$B$7:$R$2292,9,0)</f>
        <v>4.5141</v>
      </c>
      <c r="E8" s="61">
        <f t="shared" ref="E8:E37" si="0">RANK(D8,D$8:D$37,0)</f>
        <v>17</v>
      </c>
      <c r="F8" s="60">
        <f>VLOOKUP($A8,'Return Data'!$B$7:$R$2292,10,0)</f>
        <v>4.4698000000000002</v>
      </c>
      <c r="G8" s="61">
        <f t="shared" ref="G8:G37" si="1">RANK(F8,F$8:F$37,0)</f>
        <v>12</v>
      </c>
      <c r="H8" s="60">
        <f>VLOOKUP($A8,'Return Data'!$B$7:$R$2292,11,0)</f>
        <v>8.7281999999999993</v>
      </c>
      <c r="I8" s="61">
        <f t="shared" ref="I8:I37" si="2">RANK(H8,H$8:H$37,0)</f>
        <v>2</v>
      </c>
      <c r="J8" s="60">
        <f>VLOOKUP($A8,'Return Data'!$B$7:$R$2292,12,0)</f>
        <v>6.0749000000000004</v>
      </c>
      <c r="K8" s="61">
        <f t="shared" ref="K8:K37" si="3">RANK(J8,J$8:J$37,0)</f>
        <v>3</v>
      </c>
      <c r="L8" s="60">
        <f>VLOOKUP($A8,'Return Data'!$B$7:$R$2292,13,0)</f>
        <v>5.1931000000000003</v>
      </c>
      <c r="M8" s="61">
        <f t="shared" ref="M8:M37" si="4">RANK(L8,L$8:L$37,0)</f>
        <v>3</v>
      </c>
      <c r="N8" s="60">
        <f>VLOOKUP($A8,'Return Data'!$B$7:$R$2292,17,0)</f>
        <v>5.5381</v>
      </c>
      <c r="O8" s="61">
        <f t="shared" ref="O8:O35" si="5">RANK(N8,N$8:N$37,0)</f>
        <v>3</v>
      </c>
      <c r="P8" s="60">
        <f>VLOOKUP($A8,'Return Data'!$B$7:$R$2292,14,0)</f>
        <v>4.9926000000000004</v>
      </c>
      <c r="Q8" s="61">
        <f>RANK(P8,P$8:P$37,0)</f>
        <v>14</v>
      </c>
      <c r="R8" s="60">
        <f>VLOOKUP($A8,'Return Data'!$B$7:$R$2292,16,0)</f>
        <v>7.2957999999999998</v>
      </c>
      <c r="S8" s="62">
        <f t="shared" ref="S8:S37" si="6">RANK(R8,R$8:R$37,0)</f>
        <v>13</v>
      </c>
    </row>
    <row r="9" spans="1:19" x14ac:dyDescent="0.3">
      <c r="A9" s="77" t="s">
        <v>83</v>
      </c>
      <c r="B9" s="59">
        <f>VLOOKUP($A9,'Return Data'!$B$7:$R$2292,3,0)</f>
        <v>44859</v>
      </c>
      <c r="C9" s="60">
        <f>VLOOKUP($A9,'Return Data'!$B$7:$R$2292,4,0)</f>
        <v>37.560899999999997</v>
      </c>
      <c r="D9" s="60">
        <f>VLOOKUP($A9,'Return Data'!$B$7:$R$2292,9,0)</f>
        <v>4.5091000000000001</v>
      </c>
      <c r="E9" s="61">
        <f t="shared" si="0"/>
        <v>18</v>
      </c>
      <c r="F9" s="60">
        <f>VLOOKUP($A9,'Return Data'!$B$7:$R$2292,10,0)</f>
        <v>4.4604999999999997</v>
      </c>
      <c r="G9" s="61">
        <f t="shared" si="1"/>
        <v>13</v>
      </c>
      <c r="H9" s="60">
        <f>VLOOKUP($A9,'Return Data'!$B$7:$R$2292,11,0)</f>
        <v>8.7255000000000003</v>
      </c>
      <c r="I9" s="61">
        <f t="shared" si="2"/>
        <v>3</v>
      </c>
      <c r="J9" s="60">
        <f>VLOOKUP($A9,'Return Data'!$B$7:$R$2292,12,0)</f>
        <v>6.0789</v>
      </c>
      <c r="K9" s="61">
        <f t="shared" si="3"/>
        <v>2</v>
      </c>
      <c r="L9" s="60">
        <f>VLOOKUP($A9,'Return Data'!$B$7:$R$2292,13,0)</f>
        <v>5.1966999999999999</v>
      </c>
      <c r="M9" s="61">
        <f t="shared" si="4"/>
        <v>2</v>
      </c>
      <c r="N9" s="60">
        <f>VLOOKUP($A9,'Return Data'!$B$7:$R$2292,17,0)</f>
        <v>5.5457999999999998</v>
      </c>
      <c r="O9" s="61">
        <f t="shared" si="5"/>
        <v>2</v>
      </c>
      <c r="P9" s="60">
        <f>VLOOKUP($A9,'Return Data'!$B$7:$R$2292,14,0)</f>
        <v>5.0002000000000004</v>
      </c>
      <c r="Q9" s="61">
        <f>RANK(P9,P$8:P$37,0)</f>
        <v>13</v>
      </c>
      <c r="R9" s="60">
        <f>VLOOKUP($A9,'Return Data'!$B$7:$R$2292,16,0)</f>
        <v>7.5907999999999998</v>
      </c>
      <c r="S9" s="62">
        <f t="shared" si="6"/>
        <v>9</v>
      </c>
    </row>
    <row r="10" spans="1:19" x14ac:dyDescent="0.3">
      <c r="A10" s="77" t="s">
        <v>84</v>
      </c>
      <c r="B10" s="59">
        <f>VLOOKUP($A10,'Return Data'!$B$7:$R$2292,3,0)</f>
        <v>0</v>
      </c>
      <c r="C10" s="60">
        <f>VLOOKUP($A10,'Return Data'!$B$7:$R$2292,4,0)</f>
        <v>0</v>
      </c>
      <c r="D10" s="60">
        <f>VLOOKUP($A10,'Return Data'!$B$7:$R$2292,9,0)</f>
        <v>0</v>
      </c>
      <c r="E10" s="61">
        <f t="shared" si="0"/>
        <v>25</v>
      </c>
      <c r="F10" s="60">
        <f>VLOOKUP($A10,'Return Data'!$B$7:$R$2292,10,0)</f>
        <v>0</v>
      </c>
      <c r="G10" s="61">
        <f t="shared" si="1"/>
        <v>26</v>
      </c>
      <c r="H10" s="60">
        <f>VLOOKUP($A10,'Return Data'!$B$7:$R$2292,11,0)</f>
        <v>0</v>
      </c>
      <c r="I10" s="61">
        <f t="shared" si="2"/>
        <v>25</v>
      </c>
      <c r="J10" s="60">
        <f>VLOOKUP($A10,'Return Data'!$B$7:$R$2292,12,0)</f>
        <v>0</v>
      </c>
      <c r="K10" s="61">
        <f t="shared" si="3"/>
        <v>23</v>
      </c>
      <c r="L10" s="60">
        <f>VLOOKUP($A10,'Return Data'!$B$7:$R$2292,13,0)</f>
        <v>0</v>
      </c>
      <c r="M10" s="61">
        <f t="shared" si="4"/>
        <v>25</v>
      </c>
      <c r="N10" s="60">
        <f>VLOOKUP($A10,'Return Data'!$B$7:$R$2292,17,0)</f>
        <v>0</v>
      </c>
      <c r="O10" s="61">
        <f t="shared" si="5"/>
        <v>26</v>
      </c>
      <c r="P10" s="60"/>
      <c r="Q10" s="61"/>
      <c r="R10" s="60">
        <f>VLOOKUP($A10,'Return Data'!$B$7:$R$2292,16,0)</f>
        <v>0</v>
      </c>
      <c r="S10" s="62">
        <f t="shared" si="6"/>
        <v>26</v>
      </c>
    </row>
    <row r="11" spans="1:19" x14ac:dyDescent="0.3">
      <c r="A11" s="77" t="s">
        <v>85</v>
      </c>
      <c r="B11" s="59">
        <f>VLOOKUP($A11,'Return Data'!$B$7:$R$2292,3,0)</f>
        <v>0</v>
      </c>
      <c r="C11" s="60">
        <f>VLOOKUP($A11,'Return Data'!$B$7:$R$2292,4,0)</f>
        <v>0</v>
      </c>
      <c r="D11" s="60">
        <f>VLOOKUP($A11,'Return Data'!$B$7:$R$2292,9,0)</f>
        <v>0</v>
      </c>
      <c r="E11" s="61">
        <f t="shared" si="0"/>
        <v>25</v>
      </c>
      <c r="F11" s="60">
        <f>VLOOKUP($A11,'Return Data'!$B$7:$R$2292,10,0)</f>
        <v>0</v>
      </c>
      <c r="G11" s="61">
        <f t="shared" si="1"/>
        <v>26</v>
      </c>
      <c r="H11" s="60">
        <f>VLOOKUP($A11,'Return Data'!$B$7:$R$2292,11,0)</f>
        <v>0</v>
      </c>
      <c r="I11" s="61">
        <f t="shared" si="2"/>
        <v>25</v>
      </c>
      <c r="J11" s="60">
        <f>VLOOKUP($A11,'Return Data'!$B$7:$R$2292,12,0)</f>
        <v>0</v>
      </c>
      <c r="K11" s="61">
        <f t="shared" si="3"/>
        <v>23</v>
      </c>
      <c r="L11" s="60">
        <f>VLOOKUP($A11,'Return Data'!$B$7:$R$2292,13,0)</f>
        <v>0</v>
      </c>
      <c r="M11" s="61">
        <f t="shared" si="4"/>
        <v>25</v>
      </c>
      <c r="N11" s="60">
        <f>VLOOKUP($A11,'Return Data'!$B$7:$R$2292,17,0)</f>
        <v>0</v>
      </c>
      <c r="O11" s="61">
        <f t="shared" si="5"/>
        <v>26</v>
      </c>
      <c r="P11" s="60"/>
      <c r="Q11" s="61"/>
      <c r="R11" s="60">
        <f>VLOOKUP($A11,'Return Data'!$B$7:$R$2292,16,0)</f>
        <v>0</v>
      </c>
      <c r="S11" s="62">
        <f t="shared" si="6"/>
        <v>26</v>
      </c>
    </row>
    <row r="12" spans="1:19" x14ac:dyDescent="0.3">
      <c r="A12" s="77" t="s">
        <v>86</v>
      </c>
      <c r="B12" s="59">
        <f>VLOOKUP($A12,'Return Data'!$B$7:$R$2292,3,0)</f>
        <v>44859</v>
      </c>
      <c r="C12" s="60">
        <f>VLOOKUP($A12,'Return Data'!$B$7:$R$2292,4,0)</f>
        <v>23.982800000000001</v>
      </c>
      <c r="D12" s="60">
        <f>VLOOKUP($A12,'Return Data'!$B$7:$R$2292,9,0)</f>
        <v>1.71</v>
      </c>
      <c r="E12" s="61">
        <f t="shared" si="0"/>
        <v>24</v>
      </c>
      <c r="F12" s="60">
        <f>VLOOKUP($A12,'Return Data'!$B$7:$R$2292,10,0)</f>
        <v>5.2990000000000004</v>
      </c>
      <c r="G12" s="61">
        <f t="shared" si="1"/>
        <v>5</v>
      </c>
      <c r="H12" s="60">
        <f>VLOOKUP($A12,'Return Data'!$B$7:$R$2292,11,0)</f>
        <v>1.8161</v>
      </c>
      <c r="I12" s="61">
        <f t="shared" si="2"/>
        <v>18</v>
      </c>
      <c r="J12" s="60">
        <f>VLOOKUP($A12,'Return Data'!$B$7:$R$2292,12,0)</f>
        <v>1.0966</v>
      </c>
      <c r="K12" s="61">
        <f t="shared" si="3"/>
        <v>17</v>
      </c>
      <c r="L12" s="60">
        <f>VLOOKUP($A12,'Return Data'!$B$7:$R$2292,13,0)</f>
        <v>0.81720000000000004</v>
      </c>
      <c r="M12" s="61">
        <f t="shared" si="4"/>
        <v>20</v>
      </c>
      <c r="N12" s="60">
        <f>VLOOKUP($A12,'Return Data'!$B$7:$R$2292,17,0)</f>
        <v>2.4333</v>
      </c>
      <c r="O12" s="61">
        <f t="shared" si="5"/>
        <v>15</v>
      </c>
      <c r="P12" s="60">
        <f>VLOOKUP($A12,'Return Data'!$B$7:$R$2292,14,0)</f>
        <v>5.9829999999999997</v>
      </c>
      <c r="Q12" s="61">
        <f t="shared" ref="Q12:Q35" si="7">RANK(P12,P$8:P$37,0)</f>
        <v>6</v>
      </c>
      <c r="R12" s="60">
        <f>VLOOKUP($A12,'Return Data'!$B$7:$R$2292,16,0)</f>
        <v>7.9004000000000003</v>
      </c>
      <c r="S12" s="62">
        <f t="shared" si="6"/>
        <v>6</v>
      </c>
    </row>
    <row r="13" spans="1:19" x14ac:dyDescent="0.3">
      <c r="A13" s="77" t="s">
        <v>1963</v>
      </c>
      <c r="B13" s="59">
        <f>VLOOKUP($A13,'Return Data'!$B$7:$R$2292,3,0)</f>
        <v>44859</v>
      </c>
      <c r="C13" s="60">
        <f>VLOOKUP($A13,'Return Data'!$B$7:$R$2292,4,0)</f>
        <v>37.4848</v>
      </c>
      <c r="D13" s="60">
        <f>VLOOKUP($A13,'Return Data'!$B$7:$R$2292,9,0)</f>
        <v>6.4507000000000003</v>
      </c>
      <c r="E13" s="61">
        <f t="shared" si="0"/>
        <v>5</v>
      </c>
      <c r="F13" s="60">
        <f>VLOOKUP($A13,'Return Data'!$B$7:$R$2292,10,0)</f>
        <v>7.5388000000000002</v>
      </c>
      <c r="G13" s="61">
        <f t="shared" si="1"/>
        <v>3</v>
      </c>
      <c r="H13" s="60">
        <f>VLOOKUP($A13,'Return Data'!$B$7:$R$2292,11,0)</f>
        <v>4.0964999999999998</v>
      </c>
      <c r="I13" s="61">
        <f t="shared" si="2"/>
        <v>6</v>
      </c>
      <c r="J13" s="60">
        <f>VLOOKUP($A13,'Return Data'!$B$7:$R$2292,12,0)</f>
        <v>3.2673000000000001</v>
      </c>
      <c r="K13" s="61">
        <f t="shared" si="3"/>
        <v>7</v>
      </c>
      <c r="L13" s="60">
        <f>VLOOKUP($A13,'Return Data'!$B$7:$R$2292,13,0)</f>
        <v>2.4794</v>
      </c>
      <c r="M13" s="61">
        <f t="shared" si="4"/>
        <v>9</v>
      </c>
      <c r="N13" s="60">
        <f>VLOOKUP($A13,'Return Data'!$B$7:$R$2292,17,0)</f>
        <v>2.0922999999999998</v>
      </c>
      <c r="O13" s="61">
        <f t="shared" si="5"/>
        <v>17</v>
      </c>
      <c r="P13" s="60">
        <f>VLOOKUP($A13,'Return Data'!$B$7:$R$2292,14,0)</f>
        <v>4.4621000000000004</v>
      </c>
      <c r="Q13" s="61">
        <f t="shared" si="7"/>
        <v>20</v>
      </c>
      <c r="R13" s="60">
        <f>VLOOKUP($A13,'Return Data'!$B$7:$R$2292,16,0)</f>
        <v>7.5739000000000001</v>
      </c>
      <c r="S13" s="62">
        <f t="shared" si="6"/>
        <v>10</v>
      </c>
    </row>
    <row r="14" spans="1:19" x14ac:dyDescent="0.3">
      <c r="A14" s="77" t="s">
        <v>89</v>
      </c>
      <c r="B14" s="59">
        <f>VLOOKUP($A14,'Return Data'!$B$7:$R$2292,3,0)</f>
        <v>44859</v>
      </c>
      <c r="C14" s="60">
        <f>VLOOKUP($A14,'Return Data'!$B$7:$R$2292,4,0)</f>
        <v>24.572199999999999</v>
      </c>
      <c r="D14" s="60">
        <f>VLOOKUP($A14,'Return Data'!$B$7:$R$2292,9,0)</f>
        <v>7.3346999999999998</v>
      </c>
      <c r="E14" s="61">
        <f t="shared" si="0"/>
        <v>1</v>
      </c>
      <c r="F14" s="60">
        <f>VLOOKUP($A14,'Return Data'!$B$7:$R$2292,10,0)</f>
        <v>3.4592999999999998</v>
      </c>
      <c r="G14" s="61">
        <f t="shared" si="1"/>
        <v>20</v>
      </c>
      <c r="H14" s="60">
        <f>VLOOKUP($A14,'Return Data'!$B$7:$R$2292,11,0)</f>
        <v>2.0526</v>
      </c>
      <c r="I14" s="61">
        <f t="shared" si="2"/>
        <v>16</v>
      </c>
      <c r="J14" s="60">
        <f>VLOOKUP($A14,'Return Data'!$B$7:$R$2292,12,0)</f>
        <v>1.4280999999999999</v>
      </c>
      <c r="K14" s="61">
        <f t="shared" si="3"/>
        <v>14</v>
      </c>
      <c r="L14" s="60">
        <f>VLOOKUP($A14,'Return Data'!$B$7:$R$2292,13,0)</f>
        <v>1.3868</v>
      </c>
      <c r="M14" s="61">
        <f t="shared" si="4"/>
        <v>13</v>
      </c>
      <c r="N14" s="60">
        <f>VLOOKUP($A14,'Return Data'!$B$7:$R$2292,17,0)</f>
        <v>1.4761</v>
      </c>
      <c r="O14" s="61">
        <f t="shared" si="5"/>
        <v>21</v>
      </c>
      <c r="P14" s="60">
        <f>VLOOKUP($A14,'Return Data'!$B$7:$R$2292,14,0)</f>
        <v>4.0696000000000003</v>
      </c>
      <c r="Q14" s="61">
        <f t="shared" si="7"/>
        <v>24</v>
      </c>
      <c r="R14" s="60">
        <f>VLOOKUP($A14,'Return Data'!$B$7:$R$2292,16,0)</f>
        <v>6.9306000000000001</v>
      </c>
      <c r="S14" s="62">
        <f t="shared" si="6"/>
        <v>15</v>
      </c>
    </row>
    <row r="15" spans="1:19" x14ac:dyDescent="0.3">
      <c r="A15" s="77" t="s">
        <v>90</v>
      </c>
      <c r="B15" s="59">
        <f>VLOOKUP($A15,'Return Data'!$B$7:$R$2292,3,0)</f>
        <v>44859</v>
      </c>
      <c r="C15" s="60">
        <f>VLOOKUP($A15,'Return Data'!$B$7:$R$2292,4,0)</f>
        <v>2711.2172999999998</v>
      </c>
      <c r="D15" s="60">
        <f>VLOOKUP($A15,'Return Data'!$B$7:$R$2292,9,0)</f>
        <v>4.1816000000000004</v>
      </c>
      <c r="E15" s="61">
        <f t="shared" si="0"/>
        <v>20</v>
      </c>
      <c r="F15" s="60">
        <f>VLOOKUP($A15,'Return Data'!$B$7:$R$2292,10,0)</f>
        <v>1.9292</v>
      </c>
      <c r="G15" s="61">
        <f t="shared" si="1"/>
        <v>24</v>
      </c>
      <c r="H15" s="60">
        <f>VLOOKUP($A15,'Return Data'!$B$7:$R$2292,11,0)</f>
        <v>1.2534000000000001</v>
      </c>
      <c r="I15" s="61">
        <f t="shared" si="2"/>
        <v>20</v>
      </c>
      <c r="J15" s="60">
        <f>VLOOKUP($A15,'Return Data'!$B$7:$R$2292,12,0)</f>
        <v>0.8014</v>
      </c>
      <c r="K15" s="61">
        <f t="shared" si="3"/>
        <v>21</v>
      </c>
      <c r="L15" s="60">
        <f>VLOOKUP($A15,'Return Data'!$B$7:$R$2292,13,0)</f>
        <v>0.97940000000000005</v>
      </c>
      <c r="M15" s="61">
        <f t="shared" si="4"/>
        <v>16</v>
      </c>
      <c r="N15" s="60">
        <f>VLOOKUP($A15,'Return Data'!$B$7:$R$2292,17,0)</f>
        <v>2.0228000000000002</v>
      </c>
      <c r="O15" s="61">
        <f t="shared" si="5"/>
        <v>18</v>
      </c>
      <c r="P15" s="60">
        <f>VLOOKUP($A15,'Return Data'!$B$7:$R$2292,14,0)</f>
        <v>5.36</v>
      </c>
      <c r="Q15" s="61">
        <f t="shared" si="7"/>
        <v>12</v>
      </c>
      <c r="R15" s="60">
        <f>VLOOKUP($A15,'Return Data'!$B$7:$R$2292,16,0)</f>
        <v>6.6578999999999997</v>
      </c>
      <c r="S15" s="62">
        <f t="shared" si="6"/>
        <v>16</v>
      </c>
    </row>
    <row r="16" spans="1:19" x14ac:dyDescent="0.3">
      <c r="A16" s="77" t="s">
        <v>92</v>
      </c>
      <c r="B16" s="59">
        <f>VLOOKUP($A16,'Return Data'!$B$7:$R$2292,3,0)</f>
        <v>0</v>
      </c>
      <c r="C16" s="60">
        <f>VLOOKUP($A16,'Return Data'!$B$7:$R$2292,4,0)</f>
        <v>0</v>
      </c>
      <c r="D16" s="60">
        <f>VLOOKUP($A16,'Return Data'!$B$7:$R$2292,9,0)</f>
        <v>0</v>
      </c>
      <c r="E16" s="61">
        <f t="shared" si="0"/>
        <v>25</v>
      </c>
      <c r="F16" s="60">
        <f>VLOOKUP($A16,'Return Data'!$B$7:$R$2292,10,0)</f>
        <v>0</v>
      </c>
      <c r="G16" s="61">
        <f t="shared" si="1"/>
        <v>26</v>
      </c>
      <c r="H16" s="60">
        <f>VLOOKUP($A16,'Return Data'!$B$7:$R$2292,11,0)</f>
        <v>0</v>
      </c>
      <c r="I16" s="61">
        <f t="shared" si="2"/>
        <v>25</v>
      </c>
      <c r="J16" s="60">
        <f>VLOOKUP($A16,'Return Data'!$B$7:$R$2292,12,0)</f>
        <v>0</v>
      </c>
      <c r="K16" s="61">
        <f t="shared" si="3"/>
        <v>23</v>
      </c>
      <c r="L16" s="60">
        <f>VLOOKUP($A16,'Return Data'!$B$7:$R$2292,13,0)</f>
        <v>0</v>
      </c>
      <c r="M16" s="61">
        <f t="shared" si="4"/>
        <v>25</v>
      </c>
      <c r="N16" s="60">
        <f>VLOOKUP($A16,'Return Data'!$B$7:$R$2292,17,0)</f>
        <v>0</v>
      </c>
      <c r="O16" s="61">
        <f t="shared" si="5"/>
        <v>26</v>
      </c>
      <c r="P16" s="60">
        <f>VLOOKUP($A16,'Return Data'!$B$7:$R$2292,14,0)</f>
        <v>0</v>
      </c>
      <c r="Q16" s="61">
        <f t="shared" si="7"/>
        <v>26</v>
      </c>
      <c r="R16" s="60">
        <f>VLOOKUP($A16,'Return Data'!$B$7:$R$2292,16,0)</f>
        <v>0</v>
      </c>
      <c r="S16" s="62">
        <f t="shared" si="6"/>
        <v>26</v>
      </c>
    </row>
    <row r="17" spans="1:19" x14ac:dyDescent="0.3">
      <c r="A17" s="77" t="s">
        <v>93</v>
      </c>
      <c r="B17" s="59">
        <f>VLOOKUP($A17,'Return Data'!$B$7:$R$2292,3,0)</f>
        <v>44859</v>
      </c>
      <c r="C17" s="60">
        <f>VLOOKUP($A17,'Return Data'!$B$7:$R$2292,4,0)</f>
        <v>73.623699999999999</v>
      </c>
      <c r="D17" s="60">
        <f>VLOOKUP($A17,'Return Data'!$B$7:$R$2292,9,0)</f>
        <v>5.8426</v>
      </c>
      <c r="E17" s="61">
        <f t="shared" si="0"/>
        <v>7</v>
      </c>
      <c r="F17" s="60">
        <f>VLOOKUP($A17,'Return Data'!$B$7:$R$2292,10,0)</f>
        <v>5.2652999999999999</v>
      </c>
      <c r="G17" s="61">
        <f t="shared" si="1"/>
        <v>6</v>
      </c>
      <c r="H17" s="60">
        <f>VLOOKUP($A17,'Return Data'!$B$7:$R$2292,11,0)</f>
        <v>2.5809000000000002</v>
      </c>
      <c r="I17" s="61">
        <f t="shared" si="2"/>
        <v>11</v>
      </c>
      <c r="J17" s="60">
        <f>VLOOKUP($A17,'Return Data'!$B$7:$R$2292,12,0)</f>
        <v>1.0544</v>
      </c>
      <c r="K17" s="61">
        <f t="shared" si="3"/>
        <v>18</v>
      </c>
      <c r="L17" s="60">
        <f>VLOOKUP($A17,'Return Data'!$B$7:$R$2292,13,0)</f>
        <v>0.81740000000000002</v>
      </c>
      <c r="M17" s="61">
        <f t="shared" si="4"/>
        <v>17</v>
      </c>
      <c r="N17" s="60">
        <f>VLOOKUP($A17,'Return Data'!$B$7:$R$2292,17,0)</f>
        <v>4.5892999999999997</v>
      </c>
      <c r="O17" s="61">
        <f t="shared" si="5"/>
        <v>5</v>
      </c>
      <c r="P17" s="60">
        <f>VLOOKUP($A17,'Return Data'!$B$7:$R$2292,14,0)</f>
        <v>6.0229999999999997</v>
      </c>
      <c r="Q17" s="61">
        <f t="shared" si="7"/>
        <v>3</v>
      </c>
      <c r="R17" s="60">
        <f>VLOOKUP($A17,'Return Data'!$B$7:$R$2292,16,0)</f>
        <v>8.1403999999999996</v>
      </c>
      <c r="S17" s="62">
        <f t="shared" si="6"/>
        <v>2</v>
      </c>
    </row>
    <row r="18" spans="1:19" x14ac:dyDescent="0.3">
      <c r="A18" s="77" t="s">
        <v>94</v>
      </c>
      <c r="B18" s="59">
        <f>VLOOKUP($A18,'Return Data'!$B$7:$R$2292,3,0)</f>
        <v>44859</v>
      </c>
      <c r="C18" s="60">
        <f>VLOOKUP($A18,'Return Data'!$B$7:$R$2292,4,0)</f>
        <v>73.623699999999999</v>
      </c>
      <c r="D18" s="60">
        <f>VLOOKUP($A18,'Return Data'!$B$7:$R$2292,9,0)</f>
        <v>5.8426</v>
      </c>
      <c r="E18" s="61">
        <f t="shared" si="0"/>
        <v>7</v>
      </c>
      <c r="F18" s="60">
        <f>VLOOKUP($A18,'Return Data'!$B$7:$R$2292,10,0)</f>
        <v>5.2652999999999999</v>
      </c>
      <c r="G18" s="61">
        <f t="shared" si="1"/>
        <v>6</v>
      </c>
      <c r="H18" s="60">
        <f>VLOOKUP($A18,'Return Data'!$B$7:$R$2292,11,0)</f>
        <v>2.5809000000000002</v>
      </c>
      <c r="I18" s="61">
        <f t="shared" si="2"/>
        <v>11</v>
      </c>
      <c r="J18" s="60">
        <f>VLOOKUP($A18,'Return Data'!$B$7:$R$2292,12,0)</f>
        <v>1.0544</v>
      </c>
      <c r="K18" s="61">
        <f t="shared" si="3"/>
        <v>18</v>
      </c>
      <c r="L18" s="60">
        <f>VLOOKUP($A18,'Return Data'!$B$7:$R$2292,13,0)</f>
        <v>0.81740000000000002</v>
      </c>
      <c r="M18" s="61">
        <f t="shared" si="4"/>
        <v>17</v>
      </c>
      <c r="N18" s="60">
        <f>VLOOKUP($A18,'Return Data'!$B$7:$R$2292,17,0)</f>
        <v>4.5892999999999997</v>
      </c>
      <c r="O18" s="61">
        <f t="shared" si="5"/>
        <v>5</v>
      </c>
      <c r="P18" s="60">
        <f>VLOOKUP($A18,'Return Data'!$B$7:$R$2292,14,0)</f>
        <v>6.0229999999999997</v>
      </c>
      <c r="Q18" s="61">
        <f t="shared" si="7"/>
        <v>3</v>
      </c>
      <c r="R18" s="60">
        <f>VLOOKUP($A18,'Return Data'!$B$7:$R$2292,16,0)</f>
        <v>8.1403999999999996</v>
      </c>
      <c r="S18" s="62">
        <f t="shared" si="6"/>
        <v>2</v>
      </c>
    </row>
    <row r="19" spans="1:19" x14ac:dyDescent="0.3">
      <c r="A19" s="77" t="s">
        <v>95</v>
      </c>
      <c r="B19" s="59">
        <f>VLOOKUP($A19,'Return Data'!$B$7:$R$2292,3,0)</f>
        <v>44859</v>
      </c>
      <c r="C19" s="60">
        <f>VLOOKUP($A19,'Return Data'!$B$7:$R$2292,4,0)</f>
        <v>73.623699999999999</v>
      </c>
      <c r="D19" s="60">
        <f>VLOOKUP($A19,'Return Data'!$B$7:$R$2292,9,0)</f>
        <v>5.8426</v>
      </c>
      <c r="E19" s="61">
        <f t="shared" si="0"/>
        <v>7</v>
      </c>
      <c r="F19" s="60">
        <f>VLOOKUP($A19,'Return Data'!$B$7:$R$2292,10,0)</f>
        <v>5.2652999999999999</v>
      </c>
      <c r="G19" s="61">
        <f t="shared" si="1"/>
        <v>6</v>
      </c>
      <c r="H19" s="60">
        <f>VLOOKUP($A19,'Return Data'!$B$7:$R$2292,11,0)</f>
        <v>2.5809000000000002</v>
      </c>
      <c r="I19" s="61">
        <f t="shared" si="2"/>
        <v>11</v>
      </c>
      <c r="J19" s="60">
        <f>VLOOKUP($A19,'Return Data'!$B$7:$R$2292,12,0)</f>
        <v>1.0544</v>
      </c>
      <c r="K19" s="61">
        <f t="shared" si="3"/>
        <v>18</v>
      </c>
      <c r="L19" s="60">
        <f>VLOOKUP($A19,'Return Data'!$B$7:$R$2292,13,0)</f>
        <v>0.81740000000000002</v>
      </c>
      <c r="M19" s="61">
        <f t="shared" si="4"/>
        <v>17</v>
      </c>
      <c r="N19" s="60">
        <f>VLOOKUP($A19,'Return Data'!$B$7:$R$2292,17,0)</f>
        <v>4.5892999999999997</v>
      </c>
      <c r="O19" s="61">
        <f t="shared" si="5"/>
        <v>5</v>
      </c>
      <c r="P19" s="60">
        <f>VLOOKUP($A19,'Return Data'!$B$7:$R$2292,14,0)</f>
        <v>6.0229999999999997</v>
      </c>
      <c r="Q19" s="61">
        <f t="shared" si="7"/>
        <v>3</v>
      </c>
      <c r="R19" s="60">
        <f>VLOOKUP($A19,'Return Data'!$B$7:$R$2292,16,0)</f>
        <v>8.1403999999999996</v>
      </c>
      <c r="S19" s="62">
        <f t="shared" si="6"/>
        <v>2</v>
      </c>
    </row>
    <row r="20" spans="1:19" x14ac:dyDescent="0.3">
      <c r="A20" s="77" t="s">
        <v>96</v>
      </c>
      <c r="B20" s="59">
        <f>VLOOKUP($A20,'Return Data'!$B$7:$R$2292,3,0)</f>
        <v>44859</v>
      </c>
      <c r="C20" s="60">
        <f>VLOOKUP($A20,'Return Data'!$B$7:$R$2292,4,0)</f>
        <v>28.8127</v>
      </c>
      <c r="D20" s="60">
        <f>VLOOKUP($A20,'Return Data'!$B$7:$R$2292,9,0)</f>
        <v>4.7824</v>
      </c>
      <c r="E20" s="61">
        <f t="shared" si="0"/>
        <v>15</v>
      </c>
      <c r="F20" s="60">
        <f>VLOOKUP($A20,'Return Data'!$B$7:$R$2292,10,0)</f>
        <v>2.7284999999999999</v>
      </c>
      <c r="G20" s="61">
        <f t="shared" si="1"/>
        <v>21</v>
      </c>
      <c r="H20" s="60">
        <f>VLOOKUP($A20,'Return Data'!$B$7:$R$2292,11,0)</f>
        <v>0.88160000000000005</v>
      </c>
      <c r="I20" s="61">
        <f t="shared" si="2"/>
        <v>21</v>
      </c>
      <c r="J20" s="60">
        <f>VLOOKUP($A20,'Return Data'!$B$7:$R$2292,12,0)</f>
        <v>0.25380000000000003</v>
      </c>
      <c r="K20" s="61">
        <f t="shared" si="3"/>
        <v>22</v>
      </c>
      <c r="L20" s="60">
        <f>VLOOKUP($A20,'Return Data'!$B$7:$R$2292,13,0)</f>
        <v>0.25369999999999998</v>
      </c>
      <c r="M20" s="61">
        <f t="shared" si="4"/>
        <v>23</v>
      </c>
      <c r="N20" s="60">
        <f>VLOOKUP($A20,'Return Data'!$B$7:$R$2292,17,0)</f>
        <v>1.1959</v>
      </c>
      <c r="O20" s="61">
        <f t="shared" si="5"/>
        <v>24</v>
      </c>
      <c r="P20" s="60">
        <f>VLOOKUP($A20,'Return Data'!$B$7:$R$2292,14,0)</f>
        <v>3.6204000000000001</v>
      </c>
      <c r="Q20" s="61">
        <f t="shared" si="7"/>
        <v>25</v>
      </c>
      <c r="R20" s="60">
        <f>VLOOKUP($A20,'Return Data'!$B$7:$R$2292,16,0)</f>
        <v>7.2766999999999999</v>
      </c>
      <c r="S20" s="62">
        <f t="shared" si="6"/>
        <v>14</v>
      </c>
    </row>
    <row r="21" spans="1:19" x14ac:dyDescent="0.3">
      <c r="A21" s="77" t="s">
        <v>97</v>
      </c>
      <c r="B21" s="59">
        <f>VLOOKUP($A21,'Return Data'!$B$7:$R$2292,3,0)</f>
        <v>44859</v>
      </c>
      <c r="C21" s="60">
        <f>VLOOKUP($A21,'Return Data'!$B$7:$R$2292,4,0)</f>
        <v>29.9588</v>
      </c>
      <c r="D21" s="60">
        <f>VLOOKUP($A21,'Return Data'!$B$7:$R$2292,9,0)</f>
        <v>6.4093</v>
      </c>
      <c r="E21" s="61">
        <f t="shared" si="0"/>
        <v>6</v>
      </c>
      <c r="F21" s="60">
        <f>VLOOKUP($A21,'Return Data'!$B$7:$R$2292,10,0)</f>
        <v>8.2184000000000008</v>
      </c>
      <c r="G21" s="61">
        <f t="shared" si="1"/>
        <v>1</v>
      </c>
      <c r="H21" s="60">
        <f>VLOOKUP($A21,'Return Data'!$B$7:$R$2292,11,0)</f>
        <v>5.383</v>
      </c>
      <c r="I21" s="61">
        <f t="shared" si="2"/>
        <v>4</v>
      </c>
      <c r="J21" s="60">
        <f>VLOOKUP($A21,'Return Data'!$B$7:$R$2292,12,0)</f>
        <v>4.7062999999999997</v>
      </c>
      <c r="K21" s="61">
        <f t="shared" si="3"/>
        <v>4</v>
      </c>
      <c r="L21" s="60">
        <f>VLOOKUP($A21,'Return Data'!$B$7:$R$2292,13,0)</f>
        <v>3.6353</v>
      </c>
      <c r="M21" s="61">
        <f t="shared" si="4"/>
        <v>4</v>
      </c>
      <c r="N21" s="60">
        <f>VLOOKUP($A21,'Return Data'!$B$7:$R$2292,17,0)</f>
        <v>4.4524999999999997</v>
      </c>
      <c r="O21" s="61">
        <f t="shared" si="5"/>
        <v>8</v>
      </c>
      <c r="P21" s="60">
        <f>VLOOKUP($A21,'Return Data'!$B$7:$R$2292,14,0)</f>
        <v>7.0693999999999999</v>
      </c>
      <c r="Q21" s="61">
        <f t="shared" si="7"/>
        <v>2</v>
      </c>
      <c r="R21" s="60">
        <f>VLOOKUP($A21,'Return Data'!$B$7:$R$2292,16,0)</f>
        <v>8.9724000000000004</v>
      </c>
      <c r="S21" s="62">
        <f t="shared" si="6"/>
        <v>1</v>
      </c>
    </row>
    <row r="22" spans="1:19" x14ac:dyDescent="0.3">
      <c r="A22" s="77" t="s">
        <v>98</v>
      </c>
      <c r="B22" s="59">
        <f>VLOOKUP($A22,'Return Data'!$B$7:$R$2292,3,0)</f>
        <v>44859</v>
      </c>
      <c r="C22" s="60">
        <f>VLOOKUP($A22,'Return Data'!$B$7:$R$2292,4,0)</f>
        <v>18.179300000000001</v>
      </c>
      <c r="D22" s="60">
        <f>VLOOKUP($A22,'Return Data'!$B$7:$R$2292,9,0)</f>
        <v>6.8802000000000003</v>
      </c>
      <c r="E22" s="61">
        <f t="shared" si="0"/>
        <v>3</v>
      </c>
      <c r="F22" s="60">
        <f>VLOOKUP($A22,'Return Data'!$B$7:$R$2292,10,0)</f>
        <v>5.7317999999999998</v>
      </c>
      <c r="G22" s="61">
        <f t="shared" si="1"/>
        <v>4</v>
      </c>
      <c r="H22" s="60">
        <f>VLOOKUP($A22,'Return Data'!$B$7:$R$2292,11,0)</f>
        <v>2.2008000000000001</v>
      </c>
      <c r="I22" s="61">
        <f t="shared" si="2"/>
        <v>14</v>
      </c>
      <c r="J22" s="60">
        <f>VLOOKUP($A22,'Return Data'!$B$7:$R$2292,12,0)</f>
        <v>1.8150999999999999</v>
      </c>
      <c r="K22" s="61">
        <f t="shared" si="3"/>
        <v>12</v>
      </c>
      <c r="L22" s="60">
        <f>VLOOKUP($A22,'Return Data'!$B$7:$R$2292,13,0)</f>
        <v>1.3017000000000001</v>
      </c>
      <c r="M22" s="61">
        <f t="shared" si="4"/>
        <v>15</v>
      </c>
      <c r="N22" s="60">
        <f>VLOOKUP($A22,'Return Data'!$B$7:$R$2292,17,0)</f>
        <v>3.6288</v>
      </c>
      <c r="O22" s="61">
        <f t="shared" si="5"/>
        <v>9</v>
      </c>
      <c r="P22" s="60">
        <f>VLOOKUP($A22,'Return Data'!$B$7:$R$2292,14,0)</f>
        <v>5.6755000000000004</v>
      </c>
      <c r="Q22" s="61">
        <f t="shared" si="7"/>
        <v>8</v>
      </c>
      <c r="R22" s="60">
        <f>VLOOKUP($A22,'Return Data'!$B$7:$R$2292,16,0)</f>
        <v>5.7548000000000004</v>
      </c>
      <c r="S22" s="62">
        <f t="shared" si="6"/>
        <v>22</v>
      </c>
    </row>
    <row r="23" spans="1:19" x14ac:dyDescent="0.3">
      <c r="A23" s="77" t="s">
        <v>99</v>
      </c>
      <c r="B23" s="59">
        <f>VLOOKUP($A23,'Return Data'!$B$7:$R$2292,3,0)</f>
        <v>44859</v>
      </c>
      <c r="C23" s="60">
        <f>VLOOKUP($A23,'Return Data'!$B$7:$R$2292,4,0)</f>
        <v>27.7529</v>
      </c>
      <c r="D23" s="60">
        <f>VLOOKUP($A23,'Return Data'!$B$7:$R$2292,9,0)</f>
        <v>6.5475000000000003</v>
      </c>
      <c r="E23" s="61">
        <f t="shared" si="0"/>
        <v>4</v>
      </c>
      <c r="F23" s="60">
        <f>VLOOKUP($A23,'Return Data'!$B$7:$R$2292,10,0)</f>
        <v>1.3051999999999999</v>
      </c>
      <c r="G23" s="61">
        <f t="shared" si="1"/>
        <v>25</v>
      </c>
      <c r="H23" s="60">
        <f>VLOOKUP($A23,'Return Data'!$B$7:$R$2292,11,0)</f>
        <v>-0.57969999999999999</v>
      </c>
      <c r="I23" s="61">
        <f t="shared" si="2"/>
        <v>30</v>
      </c>
      <c r="J23" s="60">
        <f>VLOOKUP($A23,'Return Data'!$B$7:$R$2292,12,0)</f>
        <v>-0.30570000000000003</v>
      </c>
      <c r="K23" s="61">
        <f t="shared" si="3"/>
        <v>29</v>
      </c>
      <c r="L23" s="60">
        <f>VLOOKUP($A23,'Return Data'!$B$7:$R$2292,13,0)</f>
        <v>3.78E-2</v>
      </c>
      <c r="M23" s="61">
        <f t="shared" si="4"/>
        <v>24</v>
      </c>
      <c r="N23" s="60">
        <f>VLOOKUP($A23,'Return Data'!$B$7:$R$2292,17,0)</f>
        <v>1.2089000000000001</v>
      </c>
      <c r="O23" s="61">
        <f t="shared" si="5"/>
        <v>23</v>
      </c>
      <c r="P23" s="60">
        <f>VLOOKUP($A23,'Return Data'!$B$7:$R$2292,14,0)</f>
        <v>4.9394999999999998</v>
      </c>
      <c r="Q23" s="61">
        <f t="shared" si="7"/>
        <v>15</v>
      </c>
      <c r="R23" s="60">
        <f>VLOOKUP($A23,'Return Data'!$B$7:$R$2292,16,0)</f>
        <v>7.6159999999999997</v>
      </c>
      <c r="S23" s="62">
        <f t="shared" si="6"/>
        <v>8</v>
      </c>
    </row>
    <row r="24" spans="1:19" x14ac:dyDescent="0.3">
      <c r="A24" s="77" t="s">
        <v>100</v>
      </c>
      <c r="B24" s="59">
        <f>VLOOKUP($A24,'Return Data'!$B$7:$R$2292,3,0)</f>
        <v>44859</v>
      </c>
      <c r="C24" s="60">
        <f>VLOOKUP($A24,'Return Data'!$B$7:$R$2292,4,0)</f>
        <v>18.148399999999999</v>
      </c>
      <c r="D24" s="60">
        <f>VLOOKUP($A24,'Return Data'!$B$7:$R$2292,9,0)</f>
        <v>4.3594999999999997</v>
      </c>
      <c r="E24" s="61">
        <f t="shared" si="0"/>
        <v>19</v>
      </c>
      <c r="F24" s="60">
        <f>VLOOKUP($A24,'Return Data'!$B$7:$R$2292,10,0)</f>
        <v>4.2690000000000001</v>
      </c>
      <c r="G24" s="61">
        <f t="shared" si="1"/>
        <v>14</v>
      </c>
      <c r="H24" s="60">
        <f>VLOOKUP($A24,'Return Data'!$B$7:$R$2292,11,0)</f>
        <v>1.8613999999999999</v>
      </c>
      <c r="I24" s="61">
        <f t="shared" si="2"/>
        <v>17</v>
      </c>
      <c r="J24" s="60">
        <f>VLOOKUP($A24,'Return Data'!$B$7:$R$2292,12,0)</f>
        <v>2.8439999999999999</v>
      </c>
      <c r="K24" s="61">
        <f t="shared" si="3"/>
        <v>9</v>
      </c>
      <c r="L24" s="60">
        <f>VLOOKUP($A24,'Return Data'!$B$7:$R$2292,13,0)</f>
        <v>3.1429</v>
      </c>
      <c r="M24" s="61">
        <f t="shared" si="4"/>
        <v>5</v>
      </c>
      <c r="N24" s="60">
        <f>VLOOKUP($A24,'Return Data'!$B$7:$R$2292,17,0)</f>
        <v>4.8141999999999996</v>
      </c>
      <c r="O24" s="61">
        <f t="shared" si="5"/>
        <v>4</v>
      </c>
      <c r="P24" s="60">
        <f>VLOOKUP($A24,'Return Data'!$B$7:$R$2292,14,0)</f>
        <v>5.7103999999999999</v>
      </c>
      <c r="Q24" s="61">
        <f t="shared" si="7"/>
        <v>7</v>
      </c>
      <c r="R24" s="60">
        <f>VLOOKUP($A24,'Return Data'!$B$7:$R$2292,16,0)</f>
        <v>6.5872999999999999</v>
      </c>
      <c r="S24" s="62">
        <f t="shared" si="6"/>
        <v>17</v>
      </c>
    </row>
    <row r="25" spans="1:19" x14ac:dyDescent="0.3">
      <c r="A25" s="77" t="s">
        <v>101</v>
      </c>
      <c r="B25" s="59">
        <f>VLOOKUP($A25,'Return Data'!$B$7:$R$2292,3,0)</f>
        <v>44859</v>
      </c>
      <c r="C25" s="60">
        <f>VLOOKUP($A25,'Return Data'!$B$7:$R$2292,4,0)</f>
        <v>1239.9323999999999</v>
      </c>
      <c r="D25" s="60">
        <f>VLOOKUP($A25,'Return Data'!$B$7:$R$2292,9,0)</f>
        <v>5.3761000000000001</v>
      </c>
      <c r="E25" s="61">
        <f t="shared" si="0"/>
        <v>11</v>
      </c>
      <c r="F25" s="60">
        <f>VLOOKUP($A25,'Return Data'!$B$7:$R$2292,10,0)</f>
        <v>3.9037000000000002</v>
      </c>
      <c r="G25" s="61">
        <f t="shared" si="1"/>
        <v>17</v>
      </c>
      <c r="H25" s="60">
        <f>VLOOKUP($A25,'Return Data'!$B$7:$R$2292,11,0)</f>
        <v>2.1374</v>
      </c>
      <c r="I25" s="61">
        <f t="shared" si="2"/>
        <v>15</v>
      </c>
      <c r="J25" s="60">
        <f>VLOOKUP($A25,'Return Data'!$B$7:$R$2292,12,0)</f>
        <v>1.6813</v>
      </c>
      <c r="K25" s="61">
        <f t="shared" si="3"/>
        <v>13</v>
      </c>
      <c r="L25" s="60">
        <f>VLOOKUP($A25,'Return Data'!$B$7:$R$2292,13,0)</f>
        <v>1.8995</v>
      </c>
      <c r="M25" s="61">
        <f t="shared" si="4"/>
        <v>10</v>
      </c>
      <c r="N25" s="60">
        <f>VLOOKUP($A25,'Return Data'!$B$7:$R$2292,17,0)</f>
        <v>3.2480000000000002</v>
      </c>
      <c r="O25" s="61">
        <f t="shared" si="5"/>
        <v>11</v>
      </c>
      <c r="P25" s="60">
        <f>VLOOKUP($A25,'Return Data'!$B$7:$R$2292,14,0)</f>
        <v>4.2904</v>
      </c>
      <c r="Q25" s="61">
        <f t="shared" si="7"/>
        <v>21</v>
      </c>
      <c r="R25" s="60">
        <f>VLOOKUP($A25,'Return Data'!$B$7:$R$2292,16,0)</f>
        <v>5.6794000000000002</v>
      </c>
      <c r="S25" s="62">
        <f t="shared" si="6"/>
        <v>23</v>
      </c>
    </row>
    <row r="26" spans="1:19" x14ac:dyDescent="0.3">
      <c r="A26" s="77" t="s">
        <v>1992</v>
      </c>
      <c r="B26" s="59">
        <f>VLOOKUP($A26,'Return Data'!$B$7:$R$2292,3,0)</f>
        <v>44859</v>
      </c>
      <c r="C26" s="60">
        <f>VLOOKUP($A26,'Return Data'!$B$7:$R$2292,4,0)</f>
        <v>34.101999999999997</v>
      </c>
      <c r="D26" s="60">
        <f>VLOOKUP($A26,'Return Data'!$B$7:$R$2292,9,0)</f>
        <v>4.5670999999999999</v>
      </c>
      <c r="E26" s="61">
        <f t="shared" si="0"/>
        <v>16</v>
      </c>
      <c r="F26" s="60">
        <f>VLOOKUP($A26,'Return Data'!$B$7:$R$2292,10,0)</f>
        <v>3.8647999999999998</v>
      </c>
      <c r="G26" s="61">
        <f t="shared" si="1"/>
        <v>18</v>
      </c>
      <c r="H26" s="60">
        <f>VLOOKUP($A26,'Return Data'!$B$7:$R$2292,11,0)</f>
        <v>3.3898000000000001</v>
      </c>
      <c r="I26" s="61">
        <f t="shared" si="2"/>
        <v>9</v>
      </c>
      <c r="J26" s="60">
        <f>VLOOKUP($A26,'Return Data'!$B$7:$R$2292,12,0)</f>
        <v>3.2031999999999998</v>
      </c>
      <c r="K26" s="61">
        <f t="shared" si="3"/>
        <v>8</v>
      </c>
      <c r="L26" s="60">
        <f>VLOOKUP($A26,'Return Data'!$B$7:$R$2292,13,0)</f>
        <v>3.0891999999999999</v>
      </c>
      <c r="M26" s="61">
        <f t="shared" si="4"/>
        <v>6</v>
      </c>
      <c r="N26" s="60">
        <f>VLOOKUP($A26,'Return Data'!$B$7:$R$2292,17,0)</f>
        <v>3.1520000000000001</v>
      </c>
      <c r="O26" s="61">
        <f t="shared" si="5"/>
        <v>12</v>
      </c>
      <c r="P26" s="60">
        <f>VLOOKUP($A26,'Return Data'!$B$7:$R$2292,14,0)</f>
        <v>4.5822000000000003</v>
      </c>
      <c r="Q26" s="61">
        <f t="shared" si="7"/>
        <v>18</v>
      </c>
      <c r="R26" s="60">
        <f>VLOOKUP($A26,'Return Data'!$B$7:$R$2292,16,0)</f>
        <v>6.5458999999999996</v>
      </c>
      <c r="S26" s="62">
        <f t="shared" si="6"/>
        <v>18</v>
      </c>
    </row>
    <row r="27" spans="1:19" x14ac:dyDescent="0.3">
      <c r="A27" s="77" t="s">
        <v>103</v>
      </c>
      <c r="B27" s="59">
        <f>VLOOKUP($A27,'Return Data'!$B$7:$R$2292,3,0)</f>
        <v>44859</v>
      </c>
      <c r="C27" s="60">
        <f>VLOOKUP($A27,'Return Data'!$B$7:$R$2292,4,0)</f>
        <v>30.451599999999999</v>
      </c>
      <c r="D27" s="60">
        <f>VLOOKUP($A27,'Return Data'!$B$7:$R$2292,9,0)</f>
        <v>3.3887</v>
      </c>
      <c r="E27" s="61">
        <f t="shared" si="0"/>
        <v>22</v>
      </c>
      <c r="F27" s="60">
        <f>VLOOKUP($A27,'Return Data'!$B$7:$R$2292,10,0)</f>
        <v>4.5129999999999999</v>
      </c>
      <c r="G27" s="61">
        <f t="shared" si="1"/>
        <v>11</v>
      </c>
      <c r="H27" s="60">
        <f>VLOOKUP($A27,'Return Data'!$B$7:$R$2292,11,0)</f>
        <v>1.3531</v>
      </c>
      <c r="I27" s="61">
        <f t="shared" si="2"/>
        <v>19</v>
      </c>
      <c r="J27" s="60">
        <f>VLOOKUP($A27,'Return Data'!$B$7:$R$2292,12,0)</f>
        <v>1.3787</v>
      </c>
      <c r="K27" s="61">
        <f t="shared" si="3"/>
        <v>15</v>
      </c>
      <c r="L27" s="60">
        <f>VLOOKUP($A27,'Return Data'!$B$7:$R$2292,13,0)</f>
        <v>1.3408</v>
      </c>
      <c r="M27" s="61">
        <f t="shared" si="4"/>
        <v>14</v>
      </c>
      <c r="N27" s="60">
        <f>VLOOKUP($A27,'Return Data'!$B$7:$R$2292,17,0)</f>
        <v>2.7465999999999999</v>
      </c>
      <c r="O27" s="61">
        <f t="shared" si="5"/>
        <v>13</v>
      </c>
      <c r="P27" s="60">
        <f>VLOOKUP($A27,'Return Data'!$B$7:$R$2292,14,0)</f>
        <v>5.6077000000000004</v>
      </c>
      <c r="Q27" s="61">
        <f t="shared" si="7"/>
        <v>9</v>
      </c>
      <c r="R27" s="60">
        <f>VLOOKUP($A27,'Return Data'!$B$7:$R$2292,16,0)</f>
        <v>8.0269999999999992</v>
      </c>
      <c r="S27" s="62">
        <f t="shared" si="6"/>
        <v>5</v>
      </c>
    </row>
    <row r="28" spans="1:19" x14ac:dyDescent="0.3">
      <c r="A28" s="77" t="s">
        <v>104</v>
      </c>
      <c r="B28" s="59">
        <f>VLOOKUP($A28,'Return Data'!$B$7:$R$2292,3,0)</f>
        <v>44859</v>
      </c>
      <c r="C28" s="60">
        <f>VLOOKUP($A28,'Return Data'!$B$7:$R$2292,4,0)</f>
        <v>24.301600000000001</v>
      </c>
      <c r="D28" s="60">
        <f>VLOOKUP($A28,'Return Data'!$B$7:$R$2292,9,0)</f>
        <v>5.3285999999999998</v>
      </c>
      <c r="E28" s="61">
        <f t="shared" si="0"/>
        <v>13</v>
      </c>
      <c r="F28" s="60">
        <f>VLOOKUP($A28,'Return Data'!$B$7:$R$2292,10,0)</f>
        <v>3.9156</v>
      </c>
      <c r="G28" s="61">
        <f t="shared" si="1"/>
        <v>16</v>
      </c>
      <c r="H28" s="60">
        <f>VLOOKUP($A28,'Return Data'!$B$7:$R$2292,11,0)</f>
        <v>3.4847999999999999</v>
      </c>
      <c r="I28" s="61">
        <f t="shared" si="2"/>
        <v>8</v>
      </c>
      <c r="J28" s="60">
        <f>VLOOKUP($A28,'Return Data'!$B$7:$R$2292,12,0)</f>
        <v>2.5813000000000001</v>
      </c>
      <c r="K28" s="61">
        <f t="shared" si="3"/>
        <v>10</v>
      </c>
      <c r="L28" s="60">
        <f>VLOOKUP($A28,'Return Data'!$B$7:$R$2292,13,0)</f>
        <v>1.8593</v>
      </c>
      <c r="M28" s="61">
        <f t="shared" si="4"/>
        <v>11</v>
      </c>
      <c r="N28" s="60">
        <f>VLOOKUP($A28,'Return Data'!$B$7:$R$2292,17,0)</f>
        <v>1.913</v>
      </c>
      <c r="O28" s="61">
        <f t="shared" si="5"/>
        <v>20</v>
      </c>
      <c r="P28" s="60">
        <f>VLOOKUP($A28,'Return Data'!$B$7:$R$2292,14,0)</f>
        <v>4.7324000000000002</v>
      </c>
      <c r="Q28" s="61">
        <f t="shared" si="7"/>
        <v>16</v>
      </c>
      <c r="R28" s="60">
        <f>VLOOKUP($A28,'Return Data'!$B$7:$R$2292,16,0)</f>
        <v>5.6470000000000002</v>
      </c>
      <c r="S28" s="62">
        <f t="shared" si="6"/>
        <v>24</v>
      </c>
    </row>
    <row r="29" spans="1:19" x14ac:dyDescent="0.3">
      <c r="A29" s="77" t="s">
        <v>105</v>
      </c>
      <c r="B29" s="59">
        <f>VLOOKUP($A29,'Return Data'!$B$7:$R$2292,3,0)</f>
        <v>44859</v>
      </c>
      <c r="C29" s="60">
        <f>VLOOKUP($A29,'Return Data'!$B$7:$R$2292,4,0)</f>
        <v>13.467499999999999</v>
      </c>
      <c r="D29" s="60">
        <f>VLOOKUP($A29,'Return Data'!$B$7:$R$2292,9,0)</f>
        <v>5.2154999999999996</v>
      </c>
      <c r="E29" s="61">
        <f t="shared" si="0"/>
        <v>14</v>
      </c>
      <c r="F29" s="60">
        <f>VLOOKUP($A29,'Return Data'!$B$7:$R$2292,10,0)</f>
        <v>2.4691999999999998</v>
      </c>
      <c r="G29" s="61">
        <f t="shared" si="1"/>
        <v>22</v>
      </c>
      <c r="H29" s="60">
        <f>VLOOKUP($A29,'Return Data'!$B$7:$R$2292,11,0)</f>
        <v>0.49590000000000001</v>
      </c>
      <c r="I29" s="61">
        <f t="shared" si="2"/>
        <v>24</v>
      </c>
      <c r="J29" s="60">
        <f>VLOOKUP($A29,'Return Data'!$B$7:$R$2292,12,0)</f>
        <v>-0.20219999999999999</v>
      </c>
      <c r="K29" s="61">
        <f t="shared" si="3"/>
        <v>28</v>
      </c>
      <c r="L29" s="60">
        <f>VLOOKUP($A29,'Return Data'!$B$7:$R$2292,13,0)</f>
        <v>0.34949999999999998</v>
      </c>
      <c r="M29" s="61">
        <f t="shared" si="4"/>
        <v>22</v>
      </c>
      <c r="N29" s="60">
        <f>VLOOKUP($A29,'Return Data'!$B$7:$R$2292,17,0)</f>
        <v>1.3872</v>
      </c>
      <c r="O29" s="61">
        <f t="shared" si="5"/>
        <v>22</v>
      </c>
      <c r="P29" s="60">
        <f>VLOOKUP($A29,'Return Data'!$B$7:$R$2292,14,0)</f>
        <v>4.2615999999999996</v>
      </c>
      <c r="Q29" s="61">
        <f t="shared" si="7"/>
        <v>22</v>
      </c>
      <c r="R29" s="60">
        <f>VLOOKUP($A29,'Return Data'!$B$7:$R$2292,16,0)</f>
        <v>5.468</v>
      </c>
      <c r="S29" s="62">
        <f t="shared" si="6"/>
        <v>25</v>
      </c>
    </row>
    <row r="30" spans="1:19" x14ac:dyDescent="0.3">
      <c r="A30" s="77" t="s">
        <v>106</v>
      </c>
      <c r="B30" s="59">
        <f>VLOOKUP($A30,'Return Data'!$B$7:$R$2292,3,0)</f>
        <v>44859</v>
      </c>
      <c r="C30" s="60">
        <f>VLOOKUP($A30,'Return Data'!$B$7:$R$2292,4,0)</f>
        <v>29.895700000000001</v>
      </c>
      <c r="D30" s="60">
        <f>VLOOKUP($A30,'Return Data'!$B$7:$R$2292,9,0)</f>
        <v>-5.8605999999999998</v>
      </c>
      <c r="E30" s="61">
        <f t="shared" si="0"/>
        <v>30</v>
      </c>
      <c r="F30" s="60">
        <f>VLOOKUP($A30,'Return Data'!$B$7:$R$2292,10,0)</f>
        <v>4.2478999999999996</v>
      </c>
      <c r="G30" s="61">
        <f t="shared" si="1"/>
        <v>15</v>
      </c>
      <c r="H30" s="60">
        <f>VLOOKUP($A30,'Return Data'!$B$7:$R$2292,11,0)</f>
        <v>0.53779999999999994</v>
      </c>
      <c r="I30" s="61">
        <f t="shared" si="2"/>
        <v>23</v>
      </c>
      <c r="J30" s="60">
        <f>VLOOKUP($A30,'Return Data'!$B$7:$R$2292,12,0)</f>
        <v>1.1593</v>
      </c>
      <c r="K30" s="61">
        <f t="shared" si="3"/>
        <v>16</v>
      </c>
      <c r="L30" s="60">
        <f>VLOOKUP($A30,'Return Data'!$B$7:$R$2292,13,0)</f>
        <v>0.71689999999999998</v>
      </c>
      <c r="M30" s="61">
        <f t="shared" si="4"/>
        <v>21</v>
      </c>
      <c r="N30" s="60">
        <f>VLOOKUP($A30,'Return Data'!$B$7:$R$2292,17,0)</f>
        <v>1.9611000000000001</v>
      </c>
      <c r="O30" s="61">
        <f t="shared" si="5"/>
        <v>19</v>
      </c>
      <c r="P30" s="60">
        <f>VLOOKUP($A30,'Return Data'!$B$7:$R$2292,14,0)</f>
        <v>4.6984000000000004</v>
      </c>
      <c r="Q30" s="61">
        <f t="shared" si="7"/>
        <v>17</v>
      </c>
      <c r="R30" s="60">
        <f>VLOOKUP($A30,'Return Data'!$B$7:$R$2292,16,0)</f>
        <v>6.2896999999999998</v>
      </c>
      <c r="S30" s="62">
        <f t="shared" si="6"/>
        <v>19</v>
      </c>
    </row>
    <row r="31" spans="1:19" x14ac:dyDescent="0.3">
      <c r="A31" s="77" t="s">
        <v>107</v>
      </c>
      <c r="B31" s="59">
        <f>VLOOKUP($A31,'Return Data'!$B$7:$R$2292,3,0)</f>
        <v>44859</v>
      </c>
      <c r="C31" s="60">
        <f>VLOOKUP($A31,'Return Data'!$B$7:$R$2292,4,0)</f>
        <v>2171.9650000000001</v>
      </c>
      <c r="D31" s="60">
        <f>VLOOKUP($A31,'Return Data'!$B$7:$R$2292,9,0)</f>
        <v>3.1269</v>
      </c>
      <c r="E31" s="61">
        <f t="shared" si="0"/>
        <v>23</v>
      </c>
      <c r="F31" s="60">
        <f>VLOOKUP($A31,'Return Data'!$B$7:$R$2292,10,0)</f>
        <v>3.7919</v>
      </c>
      <c r="G31" s="61">
        <f t="shared" si="1"/>
        <v>19</v>
      </c>
      <c r="H31" s="60">
        <f>VLOOKUP($A31,'Return Data'!$B$7:$R$2292,11,0)</f>
        <v>3.0975999999999999</v>
      </c>
      <c r="I31" s="61">
        <f t="shared" si="2"/>
        <v>10</v>
      </c>
      <c r="J31" s="60">
        <f>VLOOKUP($A31,'Return Data'!$B$7:$R$2292,12,0)</f>
        <v>2.2688000000000001</v>
      </c>
      <c r="K31" s="61">
        <f t="shared" si="3"/>
        <v>11</v>
      </c>
      <c r="L31" s="60">
        <f>VLOOKUP($A31,'Return Data'!$B$7:$R$2292,13,0)</f>
        <v>1.6377999999999999</v>
      </c>
      <c r="M31" s="61">
        <f t="shared" si="4"/>
        <v>12</v>
      </c>
      <c r="N31" s="60">
        <f>VLOOKUP($A31,'Return Data'!$B$7:$R$2292,17,0)</f>
        <v>2.3334000000000001</v>
      </c>
      <c r="O31" s="61">
        <f t="shared" si="5"/>
        <v>16</v>
      </c>
      <c r="P31" s="60">
        <f>VLOOKUP($A31,'Return Data'!$B$7:$R$2292,14,0)</f>
        <v>4.5804</v>
      </c>
      <c r="Q31" s="61">
        <f t="shared" si="7"/>
        <v>19</v>
      </c>
      <c r="R31" s="60">
        <f>VLOOKUP($A31,'Return Data'!$B$7:$R$2292,16,0)</f>
        <v>7.4518000000000004</v>
      </c>
      <c r="S31" s="62">
        <f t="shared" si="6"/>
        <v>12</v>
      </c>
    </row>
    <row r="32" spans="1:19" x14ac:dyDescent="0.3">
      <c r="A32" s="77" t="s">
        <v>110</v>
      </c>
      <c r="B32" s="59">
        <f>VLOOKUP($A32,'Return Data'!$B$7:$R$2292,3,0)</f>
        <v>44859</v>
      </c>
      <c r="C32" s="60">
        <f>VLOOKUP($A32,'Return Data'!$B$7:$R$2292,4,0)</f>
        <v>17.2194</v>
      </c>
      <c r="D32" s="60">
        <f>VLOOKUP($A32,'Return Data'!$B$7:$R$2292,9,0)</f>
        <v>6.9108000000000001</v>
      </c>
      <c r="E32" s="61">
        <f t="shared" si="0"/>
        <v>2</v>
      </c>
      <c r="F32" s="60">
        <f>VLOOKUP($A32,'Return Data'!$B$7:$R$2292,10,0)</f>
        <v>4.7329999999999997</v>
      </c>
      <c r="G32" s="61">
        <f t="shared" si="1"/>
        <v>9</v>
      </c>
      <c r="H32" s="60">
        <f>VLOOKUP($A32,'Return Data'!$B$7:$R$2292,11,0)</f>
        <v>3.5581</v>
      </c>
      <c r="I32" s="61">
        <f t="shared" si="2"/>
        <v>7</v>
      </c>
      <c r="J32" s="60">
        <f>VLOOKUP($A32,'Return Data'!$B$7:$R$2292,12,0)</f>
        <v>3.5411000000000001</v>
      </c>
      <c r="K32" s="61">
        <f t="shared" si="3"/>
        <v>5</v>
      </c>
      <c r="L32" s="60">
        <f>VLOOKUP($A32,'Return Data'!$B$7:$R$2292,13,0)</f>
        <v>2.8933</v>
      </c>
      <c r="M32" s="61">
        <f t="shared" si="4"/>
        <v>8</v>
      </c>
      <c r="N32" s="60">
        <f>VLOOKUP($A32,'Return Data'!$B$7:$R$2292,17,0)</f>
        <v>3.3260000000000001</v>
      </c>
      <c r="O32" s="61">
        <f t="shared" si="5"/>
        <v>10</v>
      </c>
      <c r="P32" s="60">
        <f>VLOOKUP($A32,'Return Data'!$B$7:$R$2292,14,0)</f>
        <v>5.5869</v>
      </c>
      <c r="Q32" s="61">
        <f t="shared" si="7"/>
        <v>10</v>
      </c>
      <c r="R32" s="60">
        <f>VLOOKUP($A32,'Return Data'!$B$7:$R$2292,16,0)</f>
        <v>7.5496999999999996</v>
      </c>
      <c r="S32" s="62">
        <f t="shared" si="6"/>
        <v>11</v>
      </c>
    </row>
    <row r="33" spans="1:19" x14ac:dyDescent="0.3">
      <c r="A33" s="77" t="s">
        <v>111</v>
      </c>
      <c r="B33" s="59">
        <f>VLOOKUP($A33,'Return Data'!$B$7:$R$2292,3,0)</f>
        <v>44859</v>
      </c>
      <c r="C33" s="60">
        <f>VLOOKUP($A33,'Return Data'!$B$7:$R$2292,4,0)</f>
        <v>29.009799999999998</v>
      </c>
      <c r="D33" s="60">
        <f>VLOOKUP($A33,'Return Data'!$B$7:$R$2292,9,0)</f>
        <v>5.3605999999999998</v>
      </c>
      <c r="E33" s="61">
        <f t="shared" si="0"/>
        <v>12</v>
      </c>
      <c r="F33" s="60">
        <f>VLOOKUP($A33,'Return Data'!$B$7:$R$2292,10,0)</f>
        <v>7.8121999999999998</v>
      </c>
      <c r="G33" s="61">
        <f t="shared" si="1"/>
        <v>2</v>
      </c>
      <c r="H33" s="60">
        <f>VLOOKUP($A33,'Return Data'!$B$7:$R$2292,11,0)</f>
        <v>4.2826000000000004</v>
      </c>
      <c r="I33" s="61">
        <f t="shared" si="2"/>
        <v>5</v>
      </c>
      <c r="J33" s="60">
        <f>VLOOKUP($A33,'Return Data'!$B$7:$R$2292,12,0)</f>
        <v>3.4754999999999998</v>
      </c>
      <c r="K33" s="61">
        <f t="shared" si="3"/>
        <v>6</v>
      </c>
      <c r="L33" s="60">
        <f>VLOOKUP($A33,'Return Data'!$B$7:$R$2292,13,0)</f>
        <v>3.0609000000000002</v>
      </c>
      <c r="M33" s="61">
        <f t="shared" si="4"/>
        <v>7</v>
      </c>
      <c r="N33" s="60">
        <f>VLOOKUP($A33,'Return Data'!$B$7:$R$2292,17,0)</f>
        <v>2.6497000000000002</v>
      </c>
      <c r="O33" s="61">
        <f t="shared" si="5"/>
        <v>14</v>
      </c>
      <c r="P33" s="60">
        <f>VLOOKUP($A33,'Return Data'!$B$7:$R$2292,14,0)</f>
        <v>5.4695</v>
      </c>
      <c r="Q33" s="61">
        <f t="shared" si="7"/>
        <v>11</v>
      </c>
      <c r="R33" s="60">
        <f>VLOOKUP($A33,'Return Data'!$B$7:$R$2292,16,0)</f>
        <v>5.8304</v>
      </c>
      <c r="S33" s="62">
        <f t="shared" si="6"/>
        <v>21</v>
      </c>
    </row>
    <row r="34" spans="1:19" x14ac:dyDescent="0.3">
      <c r="A34" s="77" t="s">
        <v>112</v>
      </c>
      <c r="B34" s="59">
        <f>VLOOKUP($A34,'Return Data'!$B$7:$R$2292,3,0)</f>
        <v>0</v>
      </c>
      <c r="C34" s="60">
        <f>VLOOKUP($A34,'Return Data'!$B$7:$R$2292,4,0)</f>
        <v>0</v>
      </c>
      <c r="D34" s="60">
        <f>VLOOKUP($A34,'Return Data'!$B$7:$R$2292,9,0)</f>
        <v>0</v>
      </c>
      <c r="E34" s="61">
        <f t="shared" si="0"/>
        <v>25</v>
      </c>
      <c r="F34" s="60">
        <f>VLOOKUP($A34,'Return Data'!$B$7:$R$2292,10,0)</f>
        <v>0</v>
      </c>
      <c r="G34" s="61">
        <f t="shared" si="1"/>
        <v>26</v>
      </c>
      <c r="H34" s="60">
        <f>VLOOKUP($A34,'Return Data'!$B$7:$R$2292,11,0)</f>
        <v>0</v>
      </c>
      <c r="I34" s="61">
        <f t="shared" si="2"/>
        <v>25</v>
      </c>
      <c r="J34" s="60">
        <f>VLOOKUP($A34,'Return Data'!$B$7:$R$2292,12,0)</f>
        <v>0</v>
      </c>
      <c r="K34" s="61">
        <f t="shared" si="3"/>
        <v>23</v>
      </c>
      <c r="L34" s="60">
        <f>VLOOKUP($A34,'Return Data'!$B$7:$R$2292,13,0)</f>
        <v>0</v>
      </c>
      <c r="M34" s="61">
        <f t="shared" si="4"/>
        <v>25</v>
      </c>
      <c r="N34" s="60">
        <f>VLOOKUP($A34,'Return Data'!$B$7:$R$2292,17,0)</f>
        <v>0</v>
      </c>
      <c r="O34" s="61">
        <f t="shared" si="5"/>
        <v>26</v>
      </c>
      <c r="P34" s="60">
        <f>VLOOKUP($A34,'Return Data'!$B$7:$R$2292,14,0)</f>
        <v>0</v>
      </c>
      <c r="Q34" s="61">
        <f t="shared" si="7"/>
        <v>26</v>
      </c>
      <c r="R34" s="60">
        <f>VLOOKUP($A34,'Return Data'!$B$7:$R$2292,16,0)</f>
        <v>0</v>
      </c>
      <c r="S34" s="62">
        <f t="shared" si="6"/>
        <v>26</v>
      </c>
    </row>
    <row r="35" spans="1:19" x14ac:dyDescent="0.3">
      <c r="A35" s="77" t="s">
        <v>113</v>
      </c>
      <c r="B35" s="59">
        <f>VLOOKUP($A35,'Return Data'!$B$7:$R$2292,3,0)</f>
        <v>44859</v>
      </c>
      <c r="C35" s="60">
        <f>VLOOKUP($A35,'Return Data'!$B$7:$R$2292,4,0)</f>
        <v>19.139900000000001</v>
      </c>
      <c r="D35" s="60">
        <f>VLOOKUP($A35,'Return Data'!$B$7:$R$2292,9,0)</f>
        <v>5.7679</v>
      </c>
      <c r="E35" s="61">
        <f t="shared" si="0"/>
        <v>10</v>
      </c>
      <c r="F35" s="60">
        <f>VLOOKUP($A35,'Return Data'!$B$7:$R$2292,10,0)</f>
        <v>2.1423999999999999</v>
      </c>
      <c r="G35" s="61">
        <f t="shared" si="1"/>
        <v>23</v>
      </c>
      <c r="H35" s="60">
        <f>VLOOKUP($A35,'Return Data'!$B$7:$R$2292,11,0)</f>
        <v>0.74680000000000002</v>
      </c>
      <c r="I35" s="61">
        <f t="shared" si="2"/>
        <v>22</v>
      </c>
      <c r="J35" s="60">
        <f>VLOOKUP($A35,'Return Data'!$B$7:$R$2292,12,0)</f>
        <v>-0.65339999999999998</v>
      </c>
      <c r="K35" s="61">
        <f t="shared" si="3"/>
        <v>30</v>
      </c>
      <c r="L35" s="60">
        <f>VLOOKUP($A35,'Return Data'!$B$7:$R$2292,13,0)</f>
        <v>-0.69520000000000004</v>
      </c>
      <c r="M35" s="61">
        <f t="shared" si="4"/>
        <v>30</v>
      </c>
      <c r="N35" s="60">
        <f>VLOOKUP($A35,'Return Data'!$B$7:$R$2292,17,0)</f>
        <v>0.86799999999999999</v>
      </c>
      <c r="O35" s="61">
        <f t="shared" si="5"/>
        <v>25</v>
      </c>
      <c r="P35" s="60">
        <f>VLOOKUP($A35,'Return Data'!$B$7:$R$2292,14,0)</f>
        <v>4.1359000000000004</v>
      </c>
      <c r="Q35" s="61">
        <f t="shared" si="7"/>
        <v>23</v>
      </c>
      <c r="R35" s="60">
        <f>VLOOKUP($A35,'Return Data'!$B$7:$R$2292,16,0)</f>
        <v>6.2526000000000002</v>
      </c>
      <c r="S35" s="62">
        <f t="shared" si="6"/>
        <v>20</v>
      </c>
    </row>
    <row r="36" spans="1:19" x14ac:dyDescent="0.3">
      <c r="A36" s="77" t="s">
        <v>367</v>
      </c>
      <c r="B36" s="59">
        <f>VLOOKUP($A36,'Return Data'!$B$7:$R$2292,3,0)</f>
        <v>0</v>
      </c>
      <c r="C36" s="60">
        <f>VLOOKUP($A36,'Return Data'!$B$7:$R$2292,4,0)</f>
        <v>0</v>
      </c>
      <c r="D36" s="60">
        <f>VLOOKUP($A36,'Return Data'!$B$7:$R$2292,9,0)</f>
        <v>0</v>
      </c>
      <c r="E36" s="61">
        <f t="shared" si="0"/>
        <v>25</v>
      </c>
      <c r="F36" s="60">
        <f>VLOOKUP($A36,'Return Data'!$B$7:$R$2292,10,0)</f>
        <v>0</v>
      </c>
      <c r="G36" s="61">
        <f t="shared" si="1"/>
        <v>26</v>
      </c>
      <c r="H36" s="60">
        <f>VLOOKUP($A36,'Return Data'!$B$7:$R$2292,11,0)</f>
        <v>0</v>
      </c>
      <c r="I36" s="61">
        <f t="shared" si="2"/>
        <v>25</v>
      </c>
      <c r="J36" s="60">
        <f>VLOOKUP($A36,'Return Data'!$B$7:$R$2292,12,0)</f>
        <v>0</v>
      </c>
      <c r="K36" s="61">
        <f t="shared" si="3"/>
        <v>23</v>
      </c>
      <c r="L36" s="60">
        <f>VLOOKUP($A36,'Return Data'!$B$7:$R$2292,13,0)</f>
        <v>0</v>
      </c>
      <c r="M36" s="61">
        <f t="shared" si="4"/>
        <v>25</v>
      </c>
      <c r="N36" s="60"/>
      <c r="O36" s="61"/>
      <c r="P36" s="60"/>
      <c r="Q36" s="61"/>
      <c r="R36" s="60">
        <f>VLOOKUP($A36,'Return Data'!$B$7:$R$2292,16,0)</f>
        <v>0</v>
      </c>
      <c r="S36" s="62">
        <f t="shared" si="6"/>
        <v>26</v>
      </c>
    </row>
    <row r="37" spans="1:19" x14ac:dyDescent="0.3">
      <c r="A37" s="77" t="s">
        <v>114</v>
      </c>
      <c r="B37" s="59">
        <f>VLOOKUP($A37,'Return Data'!$B$7:$R$2292,3,0)</f>
        <v>44859</v>
      </c>
      <c r="C37" s="60">
        <f>VLOOKUP($A37,'Return Data'!$B$7:$R$2292,4,0)</f>
        <v>25.471699999999998</v>
      </c>
      <c r="D37" s="60">
        <f>VLOOKUP($A37,'Return Data'!$B$7:$R$2292,9,0)</f>
        <v>3.9723000000000002</v>
      </c>
      <c r="E37" s="61">
        <f t="shared" si="0"/>
        <v>21</v>
      </c>
      <c r="F37" s="60">
        <f>VLOOKUP($A37,'Return Data'!$B$7:$R$2292,10,0)</f>
        <v>4.6262999999999996</v>
      </c>
      <c r="G37" s="61">
        <f t="shared" si="1"/>
        <v>10</v>
      </c>
      <c r="H37" s="60">
        <f>VLOOKUP($A37,'Return Data'!$B$7:$R$2292,11,0)</f>
        <v>18.188600000000001</v>
      </c>
      <c r="I37" s="61">
        <f t="shared" si="2"/>
        <v>1</v>
      </c>
      <c r="J37" s="60">
        <f>VLOOKUP($A37,'Return Data'!$B$7:$R$2292,12,0)</f>
        <v>12.043799999999999</v>
      </c>
      <c r="K37" s="61">
        <f t="shared" si="3"/>
        <v>1</v>
      </c>
      <c r="L37" s="60">
        <f>VLOOKUP($A37,'Return Data'!$B$7:$R$2292,13,0)</f>
        <v>8.8953000000000007</v>
      </c>
      <c r="M37" s="61">
        <f t="shared" si="4"/>
        <v>1</v>
      </c>
      <c r="N37" s="60">
        <f>VLOOKUP($A37,'Return Data'!$B$7:$R$2292,17,0)</f>
        <v>10.148899999999999</v>
      </c>
      <c r="O37" s="61">
        <f>RANK(N37,N$8:N$37,0)</f>
        <v>1</v>
      </c>
      <c r="P37" s="60">
        <f>VLOOKUP($A37,'Return Data'!$B$7:$R$2292,14,0)</f>
        <v>8.7491000000000003</v>
      </c>
      <c r="Q37" s="61">
        <f>RANK(P37,P$8:P$37,0)</f>
        <v>1</v>
      </c>
      <c r="R37" s="60">
        <f>VLOOKUP($A37,'Return Data'!$B$7:$R$2292,16,0)</f>
        <v>7.8659999999999997</v>
      </c>
      <c r="S37" s="62">
        <f t="shared" si="6"/>
        <v>7</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3.9453599999999995</v>
      </c>
      <c r="E39" s="83"/>
      <c r="F39" s="84">
        <f>AVERAGE(F8:F37)</f>
        <v>3.707513333333333</v>
      </c>
      <c r="G39" s="83"/>
      <c r="H39" s="84">
        <f>AVERAGE(H8:H37)</f>
        <v>2.8478199999999996</v>
      </c>
      <c r="I39" s="83"/>
      <c r="J39" s="84">
        <f>AVERAGE(J8:J37)</f>
        <v>2.0567100000000003</v>
      </c>
      <c r="K39" s="83"/>
      <c r="L39" s="84">
        <f>AVERAGE(L8:L37)</f>
        <v>1.7307833333333333</v>
      </c>
      <c r="M39" s="83"/>
      <c r="N39" s="84">
        <f>AVERAGE(N8:N37)</f>
        <v>2.8244999999999996</v>
      </c>
      <c r="O39" s="83"/>
      <c r="P39" s="84">
        <f>AVERAGE(P8:P37)</f>
        <v>4.875785185185185</v>
      </c>
      <c r="Q39" s="83"/>
      <c r="R39" s="84">
        <f>AVERAGE(R8:R37)</f>
        <v>5.9061766666666662</v>
      </c>
      <c r="S39" s="85"/>
    </row>
    <row r="40" spans="1:19" x14ac:dyDescent="0.3">
      <c r="A40" s="82" t="s">
        <v>28</v>
      </c>
      <c r="B40" s="83"/>
      <c r="C40" s="83"/>
      <c r="D40" s="84">
        <f>MIN(D8:D37)</f>
        <v>-5.8605999999999998</v>
      </c>
      <c r="E40" s="83"/>
      <c r="F40" s="84">
        <f>MIN(F8:F37)</f>
        <v>0</v>
      </c>
      <c r="G40" s="83"/>
      <c r="H40" s="84">
        <f>MIN(H8:H37)</f>
        <v>-0.57969999999999999</v>
      </c>
      <c r="I40" s="83"/>
      <c r="J40" s="84">
        <f>MIN(J8:J37)</f>
        <v>-0.65339999999999998</v>
      </c>
      <c r="K40" s="83"/>
      <c r="L40" s="84">
        <f>MIN(L8:L37)</f>
        <v>-0.69520000000000004</v>
      </c>
      <c r="M40" s="83"/>
      <c r="N40" s="84">
        <f>MIN(N8:N37)</f>
        <v>0</v>
      </c>
      <c r="O40" s="83"/>
      <c r="P40" s="84">
        <f>MIN(P8:P37)</f>
        <v>0</v>
      </c>
      <c r="Q40" s="83"/>
      <c r="R40" s="84">
        <f>MIN(R8:R37)</f>
        <v>0</v>
      </c>
      <c r="S40" s="85"/>
    </row>
    <row r="41" spans="1:19" ht="15" thickBot="1" x14ac:dyDescent="0.35">
      <c r="A41" s="86" t="s">
        <v>29</v>
      </c>
      <c r="B41" s="87"/>
      <c r="C41" s="87"/>
      <c r="D41" s="88">
        <f>MAX(D8:D37)</f>
        <v>7.3346999999999998</v>
      </c>
      <c r="E41" s="87"/>
      <c r="F41" s="88">
        <f>MAX(F8:F37)</f>
        <v>8.2184000000000008</v>
      </c>
      <c r="G41" s="87"/>
      <c r="H41" s="88">
        <f>MAX(H8:H37)</f>
        <v>18.188600000000001</v>
      </c>
      <c r="I41" s="87"/>
      <c r="J41" s="88">
        <f>MAX(J8:J37)</f>
        <v>12.043799999999999</v>
      </c>
      <c r="K41" s="87"/>
      <c r="L41" s="88">
        <f>MAX(L8:L37)</f>
        <v>8.8953000000000007</v>
      </c>
      <c r="M41" s="87"/>
      <c r="N41" s="88">
        <f>MAX(N8:N37)</f>
        <v>10.148899999999999</v>
      </c>
      <c r="O41" s="87"/>
      <c r="P41" s="88">
        <f>MAX(P8:P37)</f>
        <v>8.7491000000000003</v>
      </c>
      <c r="Q41" s="87"/>
      <c r="R41" s="88">
        <f>MAX(R8:R37)</f>
        <v>8.9724000000000004</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1472</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1205</v>
      </c>
      <c r="B8" s="59">
        <f>VLOOKUP($A8,'Return Data'!$B$7:$R$2292,3,0)</f>
        <v>44860</v>
      </c>
      <c r="C8" s="60">
        <f>VLOOKUP($A8,'Return Data'!$B$7:$R$2292,4,0)</f>
        <v>1181.0848000000001</v>
      </c>
      <c r="D8" s="60">
        <f>VLOOKUP($A8,'Return Data'!$B$7:$R$2292,5,0)</f>
        <v>6.0643000000000002</v>
      </c>
      <c r="E8" s="61">
        <f t="shared" ref="E8:E36" si="0">RANK(D8,D$8:D$36,0)</f>
        <v>12</v>
      </c>
      <c r="F8" s="60">
        <f>VLOOKUP($A8,'Return Data'!$B$7:$R$2292,6,0)</f>
        <v>6.0652999999999997</v>
      </c>
      <c r="G8" s="61">
        <f t="shared" ref="G8:G36" si="1">RANK(F8,F$8:F$36,0)</f>
        <v>12</v>
      </c>
      <c r="H8" s="60">
        <f>VLOOKUP($A8,'Return Data'!$B$7:$R$2292,7,0)</f>
        <v>6.0677000000000003</v>
      </c>
      <c r="I8" s="61">
        <f t="shared" ref="I8:I36" si="2">RANK(H8,H$8:H$36,0)</f>
        <v>14</v>
      </c>
      <c r="J8" s="60">
        <f>VLOOKUP($A8,'Return Data'!$B$7:$R$2292,8,0)</f>
        <v>6.0629999999999997</v>
      </c>
      <c r="K8" s="61">
        <f t="shared" ref="K8:K36" si="3">RANK(J8,J$8:J$36,0)</f>
        <v>13</v>
      </c>
      <c r="L8" s="60">
        <f>VLOOKUP($A8,'Return Data'!$B$7:$R$2292,9,0)</f>
        <v>5.9604999999999997</v>
      </c>
      <c r="M8" s="61">
        <f t="shared" ref="M8:M36" si="4">RANK(L8,L$8:L$36,0)</f>
        <v>4</v>
      </c>
      <c r="N8" s="60">
        <f>VLOOKUP($A8,'Return Data'!$B$7:$R$2292,10,0)</f>
        <v>5.4273999999999996</v>
      </c>
      <c r="O8" s="61">
        <f t="shared" ref="O8:O36" si="5">RANK(N8,N$8:N$36,0)</f>
        <v>12</v>
      </c>
      <c r="P8" s="60">
        <f>VLOOKUP($A8,'Return Data'!$B$7:$R$2292,11,0)</f>
        <v>4.9326999999999996</v>
      </c>
      <c r="Q8" s="61">
        <f t="shared" ref="Q8:Q36" si="6">RANK(P8,P$8:P$36,0)</f>
        <v>13</v>
      </c>
      <c r="R8" s="60">
        <f>VLOOKUP($A8,'Return Data'!$B$7:$R$2292,12,0)</f>
        <v>4.4553000000000003</v>
      </c>
      <c r="S8" s="61">
        <f t="shared" ref="S8:S36" si="7">RANK(R8,R$8:R$36,0)</f>
        <v>11</v>
      </c>
      <c r="T8" s="60">
        <f>VLOOKUP($A8,'Return Data'!$B$7:$R$2292,13,0)</f>
        <v>4.2237</v>
      </c>
      <c r="U8" s="61">
        <f t="shared" ref="U8:U36" si="8">RANK(T8,T$8:T$36,0)</f>
        <v>10</v>
      </c>
      <c r="V8" s="60">
        <f>VLOOKUP($A8,'Return Data'!$B$7:$R$2292,17,0)</f>
        <v>3.6757</v>
      </c>
      <c r="W8" s="61">
        <f>RANK(V8,V$8:V$36,0)</f>
        <v>8</v>
      </c>
      <c r="X8" s="60">
        <f>VLOOKUP($A8,'Return Data'!$B$7:$R$2292,14,0)</f>
        <v>3.6970999999999998</v>
      </c>
      <c r="Y8" s="61">
        <f>RANK(X8,X$8:X$36,0)</f>
        <v>4</v>
      </c>
      <c r="Z8" s="60">
        <f>VLOOKUP($A8,'Return Data'!$B$7:$R$2292,16,0)</f>
        <v>4.2634999999999996</v>
      </c>
      <c r="AA8" s="62">
        <f t="shared" ref="AA8:AA36" si="9">RANK(Z8,Z$8:Z$36,0)</f>
        <v>5</v>
      </c>
    </row>
    <row r="9" spans="1:27" x14ac:dyDescent="0.3">
      <c r="A9" s="58" t="s">
        <v>1207</v>
      </c>
      <c r="B9" s="59">
        <f>VLOOKUP($A9,'Return Data'!$B$7:$R$2292,3,0)</f>
        <v>44860</v>
      </c>
      <c r="C9" s="60">
        <f>VLOOKUP($A9,'Return Data'!$B$7:$R$2292,4,0)</f>
        <v>1154.7263</v>
      </c>
      <c r="D9" s="60">
        <f>VLOOKUP($A9,'Return Data'!$B$7:$R$2292,5,0)</f>
        <v>6.0952999999999999</v>
      </c>
      <c r="E9" s="61">
        <f t="shared" si="0"/>
        <v>7</v>
      </c>
      <c r="F9" s="60">
        <f>VLOOKUP($A9,'Return Data'!$B$7:$R$2292,6,0)</f>
        <v>6.0941000000000001</v>
      </c>
      <c r="G9" s="61">
        <f t="shared" si="1"/>
        <v>4</v>
      </c>
      <c r="H9" s="60">
        <f>VLOOKUP($A9,'Return Data'!$B$7:$R$2292,7,0)</f>
        <v>6.0918999999999999</v>
      </c>
      <c r="I9" s="61">
        <f t="shared" si="2"/>
        <v>4</v>
      </c>
      <c r="J9" s="60">
        <f>VLOOKUP($A9,'Return Data'!$B$7:$R$2292,8,0)</f>
        <v>6.0804</v>
      </c>
      <c r="K9" s="61">
        <f t="shared" si="3"/>
        <v>5</v>
      </c>
      <c r="L9" s="60">
        <f>VLOOKUP($A9,'Return Data'!$B$7:$R$2292,9,0)</f>
        <v>5.9630000000000001</v>
      </c>
      <c r="M9" s="61">
        <f t="shared" si="4"/>
        <v>3</v>
      </c>
      <c r="N9" s="60">
        <f>VLOOKUP($A9,'Return Data'!$B$7:$R$2292,10,0)</f>
        <v>5.4581999999999997</v>
      </c>
      <c r="O9" s="61">
        <f t="shared" si="5"/>
        <v>4</v>
      </c>
      <c r="P9" s="60">
        <f>VLOOKUP($A9,'Return Data'!$B$7:$R$2292,11,0)</f>
        <v>4.9631999999999996</v>
      </c>
      <c r="Q9" s="61">
        <f t="shared" si="6"/>
        <v>2</v>
      </c>
      <c r="R9" s="60">
        <f>VLOOKUP($A9,'Return Data'!$B$7:$R$2292,12,0)</f>
        <v>4.4824999999999999</v>
      </c>
      <c r="S9" s="61">
        <f t="shared" si="7"/>
        <v>3</v>
      </c>
      <c r="T9" s="60">
        <f>VLOOKUP($A9,'Return Data'!$B$7:$R$2292,13,0)</f>
        <v>4.2462</v>
      </c>
      <c r="U9" s="61">
        <f t="shared" si="8"/>
        <v>4</v>
      </c>
      <c r="V9" s="60">
        <f>VLOOKUP($A9,'Return Data'!$B$7:$R$2292,17,0)</f>
        <v>3.6880000000000002</v>
      </c>
      <c r="W9" s="61">
        <f>RANK(V9,V$8:V$36,0)</f>
        <v>5</v>
      </c>
      <c r="X9" s="60"/>
      <c r="Y9" s="61"/>
      <c r="Z9" s="60">
        <f>VLOOKUP($A9,'Return Data'!$B$7:$R$2292,16,0)</f>
        <v>4.0551000000000004</v>
      </c>
      <c r="AA9" s="62">
        <f t="shared" si="9"/>
        <v>12</v>
      </c>
    </row>
    <row r="10" spans="1:27" x14ac:dyDescent="0.3">
      <c r="A10" s="58" t="s">
        <v>1982</v>
      </c>
      <c r="B10" s="59">
        <f>VLOOKUP($A10,'Return Data'!$B$7:$R$2292,3,0)</f>
        <v>44860</v>
      </c>
      <c r="C10" s="60">
        <f>VLOOKUP($A10,'Return Data'!$B$7:$R$2292,4,0)</f>
        <v>1146.8518999999999</v>
      </c>
      <c r="D10" s="60">
        <f>VLOOKUP($A10,'Return Data'!$B$7:$R$2292,5,0)</f>
        <v>6.0956999999999999</v>
      </c>
      <c r="E10" s="61">
        <f t="shared" si="0"/>
        <v>6</v>
      </c>
      <c r="F10" s="60">
        <f>VLOOKUP($A10,'Return Data'!$B$7:$R$2292,6,0)</f>
        <v>6.0829000000000004</v>
      </c>
      <c r="G10" s="61">
        <f t="shared" si="1"/>
        <v>8</v>
      </c>
      <c r="H10" s="60">
        <f>VLOOKUP($A10,'Return Data'!$B$7:$R$2292,7,0)</f>
        <v>6.08</v>
      </c>
      <c r="I10" s="61">
        <f t="shared" si="2"/>
        <v>8</v>
      </c>
      <c r="J10" s="60">
        <f>VLOOKUP($A10,'Return Data'!$B$7:$R$2292,8,0)</f>
        <v>6.0640000000000001</v>
      </c>
      <c r="K10" s="61">
        <f t="shared" si="3"/>
        <v>12</v>
      </c>
      <c r="L10" s="60">
        <f>VLOOKUP($A10,'Return Data'!$B$7:$R$2292,9,0)</f>
        <v>5.9352999999999998</v>
      </c>
      <c r="M10" s="61">
        <f t="shared" si="4"/>
        <v>11</v>
      </c>
      <c r="N10" s="60">
        <f>VLOOKUP($A10,'Return Data'!$B$7:$R$2292,10,0)</f>
        <v>5.4351000000000003</v>
      </c>
      <c r="O10" s="61">
        <f t="shared" si="5"/>
        <v>9</v>
      </c>
      <c r="P10" s="60">
        <f>VLOOKUP($A10,'Return Data'!$B$7:$R$2292,11,0)</f>
        <v>4.9459</v>
      </c>
      <c r="Q10" s="61">
        <f t="shared" si="6"/>
        <v>5</v>
      </c>
      <c r="R10" s="60">
        <f>VLOOKUP($A10,'Return Data'!$B$7:$R$2292,12,0)</f>
        <v>4.4519000000000002</v>
      </c>
      <c r="S10" s="61">
        <f t="shared" si="7"/>
        <v>12</v>
      </c>
      <c r="T10" s="60">
        <f>VLOOKUP($A10,'Return Data'!$B$7:$R$2292,13,0)</f>
        <v>4.2084000000000001</v>
      </c>
      <c r="U10" s="61">
        <f t="shared" si="8"/>
        <v>16</v>
      </c>
      <c r="V10" s="60">
        <f>VLOOKUP($A10,'Return Data'!$B$7:$R$2292,17,0)</f>
        <v>3.6715</v>
      </c>
      <c r="W10" s="61">
        <f>RANK(V10,V$8:V$36,0)</f>
        <v>10</v>
      </c>
      <c r="X10" s="60"/>
      <c r="Y10" s="61"/>
      <c r="Z10" s="60">
        <f>VLOOKUP($A10,'Return Data'!$B$7:$R$2292,16,0)</f>
        <v>3.9794999999999998</v>
      </c>
      <c r="AA10" s="62">
        <f t="shared" si="9"/>
        <v>14</v>
      </c>
    </row>
    <row r="11" spans="1:27" x14ac:dyDescent="0.3">
      <c r="A11" s="58" t="s">
        <v>2032</v>
      </c>
      <c r="B11" s="59">
        <f>VLOOKUP($A11,'Return Data'!$B$7:$R$2292,3,0)</f>
        <v>44860</v>
      </c>
      <c r="C11" s="60">
        <f>VLOOKUP($A11,'Return Data'!$B$7:$R$2292,4,0)</f>
        <v>1105.9607000000001</v>
      </c>
      <c r="D11" s="60">
        <f>VLOOKUP($A11,'Return Data'!$B$7:$R$2292,5,0)</f>
        <v>6.0372000000000003</v>
      </c>
      <c r="E11" s="61">
        <f t="shared" si="0"/>
        <v>22</v>
      </c>
      <c r="F11" s="60">
        <f>VLOOKUP($A11,'Return Data'!$B$7:$R$2292,6,0)</f>
        <v>6.0590999999999999</v>
      </c>
      <c r="G11" s="61">
        <f t="shared" si="1"/>
        <v>14</v>
      </c>
      <c r="H11" s="60">
        <f>VLOOKUP($A11,'Return Data'!$B$7:$R$2292,7,0)</f>
        <v>6.0914000000000001</v>
      </c>
      <c r="I11" s="61">
        <f t="shared" si="2"/>
        <v>5</v>
      </c>
      <c r="J11" s="60">
        <f>VLOOKUP($A11,'Return Data'!$B$7:$R$2292,8,0)</f>
        <v>6.0716000000000001</v>
      </c>
      <c r="K11" s="61">
        <f t="shared" si="3"/>
        <v>7</v>
      </c>
      <c r="L11" s="60">
        <f>VLOOKUP($A11,'Return Data'!$B$7:$R$2292,9,0)</f>
        <v>5.9805999999999999</v>
      </c>
      <c r="M11" s="61">
        <f t="shared" si="4"/>
        <v>2</v>
      </c>
      <c r="N11" s="60">
        <f>VLOOKUP($A11,'Return Data'!$B$7:$R$2292,10,0)</f>
        <v>5.4702000000000002</v>
      </c>
      <c r="O11" s="61">
        <f t="shared" si="5"/>
        <v>1</v>
      </c>
      <c r="P11" s="60">
        <f>VLOOKUP($A11,'Return Data'!$B$7:$R$2292,11,0)</f>
        <v>4.9946999999999999</v>
      </c>
      <c r="Q11" s="61">
        <f t="shared" si="6"/>
        <v>1</v>
      </c>
      <c r="R11" s="60">
        <f>VLOOKUP($A11,'Return Data'!$B$7:$R$2292,12,0)</f>
        <v>4.5471000000000004</v>
      </c>
      <c r="S11" s="61">
        <f t="shared" si="7"/>
        <v>1</v>
      </c>
      <c r="T11" s="60">
        <f>VLOOKUP($A11,'Return Data'!$B$7:$R$2292,13,0)</f>
        <v>4.3276000000000003</v>
      </c>
      <c r="U11" s="61">
        <f t="shared" si="8"/>
        <v>1</v>
      </c>
      <c r="V11" s="60"/>
      <c r="W11" s="61"/>
      <c r="X11" s="60"/>
      <c r="Y11" s="61"/>
      <c r="Z11" s="60">
        <f>VLOOKUP($A11,'Return Data'!$B$7:$R$2292,16,0)</f>
        <v>3.7320000000000002</v>
      </c>
      <c r="AA11" s="62">
        <f t="shared" si="9"/>
        <v>25</v>
      </c>
    </row>
    <row r="12" spans="1:27" x14ac:dyDescent="0.3">
      <c r="A12" s="58" t="s">
        <v>1211</v>
      </c>
      <c r="B12" s="59">
        <f>VLOOKUP($A12,'Return Data'!$B$7:$R$2292,3,0)</f>
        <v>44860</v>
      </c>
      <c r="C12" s="60">
        <f>VLOOKUP($A12,'Return Data'!$B$7:$R$2292,4,0)</f>
        <v>1130.3837000000001</v>
      </c>
      <c r="D12" s="60">
        <f>VLOOKUP($A12,'Return Data'!$B$7:$R$2292,5,0)</f>
        <v>6.0423999999999998</v>
      </c>
      <c r="E12" s="61">
        <f t="shared" si="0"/>
        <v>20</v>
      </c>
      <c r="F12" s="60">
        <f>VLOOKUP($A12,'Return Data'!$B$7:$R$2292,6,0)</f>
        <v>6.0509000000000004</v>
      </c>
      <c r="G12" s="61">
        <f t="shared" si="1"/>
        <v>20</v>
      </c>
      <c r="H12" s="60">
        <f>VLOOKUP($A12,'Return Data'!$B$7:$R$2292,7,0)</f>
        <v>6.0618999999999996</v>
      </c>
      <c r="I12" s="61">
        <f t="shared" si="2"/>
        <v>15</v>
      </c>
      <c r="J12" s="60">
        <f>VLOOKUP($A12,'Return Data'!$B$7:$R$2292,8,0)</f>
        <v>6.0425000000000004</v>
      </c>
      <c r="K12" s="61">
        <f t="shared" si="3"/>
        <v>17</v>
      </c>
      <c r="L12" s="60">
        <f>VLOOKUP($A12,'Return Data'!$B$7:$R$2292,9,0)</f>
        <v>5.9284999999999997</v>
      </c>
      <c r="M12" s="61">
        <f t="shared" si="4"/>
        <v>15</v>
      </c>
      <c r="N12" s="60">
        <f>VLOOKUP($A12,'Return Data'!$B$7:$R$2292,10,0)</f>
        <v>5.3933999999999997</v>
      </c>
      <c r="O12" s="61">
        <f t="shared" si="5"/>
        <v>24</v>
      </c>
      <c r="P12" s="60">
        <f>VLOOKUP($A12,'Return Data'!$B$7:$R$2292,11,0)</f>
        <v>4.9027000000000003</v>
      </c>
      <c r="Q12" s="61">
        <f t="shared" si="6"/>
        <v>23</v>
      </c>
      <c r="R12" s="60">
        <f>VLOOKUP($A12,'Return Data'!$B$7:$R$2292,12,0)</f>
        <v>4.4355000000000002</v>
      </c>
      <c r="S12" s="61">
        <f t="shared" si="7"/>
        <v>18</v>
      </c>
      <c r="T12" s="60">
        <f>VLOOKUP($A12,'Return Data'!$B$7:$R$2292,13,0)</f>
        <v>4.1958000000000002</v>
      </c>
      <c r="U12" s="61">
        <f t="shared" si="8"/>
        <v>21</v>
      </c>
      <c r="V12" s="60">
        <f>VLOOKUP($A12,'Return Data'!$B$7:$R$2292,17,0)</f>
        <v>3.6436000000000002</v>
      </c>
      <c r="W12" s="61">
        <f t="shared" ref="W12:W36" si="10">RANK(V12,V$8:V$36,0)</f>
        <v>21</v>
      </c>
      <c r="X12" s="60"/>
      <c r="Y12" s="61"/>
      <c r="Z12" s="60">
        <f>VLOOKUP($A12,'Return Data'!$B$7:$R$2292,16,0)</f>
        <v>3.8243999999999998</v>
      </c>
      <c r="AA12" s="62">
        <f t="shared" si="9"/>
        <v>22</v>
      </c>
    </row>
    <row r="13" spans="1:27" x14ac:dyDescent="0.3">
      <c r="A13" s="58" t="s">
        <v>1213</v>
      </c>
      <c r="B13" s="59">
        <f>VLOOKUP($A13,'Return Data'!$B$7:$R$2292,3,0)</f>
        <v>44860</v>
      </c>
      <c r="C13" s="60">
        <f>VLOOKUP($A13,'Return Data'!$B$7:$R$2292,4,0)</f>
        <v>1169.5445</v>
      </c>
      <c r="D13" s="60">
        <f>VLOOKUP($A13,'Return Data'!$B$7:$R$2292,5,0)</f>
        <v>6.1022999999999996</v>
      </c>
      <c r="E13" s="61">
        <f t="shared" si="0"/>
        <v>5</v>
      </c>
      <c r="F13" s="60">
        <f>VLOOKUP($A13,'Return Data'!$B$7:$R$2292,6,0)</f>
        <v>6.0763999999999996</v>
      </c>
      <c r="G13" s="61">
        <f t="shared" si="1"/>
        <v>11</v>
      </c>
      <c r="H13" s="60">
        <f>VLOOKUP($A13,'Return Data'!$B$7:$R$2292,7,0)</f>
        <v>6.0744999999999996</v>
      </c>
      <c r="I13" s="61">
        <f t="shared" si="2"/>
        <v>13</v>
      </c>
      <c r="J13" s="60">
        <f>VLOOKUP($A13,'Return Data'!$B$7:$R$2292,8,0)</f>
        <v>6.0763999999999996</v>
      </c>
      <c r="K13" s="61">
        <f t="shared" si="3"/>
        <v>6</v>
      </c>
      <c r="L13" s="60">
        <f>VLOOKUP($A13,'Return Data'!$B$7:$R$2292,9,0)</f>
        <v>5.9484000000000004</v>
      </c>
      <c r="M13" s="61">
        <f t="shared" si="4"/>
        <v>8</v>
      </c>
      <c r="N13" s="60">
        <f>VLOOKUP($A13,'Return Data'!$B$7:$R$2292,10,0)</f>
        <v>5.4455</v>
      </c>
      <c r="O13" s="61">
        <f t="shared" si="5"/>
        <v>5</v>
      </c>
      <c r="P13" s="60">
        <f>VLOOKUP($A13,'Return Data'!$B$7:$R$2292,11,0)</f>
        <v>4.9451000000000001</v>
      </c>
      <c r="Q13" s="61">
        <f t="shared" si="6"/>
        <v>6</v>
      </c>
      <c r="R13" s="60">
        <f>VLOOKUP($A13,'Return Data'!$B$7:$R$2292,12,0)</f>
        <v>4.4622999999999999</v>
      </c>
      <c r="S13" s="61">
        <f t="shared" si="7"/>
        <v>8</v>
      </c>
      <c r="T13" s="60">
        <f>VLOOKUP($A13,'Return Data'!$B$7:$R$2292,13,0)</f>
        <v>4.2262000000000004</v>
      </c>
      <c r="U13" s="61">
        <f t="shared" si="8"/>
        <v>9</v>
      </c>
      <c r="V13" s="60">
        <f>VLOOKUP($A13,'Return Data'!$B$7:$R$2292,17,0)</f>
        <v>3.6696</v>
      </c>
      <c r="W13" s="61">
        <f t="shared" si="10"/>
        <v>11</v>
      </c>
      <c r="X13" s="60">
        <f>VLOOKUP($A13,'Return Data'!$B$7:$R$2292,14,0)</f>
        <v>3.7463000000000002</v>
      </c>
      <c r="Y13" s="61">
        <f>RANK(X13,X$8:X$36,0)</f>
        <v>1</v>
      </c>
      <c r="Z13" s="60">
        <f>VLOOKUP($A13,'Return Data'!$B$7:$R$2292,16,0)</f>
        <v>4.2058</v>
      </c>
      <c r="AA13" s="62">
        <f t="shared" si="9"/>
        <v>9</v>
      </c>
    </row>
    <row r="14" spans="1:27" x14ac:dyDescent="0.3">
      <c r="A14" s="58" t="s">
        <v>1215</v>
      </c>
      <c r="B14" s="59">
        <f>VLOOKUP($A14,'Return Data'!$B$7:$R$2292,3,0)</f>
        <v>44860</v>
      </c>
      <c r="C14" s="60">
        <f>VLOOKUP($A14,'Return Data'!$B$7:$R$2292,4,0)</f>
        <v>1131.5879</v>
      </c>
      <c r="D14" s="60">
        <f>VLOOKUP($A14,'Return Data'!$B$7:$R$2292,5,0)</f>
        <v>6.0037000000000003</v>
      </c>
      <c r="E14" s="61">
        <f t="shared" si="0"/>
        <v>26</v>
      </c>
      <c r="F14" s="60">
        <f>VLOOKUP($A14,'Return Data'!$B$7:$R$2292,6,0)</f>
        <v>5.9981999999999998</v>
      </c>
      <c r="G14" s="61">
        <f t="shared" si="1"/>
        <v>27</v>
      </c>
      <c r="H14" s="60">
        <f>VLOOKUP($A14,'Return Data'!$B$7:$R$2292,7,0)</f>
        <v>6.0217000000000001</v>
      </c>
      <c r="I14" s="61">
        <f t="shared" si="2"/>
        <v>25</v>
      </c>
      <c r="J14" s="60">
        <f>VLOOKUP($A14,'Return Data'!$B$7:$R$2292,8,0)</f>
        <v>5.9753999999999996</v>
      </c>
      <c r="K14" s="61">
        <f t="shared" si="3"/>
        <v>27</v>
      </c>
      <c r="L14" s="60">
        <f>VLOOKUP($A14,'Return Data'!$B$7:$R$2292,9,0)</f>
        <v>5.8048999999999999</v>
      </c>
      <c r="M14" s="61">
        <f t="shared" si="4"/>
        <v>27</v>
      </c>
      <c r="N14" s="60">
        <f>VLOOKUP($A14,'Return Data'!$B$7:$R$2292,10,0)</f>
        <v>5.3055000000000003</v>
      </c>
      <c r="O14" s="61">
        <f t="shared" si="5"/>
        <v>27</v>
      </c>
      <c r="P14" s="60">
        <f>VLOOKUP($A14,'Return Data'!$B$7:$R$2292,11,0)</f>
        <v>4.8391000000000002</v>
      </c>
      <c r="Q14" s="61">
        <f t="shared" si="6"/>
        <v>27</v>
      </c>
      <c r="R14" s="60">
        <f>VLOOKUP($A14,'Return Data'!$B$7:$R$2292,12,0)</f>
        <v>4.3593999999999999</v>
      </c>
      <c r="S14" s="61">
        <f t="shared" si="7"/>
        <v>26</v>
      </c>
      <c r="T14" s="60">
        <f>VLOOKUP($A14,'Return Data'!$B$7:$R$2292,13,0)</f>
        <v>4.1314000000000002</v>
      </c>
      <c r="U14" s="61">
        <f t="shared" si="8"/>
        <v>26</v>
      </c>
      <c r="V14" s="60">
        <f>VLOOKUP($A14,'Return Data'!$B$7:$R$2292,17,0)</f>
        <v>3.6179000000000001</v>
      </c>
      <c r="W14" s="61">
        <f t="shared" si="10"/>
        <v>24</v>
      </c>
      <c r="X14" s="60"/>
      <c r="Y14" s="61"/>
      <c r="Z14" s="60">
        <f>VLOOKUP($A14,'Return Data'!$B$7:$R$2292,16,0)</f>
        <v>3.8597000000000001</v>
      </c>
      <c r="AA14" s="62">
        <f t="shared" si="9"/>
        <v>17</v>
      </c>
    </row>
    <row r="15" spans="1:27" x14ac:dyDescent="0.3">
      <c r="A15" s="58" t="s">
        <v>1218</v>
      </c>
      <c r="B15" s="59">
        <f>VLOOKUP($A15,'Return Data'!$B$7:$R$2292,3,0)</f>
        <v>44860</v>
      </c>
      <c r="C15" s="60">
        <f>VLOOKUP($A15,'Return Data'!$B$7:$R$2292,4,0)</f>
        <v>1140.3033</v>
      </c>
      <c r="D15" s="60">
        <f>VLOOKUP($A15,'Return Data'!$B$7:$R$2292,5,0)</f>
        <v>6.0058999999999996</v>
      </c>
      <c r="E15" s="61">
        <f t="shared" si="0"/>
        <v>25</v>
      </c>
      <c r="F15" s="60">
        <f>VLOOKUP($A15,'Return Data'!$B$7:$R$2292,6,0)</f>
        <v>6.0004</v>
      </c>
      <c r="G15" s="61">
        <f t="shared" si="1"/>
        <v>25</v>
      </c>
      <c r="H15" s="60">
        <f>VLOOKUP($A15,'Return Data'!$B$7:$R$2292,7,0)</f>
        <v>5.9920999999999998</v>
      </c>
      <c r="I15" s="61">
        <f t="shared" si="2"/>
        <v>27</v>
      </c>
      <c r="J15" s="60">
        <f>VLOOKUP($A15,'Return Data'!$B$7:$R$2292,8,0)</f>
        <v>6.0872000000000002</v>
      </c>
      <c r="K15" s="61">
        <f t="shared" si="3"/>
        <v>3</v>
      </c>
      <c r="L15" s="60">
        <f>VLOOKUP($A15,'Return Data'!$B$7:$R$2292,9,0)</f>
        <v>5.9509999999999996</v>
      </c>
      <c r="M15" s="61">
        <f t="shared" si="4"/>
        <v>7</v>
      </c>
      <c r="N15" s="60">
        <f>VLOOKUP($A15,'Return Data'!$B$7:$R$2292,10,0)</f>
        <v>5.3878000000000004</v>
      </c>
      <c r="O15" s="61">
        <f t="shared" si="5"/>
        <v>25</v>
      </c>
      <c r="P15" s="60">
        <f>VLOOKUP($A15,'Return Data'!$B$7:$R$2292,11,0)</f>
        <v>4.8899999999999997</v>
      </c>
      <c r="Q15" s="61">
        <f t="shared" si="6"/>
        <v>25</v>
      </c>
      <c r="R15" s="60">
        <f>VLOOKUP($A15,'Return Data'!$B$7:$R$2292,12,0)</f>
        <v>4.4051999999999998</v>
      </c>
      <c r="S15" s="61">
        <f t="shared" si="7"/>
        <v>25</v>
      </c>
      <c r="T15" s="60">
        <f>VLOOKUP($A15,'Return Data'!$B$7:$R$2292,13,0)</f>
        <v>4.1656000000000004</v>
      </c>
      <c r="U15" s="61">
        <f t="shared" si="8"/>
        <v>25</v>
      </c>
      <c r="V15" s="60">
        <f>VLOOKUP($A15,'Return Data'!$B$7:$R$2292,17,0)</f>
        <v>3.6116000000000001</v>
      </c>
      <c r="W15" s="61">
        <f t="shared" si="10"/>
        <v>25</v>
      </c>
      <c r="X15" s="60"/>
      <c r="Y15" s="61"/>
      <c r="Z15" s="60">
        <f>VLOOKUP($A15,'Return Data'!$B$7:$R$2292,16,0)</f>
        <v>3.8548</v>
      </c>
      <c r="AA15" s="62">
        <f t="shared" si="9"/>
        <v>19</v>
      </c>
    </row>
    <row r="16" spans="1:27" x14ac:dyDescent="0.3">
      <c r="A16" s="58" t="s">
        <v>1220</v>
      </c>
      <c r="B16" s="59">
        <f>VLOOKUP($A16,'Return Data'!$B$7:$R$2292,3,0)</f>
        <v>44860</v>
      </c>
      <c r="C16" s="60">
        <f>VLOOKUP($A16,'Return Data'!$B$7:$R$2292,4,0)</f>
        <v>3242.8737999999998</v>
      </c>
      <c r="D16" s="60">
        <f>VLOOKUP($A16,'Return Data'!$B$7:$R$2292,5,0)</f>
        <v>6.0486000000000004</v>
      </c>
      <c r="E16" s="61">
        <f t="shared" si="0"/>
        <v>18</v>
      </c>
      <c r="F16" s="60">
        <f>VLOOKUP($A16,'Return Data'!$B$7:$R$2292,6,0)</f>
        <v>6.0392999999999999</v>
      </c>
      <c r="G16" s="61">
        <f t="shared" si="1"/>
        <v>23</v>
      </c>
      <c r="H16" s="60">
        <f>VLOOKUP($A16,'Return Data'!$B$7:$R$2292,7,0)</f>
        <v>6.0265000000000004</v>
      </c>
      <c r="I16" s="61">
        <f t="shared" si="2"/>
        <v>23</v>
      </c>
      <c r="J16" s="60">
        <f>VLOOKUP($A16,'Return Data'!$B$7:$R$2292,8,0)</f>
        <v>6.0094000000000003</v>
      </c>
      <c r="K16" s="61">
        <f t="shared" si="3"/>
        <v>26</v>
      </c>
      <c r="L16" s="60">
        <f>VLOOKUP($A16,'Return Data'!$B$7:$R$2292,9,0)</f>
        <v>5.9278000000000004</v>
      </c>
      <c r="M16" s="61">
        <f t="shared" si="4"/>
        <v>16</v>
      </c>
      <c r="N16" s="60">
        <f>VLOOKUP($A16,'Return Data'!$B$7:$R$2292,10,0)</f>
        <v>5.3826000000000001</v>
      </c>
      <c r="O16" s="61">
        <f t="shared" si="5"/>
        <v>26</v>
      </c>
      <c r="P16" s="60">
        <f>VLOOKUP($A16,'Return Data'!$B$7:$R$2292,11,0)</f>
        <v>4.8909000000000002</v>
      </c>
      <c r="Q16" s="61">
        <f t="shared" si="6"/>
        <v>24</v>
      </c>
      <c r="R16" s="60">
        <f>VLOOKUP($A16,'Return Data'!$B$7:$R$2292,12,0)</f>
        <v>4.4062999999999999</v>
      </c>
      <c r="S16" s="61">
        <f t="shared" si="7"/>
        <v>24</v>
      </c>
      <c r="T16" s="60">
        <f>VLOOKUP($A16,'Return Data'!$B$7:$R$2292,13,0)</f>
        <v>4.1737000000000002</v>
      </c>
      <c r="U16" s="61">
        <f t="shared" si="8"/>
        <v>24</v>
      </c>
      <c r="V16" s="60">
        <f>VLOOKUP($A16,'Return Data'!$B$7:$R$2292,17,0)</f>
        <v>3.6291000000000002</v>
      </c>
      <c r="W16" s="61">
        <f t="shared" si="10"/>
        <v>22</v>
      </c>
      <c r="X16" s="60">
        <f>VLOOKUP($A16,'Return Data'!$B$7:$R$2292,14,0)</f>
        <v>3.6518999999999999</v>
      </c>
      <c r="Y16" s="61">
        <f>RANK(X16,X$8:X$36,0)</f>
        <v>10</v>
      </c>
      <c r="Z16" s="60">
        <f>VLOOKUP($A16,'Return Data'!$B$7:$R$2292,16,0)</f>
        <v>5.9116</v>
      </c>
      <c r="AA16" s="62">
        <f t="shared" si="9"/>
        <v>4</v>
      </c>
    </row>
    <row r="17" spans="1:27" x14ac:dyDescent="0.3">
      <c r="A17" s="58" t="s">
        <v>1221</v>
      </c>
      <c r="B17" s="59">
        <f>VLOOKUP($A17,'Return Data'!$B$7:$R$2292,3,0)</f>
        <v>44860</v>
      </c>
      <c r="C17" s="60">
        <f>VLOOKUP($A17,'Return Data'!$B$7:$R$2292,4,0)</f>
        <v>1142.5103999999999</v>
      </c>
      <c r="D17" s="60">
        <f>VLOOKUP($A17,'Return Data'!$B$7:$R$2292,5,0)</f>
        <v>5.9911000000000003</v>
      </c>
      <c r="E17" s="61">
        <f t="shared" si="0"/>
        <v>27</v>
      </c>
      <c r="F17" s="60">
        <f>VLOOKUP($A17,'Return Data'!$B$7:$R$2292,6,0)</f>
        <v>5.9988999999999999</v>
      </c>
      <c r="G17" s="61">
        <f t="shared" si="1"/>
        <v>26</v>
      </c>
      <c r="H17" s="60">
        <f>VLOOKUP($A17,'Return Data'!$B$7:$R$2292,7,0)</f>
        <v>6.0057</v>
      </c>
      <c r="I17" s="61">
        <f t="shared" si="2"/>
        <v>26</v>
      </c>
      <c r="J17" s="60">
        <f>VLOOKUP($A17,'Return Data'!$B$7:$R$2292,8,0)</f>
        <v>6.0621</v>
      </c>
      <c r="K17" s="61">
        <f t="shared" si="3"/>
        <v>14</v>
      </c>
      <c r="L17" s="60">
        <f>VLOOKUP($A17,'Return Data'!$B$7:$R$2292,9,0)</f>
        <v>5.9198000000000004</v>
      </c>
      <c r="M17" s="61">
        <f t="shared" si="4"/>
        <v>18</v>
      </c>
      <c r="N17" s="60">
        <f>VLOOKUP($A17,'Return Data'!$B$7:$R$2292,10,0)</f>
        <v>5.4374000000000002</v>
      </c>
      <c r="O17" s="61">
        <f t="shared" si="5"/>
        <v>7</v>
      </c>
      <c r="P17" s="60">
        <f>VLOOKUP($A17,'Return Data'!$B$7:$R$2292,11,0)</f>
        <v>4.9409000000000001</v>
      </c>
      <c r="Q17" s="61">
        <f t="shared" si="6"/>
        <v>7</v>
      </c>
      <c r="R17" s="60">
        <f>VLOOKUP($A17,'Return Data'!$B$7:$R$2292,12,0)</f>
        <v>4.4770000000000003</v>
      </c>
      <c r="S17" s="61">
        <f t="shared" si="7"/>
        <v>6</v>
      </c>
      <c r="T17" s="60">
        <f>VLOOKUP($A17,'Return Data'!$B$7:$R$2292,13,0)</f>
        <v>4.2472000000000003</v>
      </c>
      <c r="U17" s="61">
        <f t="shared" si="8"/>
        <v>3</v>
      </c>
      <c r="V17" s="60">
        <f>VLOOKUP($A17,'Return Data'!$B$7:$R$2292,17,0)</f>
        <v>3.7105000000000001</v>
      </c>
      <c r="W17" s="61">
        <f t="shared" si="10"/>
        <v>2</v>
      </c>
      <c r="X17" s="60"/>
      <c r="Y17" s="61"/>
      <c r="Z17" s="60">
        <f>VLOOKUP($A17,'Return Data'!$B$7:$R$2292,16,0)</f>
        <v>3.9523999999999999</v>
      </c>
      <c r="AA17" s="62">
        <f t="shared" si="9"/>
        <v>16</v>
      </c>
    </row>
    <row r="18" spans="1:27" x14ac:dyDescent="0.3">
      <c r="A18" s="58" t="s">
        <v>1224</v>
      </c>
      <c r="B18" s="59">
        <f>VLOOKUP($A18,'Return Data'!$B$7:$R$2292,3,0)</f>
        <v>44860</v>
      </c>
      <c r="C18" s="60">
        <f>VLOOKUP($A18,'Return Data'!$B$7:$R$2292,4,0)</f>
        <v>1177.2612999999999</v>
      </c>
      <c r="D18" s="60">
        <f>VLOOKUP($A18,'Return Data'!$B$7:$R$2292,5,0)</f>
        <v>6.0529999999999999</v>
      </c>
      <c r="E18" s="61">
        <f t="shared" si="0"/>
        <v>16</v>
      </c>
      <c r="F18" s="60">
        <f>VLOOKUP($A18,'Return Data'!$B$7:$R$2292,6,0)</f>
        <v>6.0651000000000002</v>
      </c>
      <c r="G18" s="61">
        <f t="shared" si="1"/>
        <v>13</v>
      </c>
      <c r="H18" s="60">
        <f>VLOOKUP($A18,'Return Data'!$B$7:$R$2292,7,0)</f>
        <v>6.0582000000000003</v>
      </c>
      <c r="I18" s="61">
        <f t="shared" si="2"/>
        <v>16</v>
      </c>
      <c r="J18" s="60">
        <f>VLOOKUP($A18,'Return Data'!$B$7:$R$2292,8,0)</f>
        <v>6.0366999999999997</v>
      </c>
      <c r="K18" s="61">
        <f t="shared" si="3"/>
        <v>20</v>
      </c>
      <c r="L18" s="60">
        <f>VLOOKUP($A18,'Return Data'!$B$7:$R$2292,9,0)</f>
        <v>5.9236000000000004</v>
      </c>
      <c r="M18" s="61">
        <f t="shared" si="4"/>
        <v>17</v>
      </c>
      <c r="N18" s="60">
        <f>VLOOKUP($A18,'Return Data'!$B$7:$R$2292,10,0)</f>
        <v>5.4120999999999997</v>
      </c>
      <c r="O18" s="61">
        <f t="shared" si="5"/>
        <v>17</v>
      </c>
      <c r="P18" s="60">
        <f>VLOOKUP($A18,'Return Data'!$B$7:$R$2292,11,0)</f>
        <v>4.9169</v>
      </c>
      <c r="Q18" s="61">
        <f t="shared" si="6"/>
        <v>18</v>
      </c>
      <c r="R18" s="60">
        <f>VLOOKUP($A18,'Return Data'!$B$7:$R$2292,12,0)</f>
        <v>4.4396000000000004</v>
      </c>
      <c r="S18" s="61">
        <f t="shared" si="7"/>
        <v>17</v>
      </c>
      <c r="T18" s="60">
        <f>VLOOKUP($A18,'Return Data'!$B$7:$R$2292,13,0)</f>
        <v>4.1997999999999998</v>
      </c>
      <c r="U18" s="61">
        <f t="shared" si="8"/>
        <v>19</v>
      </c>
      <c r="V18" s="60">
        <f>VLOOKUP($A18,'Return Data'!$B$7:$R$2292,17,0)</f>
        <v>3.649</v>
      </c>
      <c r="W18" s="61">
        <f t="shared" si="10"/>
        <v>18</v>
      </c>
      <c r="X18" s="60">
        <f>VLOOKUP($A18,'Return Data'!$B$7:$R$2292,14,0)</f>
        <v>3.6684999999999999</v>
      </c>
      <c r="Y18" s="61">
        <f>RANK(X18,X$8:X$36,0)</f>
        <v>9</v>
      </c>
      <c r="Z18" s="60">
        <f>VLOOKUP($A18,'Return Data'!$B$7:$R$2292,16,0)</f>
        <v>4.2160000000000002</v>
      </c>
      <c r="AA18" s="62">
        <f t="shared" si="9"/>
        <v>6</v>
      </c>
    </row>
    <row r="19" spans="1:27" x14ac:dyDescent="0.3">
      <c r="A19" s="58" t="s">
        <v>1225</v>
      </c>
      <c r="B19" s="59">
        <f>VLOOKUP($A19,'Return Data'!$B$7:$R$2292,3,0)</f>
        <v>44860</v>
      </c>
      <c r="C19" s="60">
        <f>VLOOKUP($A19,'Return Data'!$B$7:$R$2292,4,0)</f>
        <v>1164.7001</v>
      </c>
      <c r="D19" s="60">
        <f>VLOOKUP($A19,'Return Data'!$B$7:$R$2292,5,0)</f>
        <v>6.0556000000000001</v>
      </c>
      <c r="E19" s="61">
        <f t="shared" si="0"/>
        <v>14</v>
      </c>
      <c r="F19" s="60">
        <f>VLOOKUP($A19,'Return Data'!$B$7:$R$2292,6,0)</f>
        <v>6.0587</v>
      </c>
      <c r="G19" s="61">
        <f t="shared" si="1"/>
        <v>15</v>
      </c>
      <c r="H19" s="60">
        <f>VLOOKUP($A19,'Return Data'!$B$7:$R$2292,7,0)</f>
        <v>6.0750999999999999</v>
      </c>
      <c r="I19" s="61">
        <f t="shared" si="2"/>
        <v>12</v>
      </c>
      <c r="J19" s="60">
        <f>VLOOKUP($A19,'Return Data'!$B$7:$R$2292,8,0)</f>
        <v>6.0659999999999998</v>
      </c>
      <c r="K19" s="61">
        <f t="shared" si="3"/>
        <v>9</v>
      </c>
      <c r="L19" s="60">
        <f>VLOOKUP($A19,'Return Data'!$B$7:$R$2292,9,0)</f>
        <v>5.9352999999999998</v>
      </c>
      <c r="M19" s="61">
        <f t="shared" si="4"/>
        <v>11</v>
      </c>
      <c r="N19" s="60">
        <f>VLOOKUP($A19,'Return Data'!$B$7:$R$2292,10,0)</f>
        <v>5.4225000000000003</v>
      </c>
      <c r="O19" s="61">
        <f t="shared" si="5"/>
        <v>13</v>
      </c>
      <c r="P19" s="60">
        <f>VLOOKUP($A19,'Return Data'!$B$7:$R$2292,11,0)</f>
        <v>4.9321000000000002</v>
      </c>
      <c r="Q19" s="61">
        <f t="shared" si="6"/>
        <v>15</v>
      </c>
      <c r="R19" s="60">
        <f>VLOOKUP($A19,'Return Data'!$B$7:$R$2292,12,0)</f>
        <v>4.4511000000000003</v>
      </c>
      <c r="S19" s="61">
        <f t="shared" si="7"/>
        <v>13</v>
      </c>
      <c r="T19" s="60">
        <f>VLOOKUP($A19,'Return Data'!$B$7:$R$2292,13,0)</f>
        <v>4.2111000000000001</v>
      </c>
      <c r="U19" s="61">
        <f t="shared" si="8"/>
        <v>14</v>
      </c>
      <c r="V19" s="60">
        <f>VLOOKUP($A19,'Return Data'!$B$7:$R$2292,17,0)</f>
        <v>3.6518000000000002</v>
      </c>
      <c r="W19" s="61">
        <f t="shared" si="10"/>
        <v>17</v>
      </c>
      <c r="X19" s="60">
        <f>VLOOKUP($A19,'Return Data'!$B$7:$R$2292,14,0)</f>
        <v>3.6737000000000002</v>
      </c>
      <c r="Y19" s="61">
        <f>RANK(X19,X$8:X$36,0)</f>
        <v>7</v>
      </c>
      <c r="Z19" s="60">
        <f>VLOOKUP($A19,'Return Data'!$B$7:$R$2292,16,0)</f>
        <v>4.1241000000000003</v>
      </c>
      <c r="AA19" s="62">
        <f t="shared" si="9"/>
        <v>10</v>
      </c>
    </row>
    <row r="20" spans="1:27" x14ac:dyDescent="0.3">
      <c r="A20" s="58" t="s">
        <v>1227</v>
      </c>
      <c r="B20" s="59">
        <f>VLOOKUP($A20,'Return Data'!$B$7:$R$2292,3,0)</f>
        <v>44860</v>
      </c>
      <c r="C20" s="60">
        <f>VLOOKUP($A20,'Return Data'!$B$7:$R$2292,4,0)</f>
        <v>1130.6033</v>
      </c>
      <c r="D20" s="60">
        <f>VLOOKUP($A20,'Return Data'!$B$7:$R$2292,5,0)</f>
        <v>5.9089</v>
      </c>
      <c r="E20" s="61">
        <f t="shared" si="0"/>
        <v>29</v>
      </c>
      <c r="F20" s="60">
        <f>VLOOKUP($A20,'Return Data'!$B$7:$R$2292,6,0)</f>
        <v>5.9128999999999996</v>
      </c>
      <c r="G20" s="61">
        <f t="shared" si="1"/>
        <v>29</v>
      </c>
      <c r="H20" s="60">
        <f>VLOOKUP($A20,'Return Data'!$B$7:$R$2292,7,0)</f>
        <v>5.8110999999999997</v>
      </c>
      <c r="I20" s="61">
        <f t="shared" si="2"/>
        <v>29</v>
      </c>
      <c r="J20" s="60">
        <f>VLOOKUP($A20,'Return Data'!$B$7:$R$2292,8,0)</f>
        <v>5.8097000000000003</v>
      </c>
      <c r="K20" s="61">
        <f t="shared" si="3"/>
        <v>29</v>
      </c>
      <c r="L20" s="60">
        <f>VLOOKUP($A20,'Return Data'!$B$7:$R$2292,9,0)</f>
        <v>5.7984</v>
      </c>
      <c r="M20" s="61">
        <f t="shared" si="4"/>
        <v>28</v>
      </c>
      <c r="N20" s="60">
        <f>VLOOKUP($A20,'Return Data'!$B$7:$R$2292,10,0)</f>
        <v>5.2638999999999996</v>
      </c>
      <c r="O20" s="61">
        <f t="shared" si="5"/>
        <v>28</v>
      </c>
      <c r="P20" s="60">
        <f>VLOOKUP($A20,'Return Data'!$B$7:$R$2292,11,0)</f>
        <v>4.8132999999999999</v>
      </c>
      <c r="Q20" s="61">
        <f t="shared" si="6"/>
        <v>29</v>
      </c>
      <c r="R20" s="60">
        <f>VLOOKUP($A20,'Return Data'!$B$7:$R$2292,12,0)</f>
        <v>4.3292999999999999</v>
      </c>
      <c r="S20" s="61">
        <f t="shared" si="7"/>
        <v>29</v>
      </c>
      <c r="T20" s="60">
        <f>VLOOKUP($A20,'Return Data'!$B$7:$R$2292,13,0)</f>
        <v>4.1009000000000002</v>
      </c>
      <c r="U20" s="61">
        <f t="shared" si="8"/>
        <v>28</v>
      </c>
      <c r="V20" s="60">
        <f>VLOOKUP($A20,'Return Data'!$B$7:$R$2292,17,0)</f>
        <v>3.5716999999999999</v>
      </c>
      <c r="W20" s="61">
        <f t="shared" si="10"/>
        <v>27</v>
      </c>
      <c r="X20" s="60"/>
      <c r="Y20" s="61"/>
      <c r="Z20" s="60">
        <f>VLOOKUP($A20,'Return Data'!$B$7:$R$2292,16,0)</f>
        <v>3.7850000000000001</v>
      </c>
      <c r="AA20" s="62">
        <f t="shared" si="9"/>
        <v>24</v>
      </c>
    </row>
    <row r="21" spans="1:27" x14ac:dyDescent="0.3">
      <c r="A21" s="58" t="s">
        <v>1229</v>
      </c>
      <c r="B21" s="59">
        <f>VLOOKUP($A21,'Return Data'!$B$7:$R$2292,3,0)</f>
        <v>44860</v>
      </c>
      <c r="C21" s="60">
        <f>VLOOKUP($A21,'Return Data'!$B$7:$R$2292,4,0)</f>
        <v>1103.6401000000001</v>
      </c>
      <c r="D21" s="60">
        <f>VLOOKUP($A21,'Return Data'!$B$7:$R$2292,5,0)</f>
        <v>6.0499000000000001</v>
      </c>
      <c r="E21" s="61">
        <f t="shared" si="0"/>
        <v>17</v>
      </c>
      <c r="F21" s="60">
        <f>VLOOKUP($A21,'Return Data'!$B$7:$R$2292,6,0)</f>
        <v>6.0529999999999999</v>
      </c>
      <c r="G21" s="61">
        <f t="shared" si="1"/>
        <v>17</v>
      </c>
      <c r="H21" s="60">
        <f>VLOOKUP($A21,'Return Data'!$B$7:$R$2292,7,0)</f>
        <v>6.0541</v>
      </c>
      <c r="I21" s="61">
        <f t="shared" si="2"/>
        <v>18</v>
      </c>
      <c r="J21" s="60">
        <f>VLOOKUP($A21,'Return Data'!$B$7:$R$2292,8,0)</f>
        <v>6.0396999999999998</v>
      </c>
      <c r="K21" s="61">
        <f t="shared" si="3"/>
        <v>18</v>
      </c>
      <c r="L21" s="60">
        <f>VLOOKUP($A21,'Return Data'!$B$7:$R$2292,9,0)</f>
        <v>5.9181999999999997</v>
      </c>
      <c r="M21" s="61">
        <f t="shared" si="4"/>
        <v>19</v>
      </c>
      <c r="N21" s="60">
        <f>VLOOKUP($A21,'Return Data'!$B$7:$R$2292,10,0)</f>
        <v>5.4028999999999998</v>
      </c>
      <c r="O21" s="61">
        <f t="shared" si="5"/>
        <v>21</v>
      </c>
      <c r="P21" s="60">
        <f>VLOOKUP($A21,'Return Data'!$B$7:$R$2292,11,0)</f>
        <v>4.92</v>
      </c>
      <c r="Q21" s="61">
        <f t="shared" si="6"/>
        <v>16</v>
      </c>
      <c r="R21" s="60">
        <f>VLOOKUP($A21,'Return Data'!$B$7:$R$2292,12,0)</f>
        <v>4.4352</v>
      </c>
      <c r="S21" s="61">
        <f t="shared" si="7"/>
        <v>19</v>
      </c>
      <c r="T21" s="60">
        <f>VLOOKUP($A21,'Return Data'!$B$7:$R$2292,13,0)</f>
        <v>4.2023000000000001</v>
      </c>
      <c r="U21" s="61">
        <f t="shared" si="8"/>
        <v>18</v>
      </c>
      <c r="V21" s="60">
        <f>VLOOKUP($A21,'Return Data'!$B$7:$R$2292,17,0)</f>
        <v>3.6478999999999999</v>
      </c>
      <c r="W21" s="61">
        <f t="shared" si="10"/>
        <v>19</v>
      </c>
      <c r="X21" s="60"/>
      <c r="Y21" s="61"/>
      <c r="Z21" s="60">
        <f>VLOOKUP($A21,'Return Data'!$B$7:$R$2292,16,0)</f>
        <v>3.5847000000000002</v>
      </c>
      <c r="AA21" s="62">
        <f t="shared" si="9"/>
        <v>29</v>
      </c>
    </row>
    <row r="22" spans="1:27" x14ac:dyDescent="0.3">
      <c r="A22" s="58" t="s">
        <v>1231</v>
      </c>
      <c r="B22" s="59">
        <f>VLOOKUP($A22,'Return Data'!$B$7:$R$2292,3,0)</f>
        <v>44860</v>
      </c>
      <c r="C22" s="60">
        <f>VLOOKUP($A22,'Return Data'!$B$7:$R$2292,4,0)</f>
        <v>1113.2791</v>
      </c>
      <c r="D22" s="60">
        <f>VLOOKUP($A22,'Return Data'!$B$7:$R$2292,5,0)</f>
        <v>5.9188000000000001</v>
      </c>
      <c r="E22" s="61">
        <f t="shared" si="0"/>
        <v>28</v>
      </c>
      <c r="F22" s="60">
        <f>VLOOKUP($A22,'Return Data'!$B$7:$R$2292,6,0)</f>
        <v>5.9142000000000001</v>
      </c>
      <c r="G22" s="61">
        <f t="shared" si="1"/>
        <v>28</v>
      </c>
      <c r="H22" s="60">
        <f>VLOOKUP($A22,'Return Data'!$B$7:$R$2292,7,0)</f>
        <v>5.9311999999999996</v>
      </c>
      <c r="I22" s="61">
        <f t="shared" si="2"/>
        <v>28</v>
      </c>
      <c r="J22" s="60">
        <f>VLOOKUP($A22,'Return Data'!$B$7:$R$2292,8,0)</f>
        <v>5.9101999999999997</v>
      </c>
      <c r="K22" s="61">
        <f t="shared" si="3"/>
        <v>28</v>
      </c>
      <c r="L22" s="60">
        <f>VLOOKUP($A22,'Return Data'!$B$7:$R$2292,9,0)</f>
        <v>5.7763999999999998</v>
      </c>
      <c r="M22" s="61">
        <f t="shared" si="4"/>
        <v>29</v>
      </c>
      <c r="N22" s="60">
        <f>VLOOKUP($A22,'Return Data'!$B$7:$R$2292,10,0)</f>
        <v>5.2491000000000003</v>
      </c>
      <c r="O22" s="61">
        <f t="shared" si="5"/>
        <v>29</v>
      </c>
      <c r="P22" s="60">
        <f>VLOOKUP($A22,'Return Data'!$B$7:$R$2292,11,0)</f>
        <v>4.8263999999999996</v>
      </c>
      <c r="Q22" s="61">
        <f t="shared" si="6"/>
        <v>28</v>
      </c>
      <c r="R22" s="60">
        <f>VLOOKUP($A22,'Return Data'!$B$7:$R$2292,12,0)</f>
        <v>4.3456999999999999</v>
      </c>
      <c r="S22" s="61">
        <f t="shared" si="7"/>
        <v>27</v>
      </c>
      <c r="T22" s="60">
        <f>VLOOKUP($A22,'Return Data'!$B$7:$R$2292,13,0)</f>
        <v>4.1222000000000003</v>
      </c>
      <c r="U22" s="61">
        <f t="shared" si="8"/>
        <v>27</v>
      </c>
      <c r="V22" s="60">
        <f>VLOOKUP($A22,'Return Data'!$B$7:$R$2292,17,0)</f>
        <v>3.5842000000000001</v>
      </c>
      <c r="W22" s="61">
        <f t="shared" si="10"/>
        <v>26</v>
      </c>
      <c r="X22" s="60"/>
      <c r="Y22" s="61"/>
      <c r="Z22" s="60">
        <f>VLOOKUP($A22,'Return Data'!$B$7:$R$2292,16,0)</f>
        <v>3.6316000000000002</v>
      </c>
      <c r="AA22" s="62">
        <f t="shared" si="9"/>
        <v>28</v>
      </c>
    </row>
    <row r="23" spans="1:27" x14ac:dyDescent="0.3">
      <c r="A23" s="58" t="s">
        <v>1233</v>
      </c>
      <c r="B23" s="59">
        <f>VLOOKUP($A23,'Return Data'!$B$7:$R$2292,3,0)</f>
        <v>44860</v>
      </c>
      <c r="C23" s="60">
        <f>VLOOKUP($A23,'Return Data'!$B$7:$R$2292,4,0)</f>
        <v>1109.8438000000001</v>
      </c>
      <c r="D23" s="60">
        <f>VLOOKUP($A23,'Return Data'!$B$7:$R$2292,5,0)</f>
        <v>6.0391000000000004</v>
      </c>
      <c r="E23" s="61">
        <f t="shared" si="0"/>
        <v>21</v>
      </c>
      <c r="F23" s="60">
        <f>VLOOKUP($A23,'Return Data'!$B$7:$R$2292,6,0)</f>
        <v>6.0465999999999998</v>
      </c>
      <c r="G23" s="61">
        <f t="shared" si="1"/>
        <v>21</v>
      </c>
      <c r="H23" s="60">
        <f>VLOOKUP($A23,'Return Data'!$B$7:$R$2292,7,0)</f>
        <v>6.0507999999999997</v>
      </c>
      <c r="I23" s="61">
        <f t="shared" si="2"/>
        <v>19</v>
      </c>
      <c r="J23" s="60">
        <f>VLOOKUP($A23,'Return Data'!$B$7:$R$2292,8,0)</f>
        <v>6.0355999999999996</v>
      </c>
      <c r="K23" s="61">
        <f t="shared" si="3"/>
        <v>23</v>
      </c>
      <c r="L23" s="60">
        <f>VLOOKUP($A23,'Return Data'!$B$7:$R$2292,9,0)</f>
        <v>5.9527999999999999</v>
      </c>
      <c r="M23" s="61">
        <f t="shared" si="4"/>
        <v>6</v>
      </c>
      <c r="N23" s="60">
        <f>VLOOKUP($A23,'Return Data'!$B$7:$R$2292,10,0)</f>
        <v>5.4119999999999999</v>
      </c>
      <c r="O23" s="61">
        <f t="shared" si="5"/>
        <v>18</v>
      </c>
      <c r="P23" s="60">
        <f>VLOOKUP($A23,'Return Data'!$B$7:$R$2292,11,0)</f>
        <v>4.9142000000000001</v>
      </c>
      <c r="Q23" s="61">
        <f t="shared" si="6"/>
        <v>19</v>
      </c>
      <c r="R23" s="60">
        <f>VLOOKUP($A23,'Return Data'!$B$7:$R$2292,12,0)</f>
        <v>4.4329999999999998</v>
      </c>
      <c r="S23" s="61">
        <f t="shared" si="7"/>
        <v>20</v>
      </c>
      <c r="T23" s="60">
        <f>VLOOKUP($A23,'Return Data'!$B$7:$R$2292,13,0)</f>
        <v>4.2077</v>
      </c>
      <c r="U23" s="61">
        <f t="shared" si="8"/>
        <v>17</v>
      </c>
      <c r="V23" s="60">
        <f>VLOOKUP($A23,'Return Data'!$B$7:$R$2292,17,0)</f>
        <v>3.6760000000000002</v>
      </c>
      <c r="W23" s="61">
        <f t="shared" si="10"/>
        <v>7</v>
      </c>
      <c r="X23" s="60"/>
      <c r="Y23" s="61"/>
      <c r="Z23" s="60">
        <f>VLOOKUP($A23,'Return Data'!$B$7:$R$2292,16,0)</f>
        <v>3.6608999999999998</v>
      </c>
      <c r="AA23" s="62">
        <f t="shared" si="9"/>
        <v>27</v>
      </c>
    </row>
    <row r="24" spans="1:27" x14ac:dyDescent="0.3">
      <c r="A24" s="58" t="s">
        <v>1235</v>
      </c>
      <c r="B24" s="59">
        <f>VLOOKUP($A24,'Return Data'!$B$7:$R$2292,3,0)</f>
        <v>44860</v>
      </c>
      <c r="C24" s="60">
        <f>VLOOKUP($A24,'Return Data'!$B$7:$R$2292,4,0)</f>
        <v>1164.7963999999999</v>
      </c>
      <c r="D24" s="60">
        <f>VLOOKUP($A24,'Return Data'!$B$7:$R$2292,5,0)</f>
        <v>6.0833000000000004</v>
      </c>
      <c r="E24" s="61">
        <f t="shared" si="0"/>
        <v>9</v>
      </c>
      <c r="F24" s="60">
        <f>VLOOKUP($A24,'Return Data'!$B$7:$R$2292,6,0)</f>
        <v>6.0816999999999997</v>
      </c>
      <c r="G24" s="61">
        <f t="shared" si="1"/>
        <v>10</v>
      </c>
      <c r="H24" s="60">
        <f>VLOOKUP($A24,'Return Data'!$B$7:$R$2292,7,0)</f>
        <v>6.0812999999999997</v>
      </c>
      <c r="I24" s="61">
        <f t="shared" si="2"/>
        <v>7</v>
      </c>
      <c r="J24" s="60">
        <f>VLOOKUP($A24,'Return Data'!$B$7:$R$2292,8,0)</f>
        <v>6.0609999999999999</v>
      </c>
      <c r="K24" s="61">
        <f t="shared" si="3"/>
        <v>15</v>
      </c>
      <c r="L24" s="60">
        <f>VLOOKUP($A24,'Return Data'!$B$7:$R$2292,9,0)</f>
        <v>5.9177</v>
      </c>
      <c r="M24" s="61">
        <f t="shared" si="4"/>
        <v>20</v>
      </c>
      <c r="N24" s="60">
        <f>VLOOKUP($A24,'Return Data'!$B$7:$R$2292,10,0)</f>
        <v>5.4321999999999999</v>
      </c>
      <c r="O24" s="61">
        <f t="shared" si="5"/>
        <v>10</v>
      </c>
      <c r="P24" s="60">
        <f>VLOOKUP($A24,'Return Data'!$B$7:$R$2292,11,0)</f>
        <v>4.9374000000000002</v>
      </c>
      <c r="Q24" s="61">
        <f t="shared" si="6"/>
        <v>10</v>
      </c>
      <c r="R24" s="60">
        <f>VLOOKUP($A24,'Return Data'!$B$7:$R$2292,12,0)</f>
        <v>4.4602000000000004</v>
      </c>
      <c r="S24" s="61">
        <f t="shared" si="7"/>
        <v>10</v>
      </c>
      <c r="T24" s="60">
        <f>VLOOKUP($A24,'Return Data'!$B$7:$R$2292,13,0)</f>
        <v>4.2194000000000003</v>
      </c>
      <c r="U24" s="61">
        <f t="shared" si="8"/>
        <v>11</v>
      </c>
      <c r="V24" s="60">
        <f>VLOOKUP($A24,'Return Data'!$B$7:$R$2292,17,0)</f>
        <v>3.6570999999999998</v>
      </c>
      <c r="W24" s="61">
        <f t="shared" si="10"/>
        <v>15</v>
      </c>
      <c r="X24" s="60">
        <f>VLOOKUP($A24,'Return Data'!$B$7:$R$2292,14,0)</f>
        <v>3.6781000000000001</v>
      </c>
      <c r="Y24" s="61">
        <f>RANK(X24,X$8:X$36,0)</f>
        <v>6</v>
      </c>
      <c r="Z24" s="60">
        <f>VLOOKUP($A24,'Return Data'!$B$7:$R$2292,16,0)</f>
        <v>4.1172000000000004</v>
      </c>
      <c r="AA24" s="62">
        <f t="shared" si="9"/>
        <v>11</v>
      </c>
    </row>
    <row r="25" spans="1:27" x14ac:dyDescent="0.3">
      <c r="A25" s="58" t="s">
        <v>1237</v>
      </c>
      <c r="B25" s="59">
        <f>VLOOKUP($A25,'Return Data'!$B$7:$R$2292,3,0)</f>
        <v>44860</v>
      </c>
      <c r="C25" s="60">
        <f>VLOOKUP($A25,'Return Data'!$B$7:$R$2292,4,0)</f>
        <v>2839.0165000000002</v>
      </c>
      <c r="D25" s="60">
        <f>VLOOKUP($A25,'Return Data'!$B$7:$R$2292,5,0)</f>
        <v>6.0263999999999998</v>
      </c>
      <c r="E25" s="61">
        <f t="shared" si="0"/>
        <v>24</v>
      </c>
      <c r="F25" s="60">
        <f>VLOOKUP($A25,'Return Data'!$B$7:$R$2292,6,0)</f>
        <v>6.032</v>
      </c>
      <c r="G25" s="61">
        <f t="shared" si="1"/>
        <v>24</v>
      </c>
      <c r="H25" s="60">
        <f>VLOOKUP($A25,'Return Data'!$B$7:$R$2292,7,0)</f>
        <v>6.0263</v>
      </c>
      <c r="I25" s="61">
        <f t="shared" si="2"/>
        <v>24</v>
      </c>
      <c r="J25" s="60">
        <f>VLOOKUP($A25,'Return Data'!$B$7:$R$2292,8,0)</f>
        <v>6.0174000000000003</v>
      </c>
      <c r="K25" s="61">
        <f t="shared" si="3"/>
        <v>25</v>
      </c>
      <c r="L25" s="60">
        <f>VLOOKUP($A25,'Return Data'!$B$7:$R$2292,9,0)</f>
        <v>5.8822000000000001</v>
      </c>
      <c r="M25" s="61">
        <f t="shared" si="4"/>
        <v>25</v>
      </c>
      <c r="N25" s="60">
        <f>VLOOKUP($A25,'Return Data'!$B$7:$R$2292,10,0)</f>
        <v>5.4074</v>
      </c>
      <c r="O25" s="61">
        <f t="shared" si="5"/>
        <v>20</v>
      </c>
      <c r="P25" s="60">
        <f>VLOOKUP($A25,'Return Data'!$B$7:$R$2292,11,0)</f>
        <v>4.9058000000000002</v>
      </c>
      <c r="Q25" s="61">
        <f t="shared" si="6"/>
        <v>21</v>
      </c>
      <c r="R25" s="60">
        <f>VLOOKUP($A25,'Return Data'!$B$7:$R$2292,12,0)</f>
        <v>4.4283999999999999</v>
      </c>
      <c r="S25" s="61">
        <f t="shared" si="7"/>
        <v>21</v>
      </c>
      <c r="T25" s="60">
        <f>VLOOKUP($A25,'Return Data'!$B$7:$R$2292,13,0)</f>
        <v>4.1971999999999996</v>
      </c>
      <c r="U25" s="61">
        <f t="shared" si="8"/>
        <v>20</v>
      </c>
      <c r="V25" s="60">
        <f>VLOOKUP($A25,'Return Data'!$B$7:$R$2292,17,0)</f>
        <v>3.6566000000000001</v>
      </c>
      <c r="W25" s="61">
        <f t="shared" si="10"/>
        <v>16</v>
      </c>
      <c r="X25" s="60">
        <f>VLOOKUP($A25,'Return Data'!$B$7:$R$2292,14,0)</f>
        <v>3.6928000000000001</v>
      </c>
      <c r="Y25" s="61">
        <f>RANK(X25,X$8:X$36,0)</f>
        <v>5</v>
      </c>
      <c r="Z25" s="60">
        <f>VLOOKUP($A25,'Return Data'!$B$7:$R$2292,16,0)</f>
        <v>6.2685000000000004</v>
      </c>
      <c r="AA25" s="62">
        <f t="shared" si="9"/>
        <v>1</v>
      </c>
    </row>
    <row r="26" spans="1:27" x14ac:dyDescent="0.3">
      <c r="A26" s="58" t="s">
        <v>1239</v>
      </c>
      <c r="B26" s="59">
        <f>VLOOKUP($A26,'Return Data'!$B$7:$R$2292,3,0)</f>
        <v>44860</v>
      </c>
      <c r="C26" s="60">
        <f>VLOOKUP($A26,'Return Data'!$B$7:$R$2292,4,0)</f>
        <v>1132.1038000000001</v>
      </c>
      <c r="D26" s="60">
        <f>VLOOKUP($A26,'Return Data'!$B$7:$R$2292,5,0)</f>
        <v>6.0332999999999997</v>
      </c>
      <c r="E26" s="61">
        <f t="shared" si="0"/>
        <v>23</v>
      </c>
      <c r="F26" s="60">
        <f>VLOOKUP($A26,'Return Data'!$B$7:$R$2292,6,0)</f>
        <v>6.0438999999999998</v>
      </c>
      <c r="G26" s="61">
        <f t="shared" si="1"/>
        <v>22</v>
      </c>
      <c r="H26" s="60">
        <f>VLOOKUP($A26,'Return Data'!$B$7:$R$2292,7,0)</f>
        <v>6.0346000000000002</v>
      </c>
      <c r="I26" s="61">
        <f t="shared" si="2"/>
        <v>22</v>
      </c>
      <c r="J26" s="60">
        <f>VLOOKUP($A26,'Return Data'!$B$7:$R$2292,8,0)</f>
        <v>6.0296000000000003</v>
      </c>
      <c r="K26" s="61">
        <f t="shared" si="3"/>
        <v>24</v>
      </c>
      <c r="L26" s="60">
        <f>VLOOKUP($A26,'Return Data'!$B$7:$R$2292,9,0)</f>
        <v>5.9444999999999997</v>
      </c>
      <c r="M26" s="61">
        <f t="shared" si="4"/>
        <v>10</v>
      </c>
      <c r="N26" s="60">
        <f>VLOOKUP($A26,'Return Data'!$B$7:$R$2292,10,0)</f>
        <v>5.4175000000000004</v>
      </c>
      <c r="O26" s="61">
        <f t="shared" si="5"/>
        <v>16</v>
      </c>
      <c r="P26" s="60">
        <f>VLOOKUP($A26,'Return Data'!$B$7:$R$2292,11,0)</f>
        <v>4.9617000000000004</v>
      </c>
      <c r="Q26" s="61">
        <f t="shared" si="6"/>
        <v>3</v>
      </c>
      <c r="R26" s="60">
        <f>VLOOKUP($A26,'Return Data'!$B$7:$R$2292,12,0)</f>
        <v>4.4791999999999996</v>
      </c>
      <c r="S26" s="61">
        <f t="shared" si="7"/>
        <v>5</v>
      </c>
      <c r="T26" s="60">
        <f>VLOOKUP($A26,'Return Data'!$B$7:$R$2292,13,0)</f>
        <v>4.2435</v>
      </c>
      <c r="U26" s="61">
        <f t="shared" si="8"/>
        <v>7</v>
      </c>
      <c r="V26" s="60">
        <f>VLOOKUP($A26,'Return Data'!$B$7:$R$2292,17,0)</f>
        <v>3.6831999999999998</v>
      </c>
      <c r="W26" s="61">
        <f t="shared" si="10"/>
        <v>6</v>
      </c>
      <c r="X26" s="60"/>
      <c r="Y26" s="61"/>
      <c r="Z26" s="60">
        <f>VLOOKUP($A26,'Return Data'!$B$7:$R$2292,16,0)</f>
        <v>3.8416999999999999</v>
      </c>
      <c r="AA26" s="62">
        <f t="shared" si="9"/>
        <v>20</v>
      </c>
    </row>
    <row r="27" spans="1:27" x14ac:dyDescent="0.3">
      <c r="A27" s="58" t="s">
        <v>1241</v>
      </c>
      <c r="B27" s="59">
        <f>VLOOKUP($A27,'Return Data'!$B$7:$R$2292,3,0)</f>
        <v>44860</v>
      </c>
      <c r="C27" s="60">
        <f>VLOOKUP($A27,'Return Data'!$B$7:$R$2292,4,0)</f>
        <v>1130.4611</v>
      </c>
      <c r="D27" s="60">
        <f>VLOOKUP($A27,'Return Data'!$B$7:$R$2292,5,0)</f>
        <v>6.0839999999999996</v>
      </c>
      <c r="E27" s="61">
        <f t="shared" si="0"/>
        <v>8</v>
      </c>
      <c r="F27" s="60">
        <f>VLOOKUP($A27,'Return Data'!$B$7:$R$2292,6,0)</f>
        <v>6.0871000000000004</v>
      </c>
      <c r="G27" s="61">
        <f t="shared" si="1"/>
        <v>5</v>
      </c>
      <c r="H27" s="60">
        <f>VLOOKUP($A27,'Return Data'!$B$7:$R$2292,7,0)</f>
        <v>6.0766999999999998</v>
      </c>
      <c r="I27" s="61">
        <f t="shared" si="2"/>
        <v>10</v>
      </c>
      <c r="J27" s="60">
        <f>VLOOKUP($A27,'Return Data'!$B$7:$R$2292,8,0)</f>
        <v>6.0583</v>
      </c>
      <c r="K27" s="61">
        <f t="shared" si="3"/>
        <v>16</v>
      </c>
      <c r="L27" s="60">
        <f>VLOOKUP($A27,'Return Data'!$B$7:$R$2292,9,0)</f>
        <v>5.8898000000000001</v>
      </c>
      <c r="M27" s="61">
        <f t="shared" si="4"/>
        <v>22</v>
      </c>
      <c r="N27" s="60">
        <f>VLOOKUP($A27,'Return Data'!$B$7:$R$2292,10,0)</f>
        <v>5.4302000000000001</v>
      </c>
      <c r="O27" s="61">
        <f t="shared" si="5"/>
        <v>11</v>
      </c>
      <c r="P27" s="60">
        <f>VLOOKUP($A27,'Return Data'!$B$7:$R$2292,11,0)</f>
        <v>4.9404000000000003</v>
      </c>
      <c r="Q27" s="61">
        <f t="shared" si="6"/>
        <v>8</v>
      </c>
      <c r="R27" s="60">
        <f>VLOOKUP($A27,'Return Data'!$B$7:$R$2292,12,0)</f>
        <v>4.4718999999999998</v>
      </c>
      <c r="S27" s="61">
        <f t="shared" si="7"/>
        <v>7</v>
      </c>
      <c r="T27" s="60">
        <f>VLOOKUP($A27,'Return Data'!$B$7:$R$2292,13,0)</f>
        <v>4.2439</v>
      </c>
      <c r="U27" s="61">
        <f t="shared" si="8"/>
        <v>6</v>
      </c>
      <c r="V27" s="60">
        <f>VLOOKUP($A27,'Return Data'!$B$7:$R$2292,17,0)</f>
        <v>3.6962000000000002</v>
      </c>
      <c r="W27" s="61">
        <f t="shared" si="10"/>
        <v>4</v>
      </c>
      <c r="X27" s="60"/>
      <c r="Y27" s="61"/>
      <c r="Z27" s="60">
        <f>VLOOKUP($A27,'Return Data'!$B$7:$R$2292,16,0)</f>
        <v>3.8296000000000001</v>
      </c>
      <c r="AA27" s="62">
        <f t="shared" si="9"/>
        <v>21</v>
      </c>
    </row>
    <row r="28" spans="1:27" x14ac:dyDescent="0.3">
      <c r="A28" s="58" t="s">
        <v>1243</v>
      </c>
      <c r="B28" s="59">
        <f>VLOOKUP($A28,'Return Data'!$B$7:$R$2292,3,0)</f>
        <v>44860</v>
      </c>
      <c r="C28" s="60">
        <f>VLOOKUP($A28,'Return Data'!$B$7:$R$2292,4,0)</f>
        <v>1119.2892999999999</v>
      </c>
      <c r="D28" s="60">
        <f>VLOOKUP($A28,'Return Data'!$B$7:$R$2292,5,0)</f>
        <v>6.1284000000000001</v>
      </c>
      <c r="E28" s="61">
        <f t="shared" si="0"/>
        <v>4</v>
      </c>
      <c r="F28" s="60">
        <f>VLOOKUP($A28,'Return Data'!$B$7:$R$2292,6,0)</f>
        <v>6.1313000000000004</v>
      </c>
      <c r="G28" s="61">
        <f t="shared" si="1"/>
        <v>3</v>
      </c>
      <c r="H28" s="60">
        <f>VLOOKUP($A28,'Return Data'!$B$7:$R$2292,7,0)</f>
        <v>6.1140999999999996</v>
      </c>
      <c r="I28" s="61">
        <f t="shared" si="2"/>
        <v>3</v>
      </c>
      <c r="J28" s="60">
        <f>VLOOKUP($A28,'Return Data'!$B$7:$R$2292,8,0)</f>
        <v>6.0968999999999998</v>
      </c>
      <c r="K28" s="61">
        <f t="shared" si="3"/>
        <v>2</v>
      </c>
      <c r="L28" s="60">
        <f>VLOOKUP($A28,'Return Data'!$B$7:$R$2292,9,0)</f>
        <v>5.9531999999999998</v>
      </c>
      <c r="M28" s="61">
        <f t="shared" si="4"/>
        <v>5</v>
      </c>
      <c r="N28" s="60">
        <f>VLOOKUP($A28,'Return Data'!$B$7:$R$2292,10,0)</f>
        <v>5.4588000000000001</v>
      </c>
      <c r="O28" s="61">
        <f t="shared" si="5"/>
        <v>3</v>
      </c>
      <c r="P28" s="60">
        <f>VLOOKUP($A28,'Return Data'!$B$7:$R$2292,11,0)</f>
        <v>4.9474</v>
      </c>
      <c r="Q28" s="61">
        <f t="shared" si="6"/>
        <v>4</v>
      </c>
      <c r="R28" s="60">
        <f>VLOOKUP($A28,'Return Data'!$B$7:$R$2292,12,0)</f>
        <v>4.4824000000000002</v>
      </c>
      <c r="S28" s="61">
        <f t="shared" si="7"/>
        <v>4</v>
      </c>
      <c r="T28" s="60">
        <f>VLOOKUP($A28,'Return Data'!$B$7:$R$2292,13,0)</f>
        <v>4.2476000000000003</v>
      </c>
      <c r="U28" s="61">
        <f t="shared" si="8"/>
        <v>2</v>
      </c>
      <c r="V28" s="60">
        <f>VLOOKUP($A28,'Return Data'!$B$7:$R$2292,17,0)</f>
        <v>3.7120000000000002</v>
      </c>
      <c r="W28" s="61">
        <f t="shared" si="10"/>
        <v>1</v>
      </c>
      <c r="X28" s="60"/>
      <c r="Y28" s="61"/>
      <c r="Z28" s="60">
        <f>VLOOKUP($A28,'Return Data'!$B$7:$R$2292,16,0)</f>
        <v>3.7856000000000001</v>
      </c>
      <c r="AA28" s="62">
        <f t="shared" si="9"/>
        <v>23</v>
      </c>
    </row>
    <row r="29" spans="1:27" x14ac:dyDescent="0.3">
      <c r="A29" s="58" t="s">
        <v>1245</v>
      </c>
      <c r="B29" s="59">
        <f>VLOOKUP($A29,'Return Data'!$B$7:$R$2292,3,0)</f>
        <v>44860</v>
      </c>
      <c r="C29" s="60">
        <f>VLOOKUP($A29,'Return Data'!$B$7:$R$2292,4,0)</f>
        <v>117.23820000000001</v>
      </c>
      <c r="D29" s="60">
        <f>VLOOKUP($A29,'Return Data'!$B$7:$R$2292,5,0)</f>
        <v>6.0720000000000001</v>
      </c>
      <c r="E29" s="61">
        <f t="shared" si="0"/>
        <v>11</v>
      </c>
      <c r="F29" s="60">
        <f>VLOOKUP($A29,'Return Data'!$B$7:$R$2292,6,0)</f>
        <v>6.0843999999999996</v>
      </c>
      <c r="G29" s="61">
        <f t="shared" si="1"/>
        <v>6</v>
      </c>
      <c r="H29" s="60">
        <f>VLOOKUP($A29,'Return Data'!$B$7:$R$2292,7,0)</f>
        <v>6.0869999999999997</v>
      </c>
      <c r="I29" s="61">
        <f t="shared" si="2"/>
        <v>6</v>
      </c>
      <c r="J29" s="60">
        <f>VLOOKUP($A29,'Return Data'!$B$7:$R$2292,8,0)</f>
        <v>6.0694999999999997</v>
      </c>
      <c r="K29" s="61">
        <f t="shared" si="3"/>
        <v>8</v>
      </c>
      <c r="L29" s="60">
        <f>VLOOKUP($A29,'Return Data'!$B$7:$R$2292,9,0)</f>
        <v>5.9295</v>
      </c>
      <c r="M29" s="61">
        <f t="shared" si="4"/>
        <v>14</v>
      </c>
      <c r="N29" s="60">
        <f>VLOOKUP($A29,'Return Data'!$B$7:$R$2292,10,0)</f>
        <v>5.4382999999999999</v>
      </c>
      <c r="O29" s="61">
        <f t="shared" si="5"/>
        <v>6</v>
      </c>
      <c r="P29" s="60">
        <f>VLOOKUP($A29,'Return Data'!$B$7:$R$2292,11,0)</f>
        <v>4.9398</v>
      </c>
      <c r="Q29" s="61">
        <f t="shared" si="6"/>
        <v>9</v>
      </c>
      <c r="R29" s="60">
        <f>VLOOKUP($A29,'Return Data'!$B$7:$R$2292,12,0)</f>
        <v>4.4852999999999996</v>
      </c>
      <c r="S29" s="61">
        <f t="shared" si="7"/>
        <v>2</v>
      </c>
      <c r="T29" s="60">
        <f>VLOOKUP($A29,'Return Data'!$B$7:$R$2292,13,0)</f>
        <v>4.2458</v>
      </c>
      <c r="U29" s="61">
        <f t="shared" si="8"/>
        <v>5</v>
      </c>
      <c r="V29" s="60">
        <f>VLOOKUP($A29,'Return Data'!$B$7:$R$2292,17,0)</f>
        <v>3.6743000000000001</v>
      </c>
      <c r="W29" s="61">
        <f t="shared" si="10"/>
        <v>9</v>
      </c>
      <c r="X29" s="60">
        <f>VLOOKUP($A29,'Return Data'!$B$7:$R$2292,14,0)</f>
        <v>3.7145000000000001</v>
      </c>
      <c r="Y29" s="61">
        <f>RANK(X29,X$8:X$36,0)</f>
        <v>2</v>
      </c>
      <c r="Z29" s="60">
        <f>VLOOKUP($A29,'Return Data'!$B$7:$R$2292,16,0)</f>
        <v>4.2088999999999999</v>
      </c>
      <c r="AA29" s="62">
        <f t="shared" si="9"/>
        <v>8</v>
      </c>
    </row>
    <row r="30" spans="1:27" x14ac:dyDescent="0.3">
      <c r="A30" s="58" t="s">
        <v>1247</v>
      </c>
      <c r="B30" s="59">
        <f>VLOOKUP($A30,'Return Data'!$B$7:$R$2292,3,0)</f>
        <v>44860</v>
      </c>
      <c r="C30" s="60">
        <f>VLOOKUP($A30,'Return Data'!$B$7:$R$2292,4,0)</f>
        <v>1127.3259</v>
      </c>
      <c r="D30" s="60">
        <f>VLOOKUP($A30,'Return Data'!$B$7:$R$2292,5,0)</f>
        <v>6.1592000000000002</v>
      </c>
      <c r="E30" s="61">
        <f t="shared" si="0"/>
        <v>3</v>
      </c>
      <c r="F30" s="60">
        <f>VLOOKUP($A30,'Return Data'!$B$7:$R$2292,6,0)</f>
        <v>6.1558999999999999</v>
      </c>
      <c r="G30" s="61">
        <f t="shared" si="1"/>
        <v>2</v>
      </c>
      <c r="H30" s="60">
        <f>VLOOKUP($A30,'Return Data'!$B$7:$R$2292,7,0)</f>
        <v>6.1315999999999997</v>
      </c>
      <c r="I30" s="61">
        <f t="shared" si="2"/>
        <v>2</v>
      </c>
      <c r="J30" s="60">
        <f>VLOOKUP($A30,'Return Data'!$B$7:$R$2292,8,0)</f>
        <v>6.0861000000000001</v>
      </c>
      <c r="K30" s="61">
        <f t="shared" si="3"/>
        <v>4</v>
      </c>
      <c r="L30" s="60">
        <f>VLOOKUP($A30,'Return Data'!$B$7:$R$2292,9,0)</f>
        <v>5.8815</v>
      </c>
      <c r="M30" s="61">
        <f t="shared" si="4"/>
        <v>26</v>
      </c>
      <c r="N30" s="60">
        <f>VLOOKUP($A30,'Return Data'!$B$7:$R$2292,10,0)</f>
        <v>5.4637000000000002</v>
      </c>
      <c r="O30" s="61">
        <f t="shared" si="5"/>
        <v>2</v>
      </c>
      <c r="P30" s="60">
        <f>VLOOKUP($A30,'Return Data'!$B$7:$R$2292,11,0)</f>
        <v>4.9368999999999996</v>
      </c>
      <c r="Q30" s="61">
        <f t="shared" si="6"/>
        <v>11</v>
      </c>
      <c r="R30" s="60">
        <f>VLOOKUP($A30,'Return Data'!$B$7:$R$2292,12,0)</f>
        <v>4.4611000000000001</v>
      </c>
      <c r="S30" s="61">
        <f t="shared" si="7"/>
        <v>9</v>
      </c>
      <c r="T30" s="60">
        <f>VLOOKUP($A30,'Return Data'!$B$7:$R$2292,13,0)</f>
        <v>4.2281000000000004</v>
      </c>
      <c r="U30" s="61">
        <f t="shared" si="8"/>
        <v>8</v>
      </c>
      <c r="V30" s="60">
        <f>VLOOKUP($A30,'Return Data'!$B$7:$R$2292,17,0)</f>
        <v>3.7016</v>
      </c>
      <c r="W30" s="61">
        <f t="shared" si="10"/>
        <v>3</v>
      </c>
      <c r="X30" s="60"/>
      <c r="Y30" s="61"/>
      <c r="Z30" s="60">
        <f>VLOOKUP($A30,'Return Data'!$B$7:$R$2292,16,0)</f>
        <v>3.8565999999999998</v>
      </c>
      <c r="AA30" s="62">
        <f t="shared" si="9"/>
        <v>18</v>
      </c>
    </row>
    <row r="31" spans="1:27" x14ac:dyDescent="0.3">
      <c r="A31" s="58" t="s">
        <v>1249</v>
      </c>
      <c r="B31" s="59">
        <f>VLOOKUP($A31,'Return Data'!$B$7:$R$2292,3,0)</f>
        <v>44860</v>
      </c>
      <c r="C31" s="60">
        <f>VLOOKUP($A31,'Return Data'!$B$7:$R$2292,4,0)</f>
        <v>3555.2649999999999</v>
      </c>
      <c r="D31" s="60">
        <f>VLOOKUP($A31,'Return Data'!$B$7:$R$2292,5,0)</f>
        <v>6.0530999999999997</v>
      </c>
      <c r="E31" s="61">
        <f t="shared" si="0"/>
        <v>15</v>
      </c>
      <c r="F31" s="60">
        <f>VLOOKUP($A31,'Return Data'!$B$7:$R$2292,6,0)</f>
        <v>6.0513000000000003</v>
      </c>
      <c r="G31" s="61">
        <f t="shared" si="1"/>
        <v>18</v>
      </c>
      <c r="H31" s="60">
        <f>VLOOKUP($A31,'Return Data'!$B$7:$R$2292,7,0)</f>
        <v>6.0484</v>
      </c>
      <c r="I31" s="61">
        <f t="shared" si="2"/>
        <v>20</v>
      </c>
      <c r="J31" s="60">
        <f>VLOOKUP($A31,'Return Data'!$B$7:$R$2292,8,0)</f>
        <v>6.0359999999999996</v>
      </c>
      <c r="K31" s="61">
        <f t="shared" si="3"/>
        <v>22</v>
      </c>
      <c r="L31" s="60">
        <f>VLOOKUP($A31,'Return Data'!$B$7:$R$2292,9,0)</f>
        <v>5.8865999999999996</v>
      </c>
      <c r="M31" s="61">
        <f t="shared" si="4"/>
        <v>23</v>
      </c>
      <c r="N31" s="60">
        <f>VLOOKUP($A31,'Return Data'!$B$7:$R$2292,10,0)</f>
        <v>5.3951000000000002</v>
      </c>
      <c r="O31" s="61">
        <f t="shared" si="5"/>
        <v>23</v>
      </c>
      <c r="P31" s="60">
        <f>VLOOKUP($A31,'Return Data'!$B$7:$R$2292,11,0)</f>
        <v>4.9035000000000002</v>
      </c>
      <c r="Q31" s="61">
        <f t="shared" si="6"/>
        <v>22</v>
      </c>
      <c r="R31" s="60">
        <f>VLOOKUP($A31,'Return Data'!$B$7:$R$2292,12,0)</f>
        <v>4.4276</v>
      </c>
      <c r="S31" s="61">
        <f t="shared" si="7"/>
        <v>22</v>
      </c>
      <c r="T31" s="60">
        <f>VLOOKUP($A31,'Return Data'!$B$7:$R$2292,13,0)</f>
        <v>4.1901999999999999</v>
      </c>
      <c r="U31" s="61">
        <f t="shared" si="8"/>
        <v>22</v>
      </c>
      <c r="V31" s="60">
        <f>VLOOKUP($A31,'Return Data'!$B$7:$R$2292,17,0)</f>
        <v>3.6444000000000001</v>
      </c>
      <c r="W31" s="61">
        <f t="shared" si="10"/>
        <v>20</v>
      </c>
      <c r="X31" s="60">
        <f>VLOOKUP($A31,'Return Data'!$B$7:$R$2292,14,0)</f>
        <v>3.6714000000000002</v>
      </c>
      <c r="Y31" s="61">
        <f>RANK(X31,X$8:X$36,0)</f>
        <v>8</v>
      </c>
      <c r="Z31" s="60">
        <f>VLOOKUP($A31,'Return Data'!$B$7:$R$2292,16,0)</f>
        <v>6.1719999999999997</v>
      </c>
      <c r="AA31" s="62">
        <f t="shared" si="9"/>
        <v>3</v>
      </c>
    </row>
    <row r="32" spans="1:27" x14ac:dyDescent="0.3">
      <c r="A32" s="58" t="s">
        <v>1251</v>
      </c>
      <c r="B32" s="59">
        <f>VLOOKUP($A32,'Return Data'!$B$7:$R$2292,3,0)</f>
        <v>44860</v>
      </c>
      <c r="C32" s="60">
        <f>VLOOKUP($A32,'Return Data'!$B$7:$R$2292,4,0)</f>
        <v>1160.5116</v>
      </c>
      <c r="D32" s="60">
        <f>VLOOKUP($A32,'Return Data'!$B$7:$R$2292,5,0)</f>
        <v>6.0617000000000001</v>
      </c>
      <c r="E32" s="61">
        <f t="shared" si="0"/>
        <v>13</v>
      </c>
      <c r="F32" s="60">
        <f>VLOOKUP($A32,'Return Data'!$B$7:$R$2292,6,0)</f>
        <v>6.0533000000000001</v>
      </c>
      <c r="G32" s="61">
        <f t="shared" si="1"/>
        <v>16</v>
      </c>
      <c r="H32" s="60">
        <f>VLOOKUP($A32,'Return Data'!$B$7:$R$2292,7,0)</f>
        <v>6.0484</v>
      </c>
      <c r="I32" s="61">
        <f t="shared" si="2"/>
        <v>20</v>
      </c>
      <c r="J32" s="60">
        <f>VLOOKUP($A32,'Return Data'!$B$7:$R$2292,8,0)</f>
        <v>6.0362999999999998</v>
      </c>
      <c r="K32" s="61">
        <f t="shared" si="3"/>
        <v>21</v>
      </c>
      <c r="L32" s="60">
        <f>VLOOKUP($A32,'Return Data'!$B$7:$R$2292,9,0)</f>
        <v>5.9146999999999998</v>
      </c>
      <c r="M32" s="61">
        <f t="shared" si="4"/>
        <v>21</v>
      </c>
      <c r="N32" s="60">
        <f>VLOOKUP($A32,'Return Data'!$B$7:$R$2292,10,0)</f>
        <v>5.4088000000000003</v>
      </c>
      <c r="O32" s="61">
        <f t="shared" si="5"/>
        <v>19</v>
      </c>
      <c r="P32" s="60">
        <f>VLOOKUP($A32,'Return Data'!$B$7:$R$2292,11,0)</f>
        <v>4.9104999999999999</v>
      </c>
      <c r="Q32" s="61">
        <f t="shared" si="6"/>
        <v>20</v>
      </c>
      <c r="R32" s="60">
        <f>VLOOKUP($A32,'Return Data'!$B$7:$R$2292,12,0)</f>
        <v>4.4265999999999996</v>
      </c>
      <c r="S32" s="61">
        <f t="shared" si="7"/>
        <v>23</v>
      </c>
      <c r="T32" s="60">
        <f>VLOOKUP($A32,'Return Data'!$B$7:$R$2292,13,0)</f>
        <v>4.1773999999999996</v>
      </c>
      <c r="U32" s="61">
        <f t="shared" si="8"/>
        <v>23</v>
      </c>
      <c r="V32" s="60">
        <f>VLOOKUP($A32,'Return Data'!$B$7:$R$2292,17,0)</f>
        <v>3.6255000000000002</v>
      </c>
      <c r="W32" s="61">
        <f t="shared" si="10"/>
        <v>23</v>
      </c>
      <c r="X32" s="60"/>
      <c r="Y32" s="61"/>
      <c r="Z32" s="60">
        <f>VLOOKUP($A32,'Return Data'!$B$7:$R$2292,16,0)</f>
        <v>4.2152000000000003</v>
      </c>
      <c r="AA32" s="62">
        <f t="shared" si="9"/>
        <v>7</v>
      </c>
    </row>
    <row r="33" spans="1:27" x14ac:dyDescent="0.3">
      <c r="A33" s="58" t="s">
        <v>1253</v>
      </c>
      <c r="B33" s="59">
        <f>VLOOKUP($A33,'Return Data'!$B$7:$R$2292,3,0)</f>
        <v>44860</v>
      </c>
      <c r="C33" s="60">
        <f>VLOOKUP($A33,'Return Data'!$B$7:$R$2292,4,0)</f>
        <v>1152.0588</v>
      </c>
      <c r="D33" s="60">
        <f>VLOOKUP($A33,'Return Data'!$B$7:$R$2292,5,0)</f>
        <v>6.0460000000000003</v>
      </c>
      <c r="E33" s="61">
        <f t="shared" si="0"/>
        <v>19</v>
      </c>
      <c r="F33" s="60">
        <f>VLOOKUP($A33,'Return Data'!$B$7:$R$2292,6,0)</f>
        <v>6.0511999999999997</v>
      </c>
      <c r="G33" s="61">
        <f t="shared" si="1"/>
        <v>19</v>
      </c>
      <c r="H33" s="60">
        <f>VLOOKUP($A33,'Return Data'!$B$7:$R$2292,7,0)</f>
        <v>6.0542999999999996</v>
      </c>
      <c r="I33" s="61">
        <f t="shared" si="2"/>
        <v>17</v>
      </c>
      <c r="J33" s="60">
        <f>VLOOKUP($A33,'Return Data'!$B$7:$R$2292,8,0)</f>
        <v>6.0368000000000004</v>
      </c>
      <c r="K33" s="61">
        <f t="shared" si="3"/>
        <v>19</v>
      </c>
      <c r="L33" s="60">
        <f>VLOOKUP($A33,'Return Data'!$B$7:$R$2292,9,0)</f>
        <v>5.9466999999999999</v>
      </c>
      <c r="M33" s="61">
        <f t="shared" si="4"/>
        <v>9</v>
      </c>
      <c r="N33" s="60">
        <f>VLOOKUP($A33,'Return Data'!$B$7:$R$2292,10,0)</f>
        <v>5.4352999999999998</v>
      </c>
      <c r="O33" s="61">
        <f t="shared" si="5"/>
        <v>8</v>
      </c>
      <c r="P33" s="60">
        <f>VLOOKUP($A33,'Return Data'!$B$7:$R$2292,11,0)</f>
        <v>4.9352</v>
      </c>
      <c r="Q33" s="61">
        <f t="shared" si="6"/>
        <v>12</v>
      </c>
      <c r="R33" s="60">
        <f>VLOOKUP($A33,'Return Data'!$B$7:$R$2292,12,0)</f>
        <v>4.4501999999999997</v>
      </c>
      <c r="S33" s="61">
        <f t="shared" si="7"/>
        <v>14</v>
      </c>
      <c r="T33" s="60">
        <f>VLOOKUP($A33,'Return Data'!$B$7:$R$2292,13,0)</f>
        <v>4.2104999999999997</v>
      </c>
      <c r="U33" s="61">
        <f t="shared" si="8"/>
        <v>15</v>
      </c>
      <c r="V33" s="60">
        <f>VLOOKUP($A33,'Return Data'!$B$7:$R$2292,17,0)</f>
        <v>3.6671</v>
      </c>
      <c r="W33" s="61">
        <f t="shared" si="10"/>
        <v>12</v>
      </c>
      <c r="X33" s="60"/>
      <c r="Y33" s="61"/>
      <c r="Z33" s="60">
        <f>VLOOKUP($A33,'Return Data'!$B$7:$R$2292,16,0)</f>
        <v>4.0162000000000004</v>
      </c>
      <c r="AA33" s="62">
        <f t="shared" si="9"/>
        <v>13</v>
      </c>
    </row>
    <row r="34" spans="1:27" x14ac:dyDescent="0.3">
      <c r="A34" s="58" t="s">
        <v>1255</v>
      </c>
      <c r="B34" s="59">
        <f>VLOOKUP($A34,'Return Data'!$B$7:$R$2292,3,0)</f>
        <v>44860</v>
      </c>
      <c r="C34" s="60">
        <f>VLOOKUP($A34,'Return Data'!$B$7:$R$2292,4,0)</f>
        <v>1149.8141000000001</v>
      </c>
      <c r="D34" s="60">
        <f>VLOOKUP($A34,'Return Data'!$B$7:$R$2292,5,0)</f>
        <v>6.1657999999999999</v>
      </c>
      <c r="E34" s="61">
        <f t="shared" si="0"/>
        <v>2</v>
      </c>
      <c r="F34" s="60">
        <f>VLOOKUP($A34,'Return Data'!$B$7:$R$2292,6,0)</f>
        <v>6.0831</v>
      </c>
      <c r="G34" s="61">
        <f t="shared" si="1"/>
        <v>7</v>
      </c>
      <c r="H34" s="60">
        <f>VLOOKUP($A34,'Return Data'!$B$7:$R$2292,7,0)</f>
        <v>6.0792999999999999</v>
      </c>
      <c r="I34" s="61">
        <f t="shared" si="2"/>
        <v>9</v>
      </c>
      <c r="J34" s="60">
        <f>VLOOKUP($A34,'Return Data'!$B$7:$R$2292,8,0)</f>
        <v>6.0643000000000002</v>
      </c>
      <c r="K34" s="61">
        <f t="shared" si="3"/>
        <v>11</v>
      </c>
      <c r="L34" s="60">
        <f>VLOOKUP($A34,'Return Data'!$B$7:$R$2292,9,0)</f>
        <v>5.8860999999999999</v>
      </c>
      <c r="M34" s="61">
        <f t="shared" si="4"/>
        <v>24</v>
      </c>
      <c r="N34" s="60">
        <f>VLOOKUP($A34,'Return Data'!$B$7:$R$2292,10,0)</f>
        <v>5.4222999999999999</v>
      </c>
      <c r="O34" s="61">
        <f t="shared" si="5"/>
        <v>14</v>
      </c>
      <c r="P34" s="60">
        <f>VLOOKUP($A34,'Return Data'!$B$7:$R$2292,11,0)</f>
        <v>4.9194000000000004</v>
      </c>
      <c r="Q34" s="61">
        <f t="shared" si="6"/>
        <v>17</v>
      </c>
      <c r="R34" s="60">
        <f>VLOOKUP($A34,'Return Data'!$B$7:$R$2292,12,0)</f>
        <v>4.4404000000000003</v>
      </c>
      <c r="S34" s="61">
        <f t="shared" si="7"/>
        <v>16</v>
      </c>
      <c r="T34" s="60">
        <f>VLOOKUP($A34,'Return Data'!$B$7:$R$2292,13,0)</f>
        <v>4.2172999999999998</v>
      </c>
      <c r="U34" s="61">
        <f t="shared" si="8"/>
        <v>12</v>
      </c>
      <c r="V34" s="60">
        <f>VLOOKUP($A34,'Return Data'!$B$7:$R$2292,17,0)</f>
        <v>3.6576</v>
      </c>
      <c r="W34" s="61">
        <f t="shared" si="10"/>
        <v>14</v>
      </c>
      <c r="X34" s="60"/>
      <c r="Y34" s="61"/>
      <c r="Z34" s="60">
        <f>VLOOKUP($A34,'Return Data'!$B$7:$R$2292,16,0)</f>
        <v>3.9645999999999999</v>
      </c>
      <c r="AA34" s="62">
        <f t="shared" si="9"/>
        <v>15</v>
      </c>
    </row>
    <row r="35" spans="1:27" x14ac:dyDescent="0.3">
      <c r="A35" s="58" t="s">
        <v>1257</v>
      </c>
      <c r="B35" s="59">
        <f>VLOOKUP($A35,'Return Data'!$B$7:$R$2292,3,0)</f>
        <v>44860</v>
      </c>
      <c r="C35" s="60">
        <f>VLOOKUP($A35,'Return Data'!$B$7:$R$2292,4,0)</f>
        <v>2989.4274</v>
      </c>
      <c r="D35" s="60">
        <f>VLOOKUP($A35,'Return Data'!$B$7:$R$2292,5,0)</f>
        <v>6.0777999999999999</v>
      </c>
      <c r="E35" s="61">
        <f t="shared" si="0"/>
        <v>10</v>
      </c>
      <c r="F35" s="60">
        <f>VLOOKUP($A35,'Return Data'!$B$7:$R$2292,6,0)</f>
        <v>6.0827</v>
      </c>
      <c r="G35" s="61">
        <f t="shared" si="1"/>
        <v>9</v>
      </c>
      <c r="H35" s="60">
        <f>VLOOKUP($A35,'Return Data'!$B$7:$R$2292,7,0)</f>
        <v>6.0766999999999998</v>
      </c>
      <c r="I35" s="61">
        <f t="shared" si="2"/>
        <v>10</v>
      </c>
      <c r="J35" s="60">
        <f>VLOOKUP($A35,'Return Data'!$B$7:$R$2292,8,0)</f>
        <v>6.0646000000000004</v>
      </c>
      <c r="K35" s="61">
        <f t="shared" si="3"/>
        <v>10</v>
      </c>
      <c r="L35" s="60">
        <f>VLOOKUP($A35,'Return Data'!$B$7:$R$2292,9,0)</f>
        <v>5.9298999999999999</v>
      </c>
      <c r="M35" s="61">
        <f t="shared" si="4"/>
        <v>13</v>
      </c>
      <c r="N35" s="60">
        <f>VLOOKUP($A35,'Return Data'!$B$7:$R$2292,10,0)</f>
        <v>5.4218999999999999</v>
      </c>
      <c r="O35" s="61">
        <f t="shared" si="5"/>
        <v>15</v>
      </c>
      <c r="P35" s="60">
        <f>VLOOKUP($A35,'Return Data'!$B$7:$R$2292,11,0)</f>
        <v>4.9325999999999999</v>
      </c>
      <c r="Q35" s="61">
        <f t="shared" si="6"/>
        <v>14</v>
      </c>
      <c r="R35" s="60">
        <f>VLOOKUP($A35,'Return Data'!$B$7:$R$2292,12,0)</f>
        <v>4.4497999999999998</v>
      </c>
      <c r="S35" s="61">
        <f t="shared" si="7"/>
        <v>15</v>
      </c>
      <c r="T35" s="60">
        <f>VLOOKUP($A35,'Return Data'!$B$7:$R$2292,13,0)</f>
        <v>4.2122999999999999</v>
      </c>
      <c r="U35" s="61">
        <f t="shared" si="8"/>
        <v>13</v>
      </c>
      <c r="V35" s="60">
        <f>VLOOKUP($A35,'Return Data'!$B$7:$R$2292,17,0)</f>
        <v>3.6610999999999998</v>
      </c>
      <c r="W35" s="61">
        <f t="shared" si="10"/>
        <v>13</v>
      </c>
      <c r="X35" s="60">
        <f>VLOOKUP($A35,'Return Data'!$B$7:$R$2292,14,0)</f>
        <v>3.6995</v>
      </c>
      <c r="Y35" s="61">
        <f>RANK(X35,X$8:X$36,0)</f>
        <v>3</v>
      </c>
      <c r="Z35" s="60">
        <f>VLOOKUP($A35,'Return Data'!$B$7:$R$2292,16,0)</f>
        <v>6.2632000000000003</v>
      </c>
      <c r="AA35" s="62">
        <f t="shared" si="9"/>
        <v>2</v>
      </c>
    </row>
    <row r="36" spans="1:27" x14ac:dyDescent="0.3">
      <c r="A36" s="58" t="s">
        <v>1934</v>
      </c>
      <c r="B36" s="59">
        <f>VLOOKUP($A36,'Return Data'!$B$7:$R$2292,3,0)</f>
        <v>44860</v>
      </c>
      <c r="C36" s="60">
        <f>VLOOKUP($A36,'Return Data'!$B$7:$R$2292,4,0)</f>
        <v>1121.6962000000001</v>
      </c>
      <c r="D36" s="60">
        <f>VLOOKUP($A36,'Return Data'!$B$7:$R$2292,5,0)</f>
        <v>6.4180000000000001</v>
      </c>
      <c r="E36" s="61">
        <f t="shared" si="0"/>
        <v>1</v>
      </c>
      <c r="F36" s="60">
        <f>VLOOKUP($A36,'Return Data'!$B$7:$R$2292,6,0)</f>
        <v>6.4493</v>
      </c>
      <c r="G36" s="61">
        <f t="shared" si="1"/>
        <v>1</v>
      </c>
      <c r="H36" s="60">
        <f>VLOOKUP($A36,'Return Data'!$B$7:$R$2292,7,0)</f>
        <v>6.4405999999999999</v>
      </c>
      <c r="I36" s="61">
        <f t="shared" si="2"/>
        <v>1</v>
      </c>
      <c r="J36" s="60">
        <f>VLOOKUP($A36,'Return Data'!$B$7:$R$2292,8,0)</f>
        <v>6.4646999999999997</v>
      </c>
      <c r="K36" s="61">
        <f t="shared" si="3"/>
        <v>1</v>
      </c>
      <c r="L36" s="60">
        <f>VLOOKUP($A36,'Return Data'!$B$7:$R$2292,9,0)</f>
        <v>6.2850999999999999</v>
      </c>
      <c r="M36" s="61">
        <f t="shared" si="4"/>
        <v>1</v>
      </c>
      <c r="N36" s="60">
        <f>VLOOKUP($A36,'Return Data'!$B$7:$R$2292,10,0)</f>
        <v>5.3964999999999996</v>
      </c>
      <c r="O36" s="61">
        <f t="shared" si="5"/>
        <v>22</v>
      </c>
      <c r="P36" s="60">
        <f>VLOOKUP($A36,'Return Data'!$B$7:$R$2292,11,0)</f>
        <v>4.8661000000000003</v>
      </c>
      <c r="Q36" s="61">
        <f t="shared" si="6"/>
        <v>26</v>
      </c>
      <c r="R36" s="60">
        <f>VLOOKUP($A36,'Return Data'!$B$7:$R$2292,12,0)</f>
        <v>4.3414000000000001</v>
      </c>
      <c r="S36" s="61">
        <f t="shared" si="7"/>
        <v>28</v>
      </c>
      <c r="T36" s="60">
        <f>VLOOKUP($A36,'Return Data'!$B$7:$R$2292,13,0)</f>
        <v>4.0759999999999996</v>
      </c>
      <c r="U36" s="61">
        <f t="shared" si="8"/>
        <v>29</v>
      </c>
      <c r="V36" s="60">
        <f>VLOOKUP($A36,'Return Data'!$B$7:$R$2292,17,0)</f>
        <v>3.5461</v>
      </c>
      <c r="W36" s="61">
        <f t="shared" si="10"/>
        <v>28</v>
      </c>
      <c r="X36" s="60"/>
      <c r="Y36" s="61"/>
      <c r="Z36" s="60">
        <f>VLOOKUP($A36,'Return Data'!$B$7:$R$2292,16,0)</f>
        <v>3.6796000000000002</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6.0662344827586203</v>
      </c>
      <c r="E38" s="69"/>
      <c r="F38" s="70">
        <f>AVERAGE(F8:F36)</f>
        <v>6.0656275862068947</v>
      </c>
      <c r="G38" s="69"/>
      <c r="H38" s="70">
        <f>AVERAGE(H8:H36)</f>
        <v>6.061834482758619</v>
      </c>
      <c r="I38" s="69"/>
      <c r="J38" s="70">
        <f>AVERAGE(J8:J36)</f>
        <v>6.0534965517241393</v>
      </c>
      <c r="K38" s="69"/>
      <c r="L38" s="70">
        <f>AVERAGE(L8:L36)</f>
        <v>5.926620689655171</v>
      </c>
      <c r="M38" s="69"/>
      <c r="N38" s="70">
        <f>AVERAGE(N8:N36)</f>
        <v>5.4080551724137944</v>
      </c>
      <c r="O38" s="69"/>
      <c r="P38" s="70">
        <f>AVERAGE(P8:P36)</f>
        <v>4.9174068965517232</v>
      </c>
      <c r="Q38" s="69"/>
      <c r="R38" s="70">
        <f>AVERAGE(R8:R36)</f>
        <v>4.4386517241379311</v>
      </c>
      <c r="S38" s="69"/>
      <c r="T38" s="70">
        <f>AVERAGE(T8:T36)</f>
        <v>4.2034137931034481</v>
      </c>
      <c r="U38" s="69"/>
      <c r="V38" s="70">
        <f>AVERAGE(V8:V36)</f>
        <v>3.6528892857142869</v>
      </c>
      <c r="W38" s="69"/>
      <c r="X38" s="70">
        <f>AVERAGE(X8:X36)</f>
        <v>3.6893799999999999</v>
      </c>
      <c r="Y38" s="69"/>
      <c r="Z38" s="70">
        <f>AVERAGE(Z8:Z36)</f>
        <v>4.2365517241379314</v>
      </c>
      <c r="AA38" s="71"/>
    </row>
    <row r="39" spans="1:27" x14ac:dyDescent="0.3">
      <c r="A39" s="68" t="s">
        <v>28</v>
      </c>
      <c r="B39" s="69"/>
      <c r="C39" s="69"/>
      <c r="D39" s="70">
        <f>MIN(D8:D36)</f>
        <v>5.9089</v>
      </c>
      <c r="E39" s="69"/>
      <c r="F39" s="70">
        <f>MIN(F8:F36)</f>
        <v>5.9128999999999996</v>
      </c>
      <c r="G39" s="69"/>
      <c r="H39" s="70">
        <f>MIN(H8:H36)</f>
        <v>5.8110999999999997</v>
      </c>
      <c r="I39" s="69"/>
      <c r="J39" s="70">
        <f>MIN(J8:J36)</f>
        <v>5.8097000000000003</v>
      </c>
      <c r="K39" s="69"/>
      <c r="L39" s="70">
        <f>MIN(L8:L36)</f>
        <v>5.7763999999999998</v>
      </c>
      <c r="M39" s="69"/>
      <c r="N39" s="70">
        <f>MIN(N8:N36)</f>
        <v>5.2491000000000003</v>
      </c>
      <c r="O39" s="69"/>
      <c r="P39" s="70">
        <f>MIN(P8:P36)</f>
        <v>4.8132999999999999</v>
      </c>
      <c r="Q39" s="69"/>
      <c r="R39" s="70">
        <f>MIN(R8:R36)</f>
        <v>4.3292999999999999</v>
      </c>
      <c r="S39" s="69"/>
      <c r="T39" s="70">
        <f>MIN(T8:T36)</f>
        <v>4.0759999999999996</v>
      </c>
      <c r="U39" s="69"/>
      <c r="V39" s="70">
        <f>MIN(V8:V36)</f>
        <v>3.5461</v>
      </c>
      <c r="W39" s="69"/>
      <c r="X39" s="70">
        <f>MIN(X8:X36)</f>
        <v>3.6518999999999999</v>
      </c>
      <c r="Y39" s="69"/>
      <c r="Z39" s="70">
        <f>MIN(Z8:Z36)</f>
        <v>3.5847000000000002</v>
      </c>
      <c r="AA39" s="71"/>
    </row>
    <row r="40" spans="1:27" ht="15" thickBot="1" x14ac:dyDescent="0.35">
      <c r="A40" s="72" t="s">
        <v>29</v>
      </c>
      <c r="B40" s="73"/>
      <c r="C40" s="73"/>
      <c r="D40" s="74">
        <f>MAX(D8:D36)</f>
        <v>6.4180000000000001</v>
      </c>
      <c r="E40" s="73"/>
      <c r="F40" s="74">
        <f>MAX(F8:F36)</f>
        <v>6.4493</v>
      </c>
      <c r="G40" s="73"/>
      <c r="H40" s="74">
        <f>MAX(H8:H36)</f>
        <v>6.4405999999999999</v>
      </c>
      <c r="I40" s="73"/>
      <c r="J40" s="74">
        <f>MAX(J8:J36)</f>
        <v>6.4646999999999997</v>
      </c>
      <c r="K40" s="73"/>
      <c r="L40" s="74">
        <f>MAX(L8:L36)</f>
        <v>6.2850999999999999</v>
      </c>
      <c r="M40" s="73"/>
      <c r="N40" s="74">
        <f>MAX(N8:N36)</f>
        <v>5.4702000000000002</v>
      </c>
      <c r="O40" s="73"/>
      <c r="P40" s="74">
        <f>MAX(P8:P36)</f>
        <v>4.9946999999999999</v>
      </c>
      <c r="Q40" s="73"/>
      <c r="R40" s="74">
        <f>MAX(R8:R36)</f>
        <v>4.5471000000000004</v>
      </c>
      <c r="S40" s="73"/>
      <c r="T40" s="74">
        <f>MAX(T8:T36)</f>
        <v>4.3276000000000003</v>
      </c>
      <c r="U40" s="73"/>
      <c r="V40" s="74">
        <f>MAX(V8:V36)</f>
        <v>3.7120000000000002</v>
      </c>
      <c r="W40" s="73"/>
      <c r="X40" s="74">
        <f>MAX(X8:X36)</f>
        <v>3.7463000000000002</v>
      </c>
      <c r="Y40" s="73"/>
      <c r="Z40" s="74">
        <f>MAX(Z8:Z36)</f>
        <v>6.2685000000000004</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1206</v>
      </c>
      <c r="B8" s="59">
        <f>VLOOKUP($A8,'Return Data'!$B$7:$R$2292,3,0)</f>
        <v>44860</v>
      </c>
      <c r="C8" s="60">
        <f>VLOOKUP($A8,'Return Data'!$B$7:$R$2292,4,0)</f>
        <v>1175.4023</v>
      </c>
      <c r="D8" s="60">
        <f>VLOOKUP($A8,'Return Data'!$B$7:$R$2292,5,0)</f>
        <v>5.9631999999999996</v>
      </c>
      <c r="E8" s="61">
        <f t="shared" ref="E8:E36" si="0">RANK(D8,D$8:D$36,0)</f>
        <v>17</v>
      </c>
      <c r="F8" s="60">
        <f>VLOOKUP($A8,'Return Data'!$B$7:$R$2292,6,0)</f>
        <v>5.9650999999999996</v>
      </c>
      <c r="G8" s="61">
        <f t="shared" ref="G8:G36" si="1">RANK(F8,F$8:F$36,0)</f>
        <v>17</v>
      </c>
      <c r="H8" s="60">
        <f>VLOOKUP($A8,'Return Data'!$B$7:$R$2292,7,0)</f>
        <v>5.9680999999999997</v>
      </c>
      <c r="I8" s="61">
        <f t="shared" ref="I8:I36" si="2">RANK(H8,H$8:H$36,0)</f>
        <v>17</v>
      </c>
      <c r="J8" s="60">
        <f>VLOOKUP($A8,'Return Data'!$B$7:$R$2292,8,0)</f>
        <v>5.9630000000000001</v>
      </c>
      <c r="K8" s="61">
        <f t="shared" ref="K8:K36" si="3">RANK(J8,J$8:J$36,0)</f>
        <v>16</v>
      </c>
      <c r="L8" s="60">
        <f>VLOOKUP($A8,'Return Data'!$B$7:$R$2292,9,0)</f>
        <v>5.8586999999999998</v>
      </c>
      <c r="M8" s="61">
        <f t="shared" ref="M8:M36" si="4">RANK(L8,L$8:L$36,0)</f>
        <v>10</v>
      </c>
      <c r="N8" s="60">
        <f>VLOOKUP($A8,'Return Data'!$B$7:$R$2292,10,0)</f>
        <v>5.3254999999999999</v>
      </c>
      <c r="O8" s="61">
        <f t="shared" ref="O8:O36" si="5">RANK(N8,N$8:N$36,0)</f>
        <v>14</v>
      </c>
      <c r="P8" s="60">
        <f>VLOOKUP($A8,'Return Data'!$B$7:$R$2292,11,0)</f>
        <v>4.8205999999999998</v>
      </c>
      <c r="Q8" s="61">
        <f t="shared" ref="Q8:Q36" si="6">RANK(P8,P$8:P$36,0)</f>
        <v>19</v>
      </c>
      <c r="R8" s="60">
        <f>VLOOKUP($A8,'Return Data'!$B$7:$R$2292,12,0)</f>
        <v>4.3385999999999996</v>
      </c>
      <c r="S8" s="61">
        <f t="shared" ref="S8:S36" si="7">RANK(R8,R$8:R$36,0)</f>
        <v>21</v>
      </c>
      <c r="T8" s="60">
        <f>VLOOKUP($A8,'Return Data'!$B$7:$R$2292,13,0)</f>
        <v>4.1041999999999996</v>
      </c>
      <c r="U8" s="61">
        <f t="shared" ref="U8:U36" si="8">RANK(T8,T$8:T$36,0)</f>
        <v>19</v>
      </c>
      <c r="V8" s="60">
        <f>VLOOKUP($A8,'Return Data'!$B$7:$R$2292,17,0)</f>
        <v>3.5583</v>
      </c>
      <c r="W8" s="61">
        <f>RANK(V8,V$8:V$36,0)</f>
        <v>16</v>
      </c>
      <c r="X8" s="60">
        <f>VLOOKUP($A8,'Return Data'!$B$7:$R$2292,14,0)</f>
        <v>3.5764</v>
      </c>
      <c r="Y8" s="61">
        <f>RANK(X8,X$8:X$36,0)</f>
        <v>6</v>
      </c>
      <c r="Z8" s="60">
        <f>VLOOKUP($A8,'Return Data'!$B$7:$R$2292,16,0)</f>
        <v>4.1374000000000004</v>
      </c>
      <c r="AA8" s="62">
        <f t="shared" ref="AA8:AA36" si="9">RANK(Z8,Z$8:Z$36,0)</f>
        <v>5</v>
      </c>
    </row>
    <row r="9" spans="1:27" x14ac:dyDescent="0.3">
      <c r="A9" s="58" t="s">
        <v>1208</v>
      </c>
      <c r="B9" s="59">
        <f>VLOOKUP($A9,'Return Data'!$B$7:$R$2292,3,0)</f>
        <v>44860</v>
      </c>
      <c r="C9" s="60">
        <f>VLOOKUP($A9,'Return Data'!$B$7:$R$2292,4,0)</f>
        <v>1152.2469000000001</v>
      </c>
      <c r="D9" s="60">
        <f>VLOOKUP($A9,'Return Data'!$B$7:$R$2292,5,0)</f>
        <v>6.0354999999999999</v>
      </c>
      <c r="E9" s="61">
        <f t="shared" si="0"/>
        <v>5</v>
      </c>
      <c r="F9" s="60">
        <f>VLOOKUP($A9,'Return Data'!$B$7:$R$2292,6,0)</f>
        <v>6.0343</v>
      </c>
      <c r="G9" s="61">
        <f t="shared" si="1"/>
        <v>4</v>
      </c>
      <c r="H9" s="60">
        <f>VLOOKUP($A9,'Return Data'!$B$7:$R$2292,7,0)</f>
        <v>6.0315000000000003</v>
      </c>
      <c r="I9" s="61">
        <f t="shared" si="2"/>
        <v>5</v>
      </c>
      <c r="J9" s="60">
        <f>VLOOKUP($A9,'Return Data'!$B$7:$R$2292,8,0)</f>
        <v>6.0201000000000002</v>
      </c>
      <c r="K9" s="61">
        <f t="shared" si="3"/>
        <v>6</v>
      </c>
      <c r="L9" s="60">
        <f>VLOOKUP($A9,'Return Data'!$B$7:$R$2292,9,0)</f>
        <v>5.9025999999999996</v>
      </c>
      <c r="M9" s="61">
        <f t="shared" si="4"/>
        <v>4</v>
      </c>
      <c r="N9" s="60">
        <f>VLOOKUP($A9,'Return Data'!$B$7:$R$2292,10,0)</f>
        <v>5.3974000000000002</v>
      </c>
      <c r="O9" s="61">
        <f t="shared" si="5"/>
        <v>3</v>
      </c>
      <c r="P9" s="60">
        <f>VLOOKUP($A9,'Return Data'!$B$7:$R$2292,11,0)</f>
        <v>4.9016999999999999</v>
      </c>
      <c r="Q9" s="61">
        <f t="shared" si="6"/>
        <v>2</v>
      </c>
      <c r="R9" s="60">
        <f>VLOOKUP($A9,'Return Data'!$B$7:$R$2292,12,0)</f>
        <v>4.4204999999999997</v>
      </c>
      <c r="S9" s="61">
        <f t="shared" si="7"/>
        <v>3</v>
      </c>
      <c r="T9" s="60">
        <f>VLOOKUP($A9,'Return Data'!$B$7:$R$2292,13,0)</f>
        <v>4.1837</v>
      </c>
      <c r="U9" s="61">
        <f t="shared" si="8"/>
        <v>3</v>
      </c>
      <c r="V9" s="60">
        <f>VLOOKUP($A9,'Return Data'!$B$7:$R$2292,17,0)</f>
        <v>3.6276000000000002</v>
      </c>
      <c r="W9" s="61">
        <f>RANK(V9,V$8:V$36,0)</f>
        <v>3</v>
      </c>
      <c r="X9" s="60"/>
      <c r="Y9" s="61"/>
      <c r="Z9" s="60">
        <f>VLOOKUP($A9,'Return Data'!$B$7:$R$2292,16,0)</f>
        <v>3.9933000000000001</v>
      </c>
      <c r="AA9" s="62">
        <f t="shared" si="9"/>
        <v>12</v>
      </c>
    </row>
    <row r="10" spans="1:27" x14ac:dyDescent="0.3">
      <c r="A10" s="58" t="s">
        <v>1983</v>
      </c>
      <c r="B10" s="59">
        <f>VLOOKUP($A10,'Return Data'!$B$7:$R$2292,3,0)</f>
        <v>44860</v>
      </c>
      <c r="C10" s="60">
        <f>VLOOKUP($A10,'Return Data'!$B$7:$R$2292,4,0)</f>
        <v>1144.5853999999999</v>
      </c>
      <c r="D10" s="60">
        <f>VLOOKUP($A10,'Return Data'!$B$7:$R$2292,5,0)</f>
        <v>6.0376000000000003</v>
      </c>
      <c r="E10" s="61">
        <f t="shared" si="0"/>
        <v>4</v>
      </c>
      <c r="F10" s="60">
        <f>VLOOKUP($A10,'Return Data'!$B$7:$R$2292,6,0)</f>
        <v>6.0236999999999998</v>
      </c>
      <c r="G10" s="61">
        <f t="shared" si="1"/>
        <v>7</v>
      </c>
      <c r="H10" s="60">
        <f>VLOOKUP($A10,'Return Data'!$B$7:$R$2292,7,0)</f>
        <v>6.0202999999999998</v>
      </c>
      <c r="I10" s="61">
        <f t="shared" si="2"/>
        <v>7</v>
      </c>
      <c r="J10" s="60">
        <f>VLOOKUP($A10,'Return Data'!$B$7:$R$2292,8,0)</f>
        <v>6.0039999999999996</v>
      </c>
      <c r="K10" s="61">
        <f t="shared" si="3"/>
        <v>8</v>
      </c>
      <c r="L10" s="60">
        <f>VLOOKUP($A10,'Return Data'!$B$7:$R$2292,9,0)</f>
        <v>5.8750999999999998</v>
      </c>
      <c r="M10" s="61">
        <f t="shared" si="4"/>
        <v>9</v>
      </c>
      <c r="N10" s="60">
        <f>VLOOKUP($A10,'Return Data'!$B$7:$R$2292,10,0)</f>
        <v>5.3746</v>
      </c>
      <c r="O10" s="61">
        <f t="shared" si="5"/>
        <v>5</v>
      </c>
      <c r="P10" s="60">
        <f>VLOOKUP($A10,'Return Data'!$B$7:$R$2292,11,0)</f>
        <v>4.8837000000000002</v>
      </c>
      <c r="Q10" s="61">
        <f t="shared" si="6"/>
        <v>4</v>
      </c>
      <c r="R10" s="60">
        <f>VLOOKUP($A10,'Return Data'!$B$7:$R$2292,12,0)</f>
        <v>4.3894000000000002</v>
      </c>
      <c r="S10" s="61">
        <f t="shared" si="7"/>
        <v>6</v>
      </c>
      <c r="T10" s="60">
        <f>VLOOKUP($A10,'Return Data'!$B$7:$R$2292,13,0)</f>
        <v>4.1455000000000002</v>
      </c>
      <c r="U10" s="61">
        <f t="shared" si="8"/>
        <v>7</v>
      </c>
      <c r="V10" s="60">
        <f>VLOOKUP($A10,'Return Data'!$B$7:$R$2292,17,0)</f>
        <v>3.6120000000000001</v>
      </c>
      <c r="W10" s="61">
        <f>RANK(V10,V$8:V$36,0)</f>
        <v>5</v>
      </c>
      <c r="X10" s="60"/>
      <c r="Y10" s="61"/>
      <c r="Z10" s="60">
        <f>VLOOKUP($A10,'Return Data'!$B$7:$R$2292,16,0)</f>
        <v>3.9209000000000001</v>
      </c>
      <c r="AA10" s="62">
        <f t="shared" si="9"/>
        <v>13</v>
      </c>
    </row>
    <row r="11" spans="1:27" x14ac:dyDescent="0.3">
      <c r="A11" s="58" t="s">
        <v>2033</v>
      </c>
      <c r="B11" s="59">
        <f>VLOOKUP($A11,'Return Data'!$B$7:$R$2292,3,0)</f>
        <v>44860</v>
      </c>
      <c r="C11" s="60">
        <f>VLOOKUP($A11,'Return Data'!$B$7:$R$2292,4,0)</f>
        <v>1103.6179999999999</v>
      </c>
      <c r="D11" s="60">
        <f>VLOOKUP($A11,'Return Data'!$B$7:$R$2292,5,0)</f>
        <v>5.9772999999999996</v>
      </c>
      <c r="E11" s="61">
        <f t="shared" si="0"/>
        <v>12</v>
      </c>
      <c r="F11" s="60">
        <f>VLOOKUP($A11,'Return Data'!$B$7:$R$2292,6,0)</f>
        <v>6.0023999999999997</v>
      </c>
      <c r="G11" s="61">
        <f t="shared" si="1"/>
        <v>8</v>
      </c>
      <c r="H11" s="60">
        <f>VLOOKUP($A11,'Return Data'!$B$7:$R$2292,7,0)</f>
        <v>6.0347999999999997</v>
      </c>
      <c r="I11" s="61">
        <f t="shared" si="2"/>
        <v>4</v>
      </c>
      <c r="J11" s="60">
        <f>VLOOKUP($A11,'Return Data'!$B$7:$R$2292,8,0)</f>
        <v>6.0279999999999996</v>
      </c>
      <c r="K11" s="61">
        <f t="shared" si="3"/>
        <v>4</v>
      </c>
      <c r="L11" s="60">
        <f>VLOOKUP($A11,'Return Data'!$B$7:$R$2292,9,0)</f>
        <v>5.9301000000000004</v>
      </c>
      <c r="M11" s="61">
        <f t="shared" si="4"/>
        <v>2</v>
      </c>
      <c r="N11" s="60">
        <f>VLOOKUP($A11,'Return Data'!$B$7:$R$2292,10,0)</f>
        <v>5.4143999999999997</v>
      </c>
      <c r="O11" s="61">
        <f t="shared" si="5"/>
        <v>1</v>
      </c>
      <c r="P11" s="60">
        <f>VLOOKUP($A11,'Return Data'!$B$7:$R$2292,11,0)</f>
        <v>4.9451999999999998</v>
      </c>
      <c r="Q11" s="61">
        <f t="shared" si="6"/>
        <v>1</v>
      </c>
      <c r="R11" s="60">
        <f>VLOOKUP($A11,'Return Data'!$B$7:$R$2292,12,0)</f>
        <v>4.4893000000000001</v>
      </c>
      <c r="S11" s="61">
        <f t="shared" si="7"/>
        <v>1</v>
      </c>
      <c r="T11" s="60">
        <f>VLOOKUP($A11,'Return Data'!$B$7:$R$2292,13,0)</f>
        <v>4.2699999999999996</v>
      </c>
      <c r="U11" s="61">
        <f t="shared" si="8"/>
        <v>1</v>
      </c>
      <c r="V11" s="60"/>
      <c r="W11" s="61"/>
      <c r="X11" s="60"/>
      <c r="Y11" s="61"/>
      <c r="Z11" s="60">
        <f>VLOOKUP($A11,'Return Data'!$B$7:$R$2292,16,0)</f>
        <v>3.6520000000000001</v>
      </c>
      <c r="AA11" s="62">
        <f t="shared" si="9"/>
        <v>25</v>
      </c>
    </row>
    <row r="12" spans="1:27" x14ac:dyDescent="0.3">
      <c r="A12" s="58" t="s">
        <v>1212</v>
      </c>
      <c r="B12" s="59">
        <f>VLOOKUP($A12,'Return Data'!$B$7:$R$2292,3,0)</f>
        <v>44860</v>
      </c>
      <c r="C12" s="60">
        <f>VLOOKUP($A12,'Return Data'!$B$7:$R$2292,4,0)</f>
        <v>1129.5938000000001</v>
      </c>
      <c r="D12" s="60">
        <f>VLOOKUP($A12,'Return Data'!$B$7:$R$2292,5,0)</f>
        <v>6.0336999999999996</v>
      </c>
      <c r="E12" s="61">
        <f t="shared" si="0"/>
        <v>6</v>
      </c>
      <c r="F12" s="60">
        <f>VLOOKUP($A12,'Return Data'!$B$7:$R$2292,6,0)</f>
        <v>6.0411000000000001</v>
      </c>
      <c r="G12" s="61">
        <f t="shared" si="1"/>
        <v>3</v>
      </c>
      <c r="H12" s="60">
        <f>VLOOKUP($A12,'Return Data'!$B$7:$R$2292,7,0)</f>
        <v>6.0522</v>
      </c>
      <c r="I12" s="61">
        <f t="shared" si="2"/>
        <v>3</v>
      </c>
      <c r="J12" s="60">
        <f>VLOOKUP($A12,'Return Data'!$B$7:$R$2292,8,0)</f>
        <v>6.0326000000000004</v>
      </c>
      <c r="K12" s="61">
        <f t="shared" si="3"/>
        <v>3</v>
      </c>
      <c r="L12" s="60">
        <f>VLOOKUP($A12,'Return Data'!$B$7:$R$2292,9,0)</f>
        <v>5.9184999999999999</v>
      </c>
      <c r="M12" s="61">
        <f t="shared" si="4"/>
        <v>3</v>
      </c>
      <c r="N12" s="60">
        <f>VLOOKUP($A12,'Return Data'!$B$7:$R$2292,10,0)</f>
        <v>5.3832000000000004</v>
      </c>
      <c r="O12" s="61">
        <f t="shared" si="5"/>
        <v>4</v>
      </c>
      <c r="P12" s="60">
        <f>VLOOKUP($A12,'Return Data'!$B$7:$R$2292,11,0)</f>
        <v>4.8924000000000003</v>
      </c>
      <c r="Q12" s="61">
        <f t="shared" si="6"/>
        <v>3</v>
      </c>
      <c r="R12" s="60">
        <f>VLOOKUP($A12,'Return Data'!$B$7:$R$2292,12,0)</f>
        <v>4.4252000000000002</v>
      </c>
      <c r="S12" s="61">
        <f t="shared" si="7"/>
        <v>2</v>
      </c>
      <c r="T12" s="60">
        <f>VLOOKUP($A12,'Return Data'!$B$7:$R$2292,13,0)</f>
        <v>4.1848999999999998</v>
      </c>
      <c r="U12" s="61">
        <f t="shared" si="8"/>
        <v>2</v>
      </c>
      <c r="V12" s="60">
        <f>VLOOKUP($A12,'Return Data'!$B$7:$R$2292,17,0)</f>
        <v>3.6288999999999998</v>
      </c>
      <c r="W12" s="61">
        <f t="shared" ref="W12:W36" si="10">RANK(V12,V$8:V$36,0)</f>
        <v>2</v>
      </c>
      <c r="X12" s="60"/>
      <c r="Y12" s="61"/>
      <c r="Z12" s="60">
        <f>VLOOKUP($A12,'Return Data'!$B$7:$R$2292,16,0)</f>
        <v>3.8022</v>
      </c>
      <c r="AA12" s="62">
        <f t="shared" si="9"/>
        <v>16</v>
      </c>
    </row>
    <row r="13" spans="1:27" x14ac:dyDescent="0.3">
      <c r="A13" s="58" t="s">
        <v>1214</v>
      </c>
      <c r="B13" s="59">
        <f>VLOOKUP($A13,'Return Data'!$B$7:$R$2292,3,0)</f>
        <v>44860</v>
      </c>
      <c r="C13" s="60">
        <f>VLOOKUP($A13,'Return Data'!$B$7:$R$2292,4,0)</f>
        <v>1165.7918</v>
      </c>
      <c r="D13" s="60">
        <f>VLOOKUP($A13,'Return Data'!$B$7:$R$2292,5,0)</f>
        <v>6.0124000000000004</v>
      </c>
      <c r="E13" s="61">
        <f t="shared" si="0"/>
        <v>9</v>
      </c>
      <c r="F13" s="60">
        <f>VLOOKUP($A13,'Return Data'!$B$7:$R$2292,6,0)</f>
        <v>5.9862000000000002</v>
      </c>
      <c r="G13" s="61">
        <f t="shared" si="1"/>
        <v>12</v>
      </c>
      <c r="H13" s="60">
        <f>VLOOKUP($A13,'Return Data'!$B$7:$R$2292,7,0)</f>
        <v>5.9842000000000004</v>
      </c>
      <c r="I13" s="61">
        <f t="shared" si="2"/>
        <v>11</v>
      </c>
      <c r="J13" s="60">
        <f>VLOOKUP($A13,'Return Data'!$B$7:$R$2292,8,0)</f>
        <v>5.9863999999999997</v>
      </c>
      <c r="K13" s="61">
        <f t="shared" si="3"/>
        <v>10</v>
      </c>
      <c r="L13" s="60">
        <f>VLOOKUP($A13,'Return Data'!$B$7:$R$2292,9,0)</f>
        <v>5.8578999999999999</v>
      </c>
      <c r="M13" s="61">
        <f t="shared" si="4"/>
        <v>12</v>
      </c>
      <c r="N13" s="60">
        <f>VLOOKUP($A13,'Return Data'!$B$7:$R$2292,10,0)</f>
        <v>5.3577000000000004</v>
      </c>
      <c r="O13" s="61">
        <f t="shared" si="5"/>
        <v>7</v>
      </c>
      <c r="P13" s="60">
        <f>VLOOKUP($A13,'Return Data'!$B$7:$R$2292,11,0)</f>
        <v>4.8597000000000001</v>
      </c>
      <c r="Q13" s="61">
        <f t="shared" si="6"/>
        <v>7</v>
      </c>
      <c r="R13" s="60">
        <f>VLOOKUP($A13,'Return Data'!$B$7:$R$2292,12,0)</f>
        <v>4.3753000000000002</v>
      </c>
      <c r="S13" s="61">
        <f t="shared" si="7"/>
        <v>8</v>
      </c>
      <c r="T13" s="60">
        <f>VLOOKUP($A13,'Return Data'!$B$7:$R$2292,13,0)</f>
        <v>4.1395999999999997</v>
      </c>
      <c r="U13" s="61">
        <f t="shared" si="8"/>
        <v>8</v>
      </c>
      <c r="V13" s="60">
        <f>VLOOKUP($A13,'Return Data'!$B$7:$R$2292,17,0)</f>
        <v>3.5865</v>
      </c>
      <c r="W13" s="61">
        <f t="shared" si="10"/>
        <v>9</v>
      </c>
      <c r="X13" s="60">
        <f>VLOOKUP($A13,'Return Data'!$B$7:$R$2292,14,0)</f>
        <v>3.6627999999999998</v>
      </c>
      <c r="Y13" s="61">
        <f>RANK(X13,X$8:X$36,0)</f>
        <v>1</v>
      </c>
      <c r="Z13" s="60">
        <f>VLOOKUP($A13,'Return Data'!$B$7:$R$2292,16,0)</f>
        <v>4.1177000000000001</v>
      </c>
      <c r="AA13" s="62">
        <f t="shared" si="9"/>
        <v>6</v>
      </c>
    </row>
    <row r="14" spans="1:27" x14ac:dyDescent="0.3">
      <c r="A14" s="58" t="s">
        <v>1216</v>
      </c>
      <c r="B14" s="59">
        <f>VLOOKUP($A14,'Return Data'!$B$7:$R$2292,3,0)</f>
        <v>44860</v>
      </c>
      <c r="C14" s="60">
        <f>VLOOKUP($A14,'Return Data'!$B$7:$R$2292,4,0)</f>
        <v>1129.4170999999999</v>
      </c>
      <c r="D14" s="60">
        <f>VLOOKUP($A14,'Return Data'!$B$7:$R$2292,5,0)</f>
        <v>5.9539</v>
      </c>
      <c r="E14" s="61">
        <f t="shared" si="0"/>
        <v>21</v>
      </c>
      <c r="F14" s="60">
        <f>VLOOKUP($A14,'Return Data'!$B$7:$R$2292,6,0)</f>
        <v>5.9482999999999997</v>
      </c>
      <c r="G14" s="61">
        <f t="shared" si="1"/>
        <v>21</v>
      </c>
      <c r="H14" s="60">
        <f>VLOOKUP($A14,'Return Data'!$B$7:$R$2292,7,0)</f>
        <v>5.9717000000000002</v>
      </c>
      <c r="I14" s="61">
        <f t="shared" si="2"/>
        <v>16</v>
      </c>
      <c r="J14" s="60">
        <f>VLOOKUP($A14,'Return Data'!$B$7:$R$2292,8,0)</f>
        <v>5.9255000000000004</v>
      </c>
      <c r="K14" s="61">
        <f t="shared" si="3"/>
        <v>21</v>
      </c>
      <c r="L14" s="60">
        <f>VLOOKUP($A14,'Return Data'!$B$7:$R$2292,9,0)</f>
        <v>5.7545999999999999</v>
      </c>
      <c r="M14" s="61">
        <f t="shared" si="4"/>
        <v>28</v>
      </c>
      <c r="N14" s="60">
        <f>VLOOKUP($A14,'Return Data'!$B$7:$R$2292,10,0)</f>
        <v>5.2549000000000001</v>
      </c>
      <c r="O14" s="61">
        <f t="shared" si="5"/>
        <v>27</v>
      </c>
      <c r="P14" s="60">
        <f>VLOOKUP($A14,'Return Data'!$B$7:$R$2292,11,0)</f>
        <v>4.7878999999999996</v>
      </c>
      <c r="Q14" s="61">
        <f t="shared" si="6"/>
        <v>24</v>
      </c>
      <c r="R14" s="60">
        <f>VLOOKUP($A14,'Return Data'!$B$7:$R$2292,12,0)</f>
        <v>4.3078000000000003</v>
      </c>
      <c r="S14" s="61">
        <f t="shared" si="7"/>
        <v>25</v>
      </c>
      <c r="T14" s="60">
        <f>VLOOKUP($A14,'Return Data'!$B$7:$R$2292,13,0)</f>
        <v>4.0793999999999997</v>
      </c>
      <c r="U14" s="61">
        <f t="shared" si="8"/>
        <v>25</v>
      </c>
      <c r="V14" s="60">
        <f>VLOOKUP($A14,'Return Data'!$B$7:$R$2292,17,0)</f>
        <v>3.5661</v>
      </c>
      <c r="W14" s="61">
        <f t="shared" si="10"/>
        <v>12</v>
      </c>
      <c r="X14" s="60"/>
      <c r="Y14" s="61"/>
      <c r="Z14" s="60">
        <f>VLOOKUP($A14,'Return Data'!$B$7:$R$2292,16,0)</f>
        <v>3.7986</v>
      </c>
      <c r="AA14" s="62">
        <f t="shared" si="9"/>
        <v>17</v>
      </c>
    </row>
    <row r="15" spans="1:27" x14ac:dyDescent="0.3">
      <c r="A15" s="58" t="s">
        <v>1217</v>
      </c>
      <c r="B15" s="59">
        <f>VLOOKUP($A15,'Return Data'!$B$7:$R$2292,3,0)</f>
        <v>44860</v>
      </c>
      <c r="C15" s="60">
        <f>VLOOKUP($A15,'Return Data'!$B$7:$R$2292,4,0)</f>
        <v>1138.1486</v>
      </c>
      <c r="D15" s="60">
        <f>VLOOKUP($A15,'Return Data'!$B$7:$R$2292,5,0)</f>
        <v>5.9562999999999997</v>
      </c>
      <c r="E15" s="61">
        <f t="shared" si="0"/>
        <v>19</v>
      </c>
      <c r="F15" s="60">
        <f>VLOOKUP($A15,'Return Data'!$B$7:$R$2292,6,0)</f>
        <v>5.9508000000000001</v>
      </c>
      <c r="G15" s="61">
        <f t="shared" si="1"/>
        <v>20</v>
      </c>
      <c r="H15" s="60">
        <f>VLOOKUP($A15,'Return Data'!$B$7:$R$2292,7,0)</f>
        <v>5.9424000000000001</v>
      </c>
      <c r="I15" s="61">
        <f t="shared" si="2"/>
        <v>21</v>
      </c>
      <c r="J15" s="60">
        <f>VLOOKUP($A15,'Return Data'!$B$7:$R$2292,8,0)</f>
        <v>6.0370999999999997</v>
      </c>
      <c r="K15" s="61">
        <f t="shared" si="3"/>
        <v>2</v>
      </c>
      <c r="L15" s="60">
        <f>VLOOKUP($A15,'Return Data'!$B$7:$R$2292,9,0)</f>
        <v>5.9009</v>
      </c>
      <c r="M15" s="61">
        <f t="shared" si="4"/>
        <v>5</v>
      </c>
      <c r="N15" s="60">
        <f>VLOOKUP($A15,'Return Data'!$B$7:$R$2292,10,0)</f>
        <v>5.3372000000000002</v>
      </c>
      <c r="O15" s="61">
        <f t="shared" si="5"/>
        <v>12</v>
      </c>
      <c r="P15" s="60">
        <f>VLOOKUP($A15,'Return Data'!$B$7:$R$2292,11,0)</f>
        <v>4.8388</v>
      </c>
      <c r="Q15" s="61">
        <f t="shared" si="6"/>
        <v>13</v>
      </c>
      <c r="R15" s="60">
        <f>VLOOKUP($A15,'Return Data'!$B$7:$R$2292,12,0)</f>
        <v>4.3535000000000004</v>
      </c>
      <c r="S15" s="61">
        <f t="shared" si="7"/>
        <v>13</v>
      </c>
      <c r="T15" s="60">
        <f>VLOOKUP($A15,'Return Data'!$B$7:$R$2292,13,0)</f>
        <v>4.1135000000000002</v>
      </c>
      <c r="U15" s="61">
        <f t="shared" si="8"/>
        <v>13</v>
      </c>
      <c r="V15" s="60">
        <f>VLOOKUP($A15,'Return Data'!$B$7:$R$2292,17,0)</f>
        <v>3.5594000000000001</v>
      </c>
      <c r="W15" s="61">
        <f t="shared" si="10"/>
        <v>14</v>
      </c>
      <c r="X15" s="60"/>
      <c r="Y15" s="61"/>
      <c r="Z15" s="60">
        <f>VLOOKUP($A15,'Return Data'!$B$7:$R$2292,16,0)</f>
        <v>3.7982</v>
      </c>
      <c r="AA15" s="62">
        <f t="shared" si="9"/>
        <v>18</v>
      </c>
    </row>
    <row r="16" spans="1:27" x14ac:dyDescent="0.3">
      <c r="A16" s="58" t="s">
        <v>1219</v>
      </c>
      <c r="B16" s="59">
        <f>VLOOKUP($A16,'Return Data'!$B$7:$R$2292,3,0)</f>
        <v>44860</v>
      </c>
      <c r="C16" s="60">
        <f>VLOOKUP($A16,'Return Data'!$B$7:$R$2292,4,0)</f>
        <v>3218.9692</v>
      </c>
      <c r="D16" s="60">
        <f>VLOOKUP($A16,'Return Data'!$B$7:$R$2292,5,0)</f>
        <v>5.9471999999999996</v>
      </c>
      <c r="E16" s="61">
        <f t="shared" si="0"/>
        <v>23</v>
      </c>
      <c r="F16" s="60">
        <f>VLOOKUP($A16,'Return Data'!$B$7:$R$2292,6,0)</f>
        <v>5.9389000000000003</v>
      </c>
      <c r="G16" s="61">
        <f t="shared" si="1"/>
        <v>23</v>
      </c>
      <c r="H16" s="60">
        <f>VLOOKUP($A16,'Return Data'!$B$7:$R$2292,7,0)</f>
        <v>5.9261999999999997</v>
      </c>
      <c r="I16" s="61">
        <f t="shared" si="2"/>
        <v>25</v>
      </c>
      <c r="J16" s="60">
        <f>VLOOKUP($A16,'Return Data'!$B$7:$R$2292,8,0)</f>
        <v>5.9090999999999996</v>
      </c>
      <c r="K16" s="61">
        <f t="shared" si="3"/>
        <v>26</v>
      </c>
      <c r="L16" s="60">
        <f>VLOOKUP($A16,'Return Data'!$B$7:$R$2292,9,0)</f>
        <v>5.8272000000000004</v>
      </c>
      <c r="M16" s="61">
        <f t="shared" si="4"/>
        <v>18</v>
      </c>
      <c r="N16" s="60">
        <f>VLOOKUP($A16,'Return Data'!$B$7:$R$2292,10,0)</f>
        <v>5.2811000000000003</v>
      </c>
      <c r="O16" s="61">
        <f t="shared" si="5"/>
        <v>26</v>
      </c>
      <c r="P16" s="60">
        <f>VLOOKUP($A16,'Return Data'!$B$7:$R$2292,11,0)</f>
        <v>4.7877000000000001</v>
      </c>
      <c r="Q16" s="61">
        <f t="shared" si="6"/>
        <v>25</v>
      </c>
      <c r="R16" s="60">
        <f>VLOOKUP($A16,'Return Data'!$B$7:$R$2292,12,0)</f>
        <v>4.3025000000000002</v>
      </c>
      <c r="S16" s="61">
        <f t="shared" si="7"/>
        <v>26</v>
      </c>
      <c r="T16" s="60">
        <f>VLOOKUP($A16,'Return Data'!$B$7:$R$2292,13,0)</f>
        <v>4.0690999999999997</v>
      </c>
      <c r="U16" s="61">
        <f t="shared" si="8"/>
        <v>26</v>
      </c>
      <c r="V16" s="60">
        <f>VLOOKUP($A16,'Return Data'!$B$7:$R$2292,17,0)</f>
        <v>3.5253000000000001</v>
      </c>
      <c r="W16" s="61">
        <f t="shared" si="10"/>
        <v>24</v>
      </c>
      <c r="X16" s="60">
        <f>VLOOKUP($A16,'Return Data'!$B$7:$R$2292,14,0)</f>
        <v>3.5478000000000001</v>
      </c>
      <c r="Y16" s="61">
        <f>RANK(X16,X$8:X$36,0)</f>
        <v>9</v>
      </c>
      <c r="Z16" s="60">
        <f>VLOOKUP($A16,'Return Data'!$B$7:$R$2292,16,0)</f>
        <v>5.8010999999999999</v>
      </c>
      <c r="AA16" s="62">
        <f t="shared" si="9"/>
        <v>4</v>
      </c>
    </row>
    <row r="17" spans="1:27" x14ac:dyDescent="0.3">
      <c r="A17" s="58" t="s">
        <v>1222</v>
      </c>
      <c r="B17" s="59">
        <f>VLOOKUP($A17,'Return Data'!$B$7:$R$2292,3,0)</f>
        <v>44860</v>
      </c>
      <c r="C17" s="60">
        <f>VLOOKUP($A17,'Return Data'!$B$7:$R$2292,4,0)</f>
        <v>1136.6278</v>
      </c>
      <c r="D17" s="60">
        <f>VLOOKUP($A17,'Return Data'!$B$7:$R$2292,5,0)</f>
        <v>5.8422000000000001</v>
      </c>
      <c r="E17" s="61">
        <f t="shared" si="0"/>
        <v>28</v>
      </c>
      <c r="F17" s="60">
        <f>VLOOKUP($A17,'Return Data'!$B$7:$R$2292,6,0)</f>
        <v>5.8491999999999997</v>
      </c>
      <c r="G17" s="61">
        <f t="shared" si="1"/>
        <v>28</v>
      </c>
      <c r="H17" s="60">
        <f>VLOOKUP($A17,'Return Data'!$B$7:$R$2292,7,0)</f>
        <v>5.8555999999999999</v>
      </c>
      <c r="I17" s="61">
        <f t="shared" si="2"/>
        <v>27</v>
      </c>
      <c r="J17" s="60">
        <f>VLOOKUP($A17,'Return Data'!$B$7:$R$2292,8,0)</f>
        <v>5.9118000000000004</v>
      </c>
      <c r="K17" s="61">
        <f t="shared" si="3"/>
        <v>25</v>
      </c>
      <c r="L17" s="60">
        <f>VLOOKUP($A17,'Return Data'!$B$7:$R$2292,9,0)</f>
        <v>5.7691999999999997</v>
      </c>
      <c r="M17" s="61">
        <f t="shared" si="4"/>
        <v>27</v>
      </c>
      <c r="N17" s="60">
        <f>VLOOKUP($A17,'Return Data'!$B$7:$R$2292,10,0)</f>
        <v>5.2853000000000003</v>
      </c>
      <c r="O17" s="61">
        <f t="shared" si="5"/>
        <v>25</v>
      </c>
      <c r="P17" s="60">
        <f>VLOOKUP($A17,'Return Data'!$B$7:$R$2292,11,0)</f>
        <v>4.7872000000000003</v>
      </c>
      <c r="Q17" s="61">
        <f t="shared" si="6"/>
        <v>26</v>
      </c>
      <c r="R17" s="60">
        <f>VLOOKUP($A17,'Return Data'!$B$7:$R$2292,12,0)</f>
        <v>4.3220000000000001</v>
      </c>
      <c r="S17" s="61">
        <f t="shared" si="7"/>
        <v>24</v>
      </c>
      <c r="T17" s="60">
        <f>VLOOKUP($A17,'Return Data'!$B$7:$R$2292,13,0)</f>
        <v>4.0909000000000004</v>
      </c>
      <c r="U17" s="61">
        <f t="shared" si="8"/>
        <v>23</v>
      </c>
      <c r="V17" s="60">
        <f>VLOOKUP($A17,'Return Data'!$B$7:$R$2292,17,0)</f>
        <v>3.5550000000000002</v>
      </c>
      <c r="W17" s="61">
        <f t="shared" si="10"/>
        <v>18</v>
      </c>
      <c r="X17" s="60"/>
      <c r="Y17" s="61"/>
      <c r="Z17" s="60">
        <f>VLOOKUP($A17,'Return Data'!$B$7:$R$2292,16,0)</f>
        <v>3.7963</v>
      </c>
      <c r="AA17" s="62">
        <f t="shared" si="9"/>
        <v>19</v>
      </c>
    </row>
    <row r="18" spans="1:27" x14ac:dyDescent="0.3">
      <c r="A18" s="58" t="s">
        <v>1223</v>
      </c>
      <c r="B18" s="59">
        <f>VLOOKUP($A18,'Return Data'!$B$7:$R$2292,3,0)</f>
        <v>44860</v>
      </c>
      <c r="C18" s="60">
        <f>VLOOKUP($A18,'Return Data'!$B$7:$R$2292,4,0)</f>
        <v>1172.7047</v>
      </c>
      <c r="D18" s="60">
        <f>VLOOKUP($A18,'Return Data'!$B$7:$R$2292,5,0)</f>
        <v>5.9612999999999996</v>
      </c>
      <c r="E18" s="61">
        <f t="shared" si="0"/>
        <v>18</v>
      </c>
      <c r="F18" s="60">
        <f>VLOOKUP($A18,'Return Data'!$B$7:$R$2292,6,0)</f>
        <v>5.9745999999999997</v>
      </c>
      <c r="G18" s="61">
        <f t="shared" si="1"/>
        <v>15</v>
      </c>
      <c r="H18" s="60">
        <f>VLOOKUP($A18,'Return Data'!$B$7:$R$2292,7,0)</f>
        <v>5.9680999999999997</v>
      </c>
      <c r="I18" s="61">
        <f t="shared" si="2"/>
        <v>17</v>
      </c>
      <c r="J18" s="60">
        <f>VLOOKUP($A18,'Return Data'!$B$7:$R$2292,8,0)</f>
        <v>5.9466000000000001</v>
      </c>
      <c r="K18" s="61">
        <f t="shared" si="3"/>
        <v>19</v>
      </c>
      <c r="L18" s="60">
        <f>VLOOKUP($A18,'Return Data'!$B$7:$R$2292,9,0)</f>
        <v>5.8331999999999997</v>
      </c>
      <c r="M18" s="61">
        <f t="shared" si="4"/>
        <v>16</v>
      </c>
      <c r="N18" s="60">
        <f>VLOOKUP($A18,'Return Data'!$B$7:$R$2292,10,0)</f>
        <v>5.3205999999999998</v>
      </c>
      <c r="O18" s="61">
        <f t="shared" si="5"/>
        <v>16</v>
      </c>
      <c r="P18" s="60">
        <f>VLOOKUP($A18,'Return Data'!$B$7:$R$2292,11,0)</f>
        <v>4.8246000000000002</v>
      </c>
      <c r="Q18" s="61">
        <f t="shared" si="6"/>
        <v>17</v>
      </c>
      <c r="R18" s="60">
        <f>VLOOKUP($A18,'Return Data'!$B$7:$R$2292,12,0)</f>
        <v>4.3463000000000003</v>
      </c>
      <c r="S18" s="61">
        <f t="shared" si="7"/>
        <v>15</v>
      </c>
      <c r="T18" s="60">
        <f>VLOOKUP($A18,'Return Data'!$B$7:$R$2292,13,0)</f>
        <v>4.1032999999999999</v>
      </c>
      <c r="U18" s="61">
        <f t="shared" si="8"/>
        <v>20</v>
      </c>
      <c r="V18" s="60">
        <f>VLOOKUP($A18,'Return Data'!$B$7:$R$2292,17,0)</f>
        <v>3.5491000000000001</v>
      </c>
      <c r="W18" s="61">
        <f t="shared" si="10"/>
        <v>20</v>
      </c>
      <c r="X18" s="60">
        <f>VLOOKUP($A18,'Return Data'!$B$7:$R$2292,14,0)</f>
        <v>3.5672999999999999</v>
      </c>
      <c r="Y18" s="61">
        <f>RANK(X18,X$8:X$36,0)</f>
        <v>7</v>
      </c>
      <c r="Z18" s="60">
        <f>VLOOKUP($A18,'Return Data'!$B$7:$R$2292,16,0)</f>
        <v>4.1136999999999997</v>
      </c>
      <c r="AA18" s="62">
        <f t="shared" si="9"/>
        <v>7</v>
      </c>
    </row>
    <row r="19" spans="1:27" x14ac:dyDescent="0.3">
      <c r="A19" s="58" t="s">
        <v>1226</v>
      </c>
      <c r="B19" s="59">
        <f>VLOOKUP($A19,'Return Data'!$B$7:$R$2292,3,0)</f>
        <v>44860</v>
      </c>
      <c r="C19" s="60">
        <f>VLOOKUP($A19,'Return Data'!$B$7:$R$2292,4,0)</f>
        <v>1159.6898000000001</v>
      </c>
      <c r="D19" s="60">
        <f>VLOOKUP($A19,'Return Data'!$B$7:$R$2292,5,0)</f>
        <v>5.9558</v>
      </c>
      <c r="E19" s="61">
        <f t="shared" si="0"/>
        <v>20</v>
      </c>
      <c r="F19" s="60">
        <f>VLOOKUP($A19,'Return Data'!$B$7:$R$2292,6,0)</f>
        <v>5.9566999999999997</v>
      </c>
      <c r="G19" s="61">
        <f t="shared" si="1"/>
        <v>19</v>
      </c>
      <c r="H19" s="60">
        <f>VLOOKUP($A19,'Return Data'!$B$7:$R$2292,7,0)</f>
        <v>5.9729000000000001</v>
      </c>
      <c r="I19" s="61">
        <f t="shared" si="2"/>
        <v>15</v>
      </c>
      <c r="J19" s="60">
        <f>VLOOKUP($A19,'Return Data'!$B$7:$R$2292,8,0)</f>
        <v>5.9638</v>
      </c>
      <c r="K19" s="61">
        <f t="shared" si="3"/>
        <v>15</v>
      </c>
      <c r="L19" s="60">
        <f>VLOOKUP($A19,'Return Data'!$B$7:$R$2292,9,0)</f>
        <v>5.8334999999999999</v>
      </c>
      <c r="M19" s="61">
        <f t="shared" si="4"/>
        <v>15</v>
      </c>
      <c r="N19" s="60">
        <f>VLOOKUP($A19,'Return Data'!$B$7:$R$2292,10,0)</f>
        <v>5.3205</v>
      </c>
      <c r="O19" s="61">
        <f t="shared" si="5"/>
        <v>17</v>
      </c>
      <c r="P19" s="60">
        <f>VLOOKUP($A19,'Return Data'!$B$7:$R$2292,11,0)</f>
        <v>4.8284000000000002</v>
      </c>
      <c r="Q19" s="61">
        <f t="shared" si="6"/>
        <v>16</v>
      </c>
      <c r="R19" s="60">
        <f>VLOOKUP($A19,'Return Data'!$B$7:$R$2292,12,0)</f>
        <v>4.3457999999999997</v>
      </c>
      <c r="S19" s="61">
        <f t="shared" si="7"/>
        <v>16</v>
      </c>
      <c r="T19" s="60">
        <f>VLOOKUP($A19,'Return Data'!$B$7:$R$2292,13,0)</f>
        <v>4.1052999999999997</v>
      </c>
      <c r="U19" s="61">
        <f t="shared" si="8"/>
        <v>17</v>
      </c>
      <c r="V19" s="60">
        <f>VLOOKUP($A19,'Return Data'!$B$7:$R$2292,17,0)</f>
        <v>3.5436999999999999</v>
      </c>
      <c r="W19" s="61">
        <f t="shared" si="10"/>
        <v>23</v>
      </c>
      <c r="X19" s="60">
        <f>VLOOKUP($A19,'Return Data'!$B$7:$R$2292,14,0)</f>
        <v>3.556</v>
      </c>
      <c r="Y19" s="61">
        <f>RANK(X19,X$8:X$36,0)</f>
        <v>8</v>
      </c>
      <c r="Z19" s="60">
        <f>VLOOKUP($A19,'Return Data'!$B$7:$R$2292,16,0)</f>
        <v>4.0052000000000003</v>
      </c>
      <c r="AA19" s="62">
        <f t="shared" si="9"/>
        <v>11</v>
      </c>
    </row>
    <row r="20" spans="1:27" x14ac:dyDescent="0.3">
      <c r="A20" s="58" t="s">
        <v>1228</v>
      </c>
      <c r="B20" s="59">
        <f>VLOOKUP($A20,'Return Data'!$B$7:$R$2292,3,0)</f>
        <v>44860</v>
      </c>
      <c r="C20" s="60">
        <f>VLOOKUP($A20,'Return Data'!$B$7:$R$2292,4,0)</f>
        <v>1127.0476000000001</v>
      </c>
      <c r="D20" s="60">
        <f>VLOOKUP($A20,'Return Data'!$B$7:$R$2292,5,0)</f>
        <v>5.8562000000000003</v>
      </c>
      <c r="E20" s="61">
        <f t="shared" si="0"/>
        <v>27</v>
      </c>
      <c r="F20" s="60">
        <f>VLOOKUP($A20,'Return Data'!$B$7:$R$2292,6,0)</f>
        <v>5.8624000000000001</v>
      </c>
      <c r="G20" s="61">
        <f t="shared" si="1"/>
        <v>27</v>
      </c>
      <c r="H20" s="60">
        <f>VLOOKUP($A20,'Return Data'!$B$7:$R$2292,7,0)</f>
        <v>5.7607999999999997</v>
      </c>
      <c r="I20" s="61">
        <f t="shared" si="2"/>
        <v>29</v>
      </c>
      <c r="J20" s="60">
        <f>VLOOKUP($A20,'Return Data'!$B$7:$R$2292,8,0)</f>
        <v>5.7583000000000002</v>
      </c>
      <c r="K20" s="61">
        <f t="shared" si="3"/>
        <v>29</v>
      </c>
      <c r="L20" s="60">
        <f>VLOOKUP($A20,'Return Data'!$B$7:$R$2292,9,0)</f>
        <v>5.8890000000000002</v>
      </c>
      <c r="M20" s="61">
        <f t="shared" si="4"/>
        <v>6</v>
      </c>
      <c r="N20" s="60">
        <f>VLOOKUP($A20,'Return Data'!$B$7:$R$2292,10,0)</f>
        <v>5.2290999999999999</v>
      </c>
      <c r="O20" s="61">
        <f t="shared" si="5"/>
        <v>28</v>
      </c>
      <c r="P20" s="60">
        <f>VLOOKUP($A20,'Return Data'!$B$7:$R$2292,11,0)</f>
        <v>4.7441000000000004</v>
      </c>
      <c r="Q20" s="61">
        <f t="shared" si="6"/>
        <v>28</v>
      </c>
      <c r="R20" s="60">
        <f>VLOOKUP($A20,'Return Data'!$B$7:$R$2292,12,0)</f>
        <v>4.2484999999999999</v>
      </c>
      <c r="S20" s="61">
        <f t="shared" si="7"/>
        <v>27</v>
      </c>
      <c r="T20" s="60">
        <f>VLOOKUP($A20,'Return Data'!$B$7:$R$2292,13,0)</f>
        <v>4.0138999999999996</v>
      </c>
      <c r="U20" s="61">
        <f t="shared" si="8"/>
        <v>27</v>
      </c>
      <c r="V20" s="60">
        <f>VLOOKUP($A20,'Return Data'!$B$7:$R$2292,17,0)</f>
        <v>3.4767000000000001</v>
      </c>
      <c r="W20" s="61">
        <f t="shared" si="10"/>
        <v>26</v>
      </c>
      <c r="X20" s="60"/>
      <c r="Y20" s="61"/>
      <c r="Z20" s="60">
        <f>VLOOKUP($A20,'Return Data'!$B$7:$R$2292,16,0)</f>
        <v>3.6861000000000002</v>
      </c>
      <c r="AA20" s="62">
        <f t="shared" si="9"/>
        <v>24</v>
      </c>
    </row>
    <row r="21" spans="1:27" x14ac:dyDescent="0.3">
      <c r="A21" s="58" t="s">
        <v>1230</v>
      </c>
      <c r="B21" s="59">
        <f>VLOOKUP($A21,'Return Data'!$B$7:$R$2292,3,0)</f>
        <v>44860</v>
      </c>
      <c r="C21" s="60">
        <f>VLOOKUP($A21,'Return Data'!$B$7:$R$2292,4,0)</f>
        <v>1101.78</v>
      </c>
      <c r="D21" s="60">
        <f>VLOOKUP($A21,'Return Data'!$B$7:$R$2292,5,0)</f>
        <v>5.9905999999999997</v>
      </c>
      <c r="E21" s="61">
        <f t="shared" si="0"/>
        <v>10</v>
      </c>
      <c r="F21" s="60">
        <f>VLOOKUP($A21,'Return Data'!$B$7:$R$2292,6,0)</f>
        <v>5.9935999999999998</v>
      </c>
      <c r="G21" s="61">
        <f t="shared" si="1"/>
        <v>9</v>
      </c>
      <c r="H21" s="60">
        <f>VLOOKUP($A21,'Return Data'!$B$7:$R$2292,7,0)</f>
        <v>5.9941000000000004</v>
      </c>
      <c r="I21" s="61">
        <f t="shared" si="2"/>
        <v>9</v>
      </c>
      <c r="J21" s="60">
        <f>VLOOKUP($A21,'Return Data'!$B$7:$R$2292,8,0)</f>
        <v>5.9795999999999996</v>
      </c>
      <c r="K21" s="61">
        <f t="shared" si="3"/>
        <v>11</v>
      </c>
      <c r="L21" s="60">
        <f>VLOOKUP($A21,'Return Data'!$B$7:$R$2292,9,0)</f>
        <v>5.8579999999999997</v>
      </c>
      <c r="M21" s="61">
        <f t="shared" si="4"/>
        <v>11</v>
      </c>
      <c r="N21" s="60">
        <f>VLOOKUP($A21,'Return Data'!$B$7:$R$2292,10,0)</f>
        <v>5.3418999999999999</v>
      </c>
      <c r="O21" s="61">
        <f t="shared" si="5"/>
        <v>10</v>
      </c>
      <c r="P21" s="60">
        <f>VLOOKUP($A21,'Return Data'!$B$7:$R$2292,11,0)</f>
        <v>4.8582000000000001</v>
      </c>
      <c r="Q21" s="61">
        <f t="shared" si="6"/>
        <v>8</v>
      </c>
      <c r="R21" s="60">
        <f>VLOOKUP($A21,'Return Data'!$B$7:$R$2292,12,0)</f>
        <v>4.3728999999999996</v>
      </c>
      <c r="S21" s="61">
        <f t="shared" si="7"/>
        <v>9</v>
      </c>
      <c r="T21" s="60">
        <f>VLOOKUP($A21,'Return Data'!$B$7:$R$2292,13,0)</f>
        <v>4.1395</v>
      </c>
      <c r="U21" s="61">
        <f t="shared" si="8"/>
        <v>9</v>
      </c>
      <c r="V21" s="60">
        <f>VLOOKUP($A21,'Return Data'!$B$7:$R$2292,17,0)</f>
        <v>3.5855000000000001</v>
      </c>
      <c r="W21" s="61">
        <f t="shared" si="10"/>
        <v>10</v>
      </c>
      <c r="X21" s="60"/>
      <c r="Y21" s="61"/>
      <c r="Z21" s="60">
        <f>VLOOKUP($A21,'Return Data'!$B$7:$R$2292,16,0)</f>
        <v>3.5223</v>
      </c>
      <c r="AA21" s="62">
        <f t="shared" si="9"/>
        <v>29</v>
      </c>
    </row>
    <row r="22" spans="1:27" x14ac:dyDescent="0.3">
      <c r="A22" s="58" t="s">
        <v>1232</v>
      </c>
      <c r="B22" s="59">
        <f>VLOOKUP($A22,'Return Data'!$B$7:$R$2292,3,0)</f>
        <v>44860</v>
      </c>
      <c r="C22" s="60">
        <f>VLOOKUP($A22,'Return Data'!$B$7:$R$2292,4,0)</f>
        <v>1109.8326999999999</v>
      </c>
      <c r="D22" s="60">
        <f>VLOOKUP($A22,'Return Data'!$B$7:$R$2292,5,0)</f>
        <v>5.8188000000000004</v>
      </c>
      <c r="E22" s="61">
        <f t="shared" si="0"/>
        <v>29</v>
      </c>
      <c r="F22" s="60">
        <f>VLOOKUP($A22,'Return Data'!$B$7:$R$2292,6,0)</f>
        <v>5.8151999999999999</v>
      </c>
      <c r="G22" s="61">
        <f t="shared" si="1"/>
        <v>29</v>
      </c>
      <c r="H22" s="60">
        <f>VLOOKUP($A22,'Return Data'!$B$7:$R$2292,7,0)</f>
        <v>5.8308999999999997</v>
      </c>
      <c r="I22" s="61">
        <f t="shared" si="2"/>
        <v>28</v>
      </c>
      <c r="J22" s="60">
        <f>VLOOKUP($A22,'Return Data'!$B$7:$R$2292,8,0)</f>
        <v>5.8098999999999998</v>
      </c>
      <c r="K22" s="61">
        <f t="shared" si="3"/>
        <v>28</v>
      </c>
      <c r="L22" s="60">
        <f>VLOOKUP($A22,'Return Data'!$B$7:$R$2292,9,0)</f>
        <v>5.6757999999999997</v>
      </c>
      <c r="M22" s="61">
        <f t="shared" si="4"/>
        <v>29</v>
      </c>
      <c r="N22" s="60">
        <f>VLOOKUP($A22,'Return Data'!$B$7:$R$2292,10,0)</f>
        <v>5.1497999999999999</v>
      </c>
      <c r="O22" s="61">
        <f t="shared" si="5"/>
        <v>29</v>
      </c>
      <c r="P22" s="60">
        <f>VLOOKUP($A22,'Return Data'!$B$7:$R$2292,11,0)</f>
        <v>4.7045000000000003</v>
      </c>
      <c r="Q22" s="61">
        <f t="shared" si="6"/>
        <v>29</v>
      </c>
      <c r="R22" s="60">
        <f>VLOOKUP($A22,'Return Data'!$B$7:$R$2292,12,0)</f>
        <v>4.2294999999999998</v>
      </c>
      <c r="S22" s="61">
        <f t="shared" si="7"/>
        <v>29</v>
      </c>
      <c r="T22" s="60">
        <f>VLOOKUP($A22,'Return Data'!$B$7:$R$2292,13,0)</f>
        <v>4.0084</v>
      </c>
      <c r="U22" s="61">
        <f t="shared" si="8"/>
        <v>28</v>
      </c>
      <c r="V22" s="60">
        <f>VLOOKUP($A22,'Return Data'!$B$7:$R$2292,17,0)</f>
        <v>3.4758</v>
      </c>
      <c r="W22" s="61">
        <f t="shared" si="10"/>
        <v>27</v>
      </c>
      <c r="X22" s="60"/>
      <c r="Y22" s="61"/>
      <c r="Z22" s="60">
        <f>VLOOKUP($A22,'Return Data'!$B$7:$R$2292,16,0)</f>
        <v>3.5249000000000001</v>
      </c>
      <c r="AA22" s="62">
        <f t="shared" si="9"/>
        <v>28</v>
      </c>
    </row>
    <row r="23" spans="1:27" x14ac:dyDescent="0.3">
      <c r="A23" s="58" t="s">
        <v>1234</v>
      </c>
      <c r="B23" s="59">
        <f>VLOOKUP($A23,'Return Data'!$B$7:$R$2292,3,0)</f>
        <v>44860</v>
      </c>
      <c r="C23" s="60">
        <f>VLOOKUP($A23,'Return Data'!$B$7:$R$2292,4,0)</f>
        <v>1107.6086</v>
      </c>
      <c r="D23" s="60">
        <f>VLOOKUP($A23,'Return Data'!$B$7:$R$2292,5,0)</f>
        <v>5.9722</v>
      </c>
      <c r="E23" s="61">
        <f t="shared" si="0"/>
        <v>13</v>
      </c>
      <c r="F23" s="60">
        <f>VLOOKUP($A23,'Return Data'!$B$7:$R$2292,6,0)</f>
        <v>5.9775</v>
      </c>
      <c r="G23" s="61">
        <f t="shared" si="1"/>
        <v>14</v>
      </c>
      <c r="H23" s="60">
        <f>VLOOKUP($A23,'Return Data'!$B$7:$R$2292,7,0)</f>
        <v>5.9813999999999998</v>
      </c>
      <c r="I23" s="61">
        <f t="shared" si="2"/>
        <v>12</v>
      </c>
      <c r="J23" s="60">
        <f>VLOOKUP($A23,'Return Data'!$B$7:$R$2292,8,0)</f>
        <v>5.9656000000000002</v>
      </c>
      <c r="K23" s="61">
        <f t="shared" si="3"/>
        <v>13</v>
      </c>
      <c r="L23" s="60">
        <f>VLOOKUP($A23,'Return Data'!$B$7:$R$2292,9,0)</f>
        <v>5.8826000000000001</v>
      </c>
      <c r="M23" s="61">
        <f t="shared" si="4"/>
        <v>7</v>
      </c>
      <c r="N23" s="60">
        <f>VLOOKUP($A23,'Return Data'!$B$7:$R$2292,10,0)</f>
        <v>5.3410000000000002</v>
      </c>
      <c r="O23" s="61">
        <f t="shared" si="5"/>
        <v>11</v>
      </c>
      <c r="P23" s="60">
        <f>VLOOKUP($A23,'Return Data'!$B$7:$R$2292,11,0)</f>
        <v>4.8426999999999998</v>
      </c>
      <c r="Q23" s="61">
        <f t="shared" si="6"/>
        <v>12</v>
      </c>
      <c r="R23" s="60">
        <f>VLOOKUP($A23,'Return Data'!$B$7:$R$2292,12,0)</f>
        <v>4.3608000000000002</v>
      </c>
      <c r="S23" s="61">
        <f t="shared" si="7"/>
        <v>12</v>
      </c>
      <c r="T23" s="60">
        <f>VLOOKUP($A23,'Return Data'!$B$7:$R$2292,13,0)</f>
        <v>4.1352000000000002</v>
      </c>
      <c r="U23" s="61">
        <f t="shared" si="8"/>
        <v>12</v>
      </c>
      <c r="V23" s="60">
        <f>VLOOKUP($A23,'Return Data'!$B$7:$R$2292,17,0)</f>
        <v>3.6036000000000001</v>
      </c>
      <c r="W23" s="61">
        <f t="shared" si="10"/>
        <v>6</v>
      </c>
      <c r="X23" s="60"/>
      <c r="Y23" s="61"/>
      <c r="Z23" s="60">
        <f>VLOOKUP($A23,'Return Data'!$B$7:$R$2292,16,0)</f>
        <v>3.5888</v>
      </c>
      <c r="AA23" s="62">
        <f t="shared" si="9"/>
        <v>27</v>
      </c>
    </row>
    <row r="24" spans="1:27" x14ac:dyDescent="0.3">
      <c r="A24" s="58" t="s">
        <v>1236</v>
      </c>
      <c r="B24" s="59">
        <f>VLOOKUP($A24,'Return Data'!$B$7:$R$2292,3,0)</f>
        <v>44860</v>
      </c>
      <c r="C24" s="60">
        <f>VLOOKUP($A24,'Return Data'!$B$7:$R$2292,4,0)</f>
        <v>1160.9577999999999</v>
      </c>
      <c r="D24" s="60">
        <f>VLOOKUP($A24,'Return Data'!$B$7:$R$2292,5,0)</f>
        <v>5.9650999999999996</v>
      </c>
      <c r="E24" s="61">
        <f t="shared" si="0"/>
        <v>16</v>
      </c>
      <c r="F24" s="60">
        <f>VLOOKUP($A24,'Return Data'!$B$7:$R$2292,6,0)</f>
        <v>5.9614000000000003</v>
      </c>
      <c r="G24" s="61">
        <f t="shared" si="1"/>
        <v>18</v>
      </c>
      <c r="H24" s="60">
        <f>VLOOKUP($A24,'Return Data'!$B$7:$R$2292,7,0)</f>
        <v>5.9606000000000003</v>
      </c>
      <c r="I24" s="61">
        <f t="shared" si="2"/>
        <v>20</v>
      </c>
      <c r="J24" s="60">
        <f>VLOOKUP($A24,'Return Data'!$B$7:$R$2292,8,0)</f>
        <v>5.9405000000000001</v>
      </c>
      <c r="K24" s="61">
        <f t="shared" si="3"/>
        <v>20</v>
      </c>
      <c r="L24" s="60">
        <f>VLOOKUP($A24,'Return Data'!$B$7:$R$2292,9,0)</f>
        <v>5.7971000000000004</v>
      </c>
      <c r="M24" s="61">
        <f t="shared" si="4"/>
        <v>23</v>
      </c>
      <c r="N24" s="60">
        <f>VLOOKUP($A24,'Return Data'!$B$7:$R$2292,10,0)</f>
        <v>5.3105000000000002</v>
      </c>
      <c r="O24" s="61">
        <f t="shared" si="5"/>
        <v>20</v>
      </c>
      <c r="P24" s="60">
        <f>VLOOKUP($A24,'Return Data'!$B$7:$R$2292,11,0)</f>
        <v>4.8144999999999998</v>
      </c>
      <c r="Q24" s="61">
        <f t="shared" si="6"/>
        <v>22</v>
      </c>
      <c r="R24" s="60">
        <f>VLOOKUP($A24,'Return Data'!$B$7:$R$2292,12,0)</f>
        <v>4.3391000000000002</v>
      </c>
      <c r="S24" s="61">
        <f t="shared" si="7"/>
        <v>20</v>
      </c>
      <c r="T24" s="60">
        <f>VLOOKUP($A24,'Return Data'!$B$7:$R$2292,13,0)</f>
        <v>4.1017999999999999</v>
      </c>
      <c r="U24" s="61">
        <f t="shared" si="8"/>
        <v>21</v>
      </c>
      <c r="V24" s="60">
        <f>VLOOKUP($A24,'Return Data'!$B$7:$R$2292,17,0)</f>
        <v>3.5467</v>
      </c>
      <c r="W24" s="61">
        <f t="shared" si="10"/>
        <v>22</v>
      </c>
      <c r="X24" s="60">
        <f>VLOOKUP($A24,'Return Data'!$B$7:$R$2292,14,0)</f>
        <v>3.5779999999999998</v>
      </c>
      <c r="Y24" s="61">
        <f>RANK(X24,X$8:X$36,0)</f>
        <v>5</v>
      </c>
      <c r="Z24" s="60">
        <f>VLOOKUP($A24,'Return Data'!$B$7:$R$2292,16,0)</f>
        <v>4.0263999999999998</v>
      </c>
      <c r="AA24" s="62">
        <f t="shared" si="9"/>
        <v>10</v>
      </c>
    </row>
    <row r="25" spans="1:27" x14ac:dyDescent="0.3">
      <c r="A25" s="58" t="s">
        <v>1238</v>
      </c>
      <c r="B25" s="59">
        <f>VLOOKUP($A25,'Return Data'!$B$7:$R$2292,3,0)</f>
        <v>44860</v>
      </c>
      <c r="C25" s="60">
        <f>VLOOKUP($A25,'Return Data'!$B$7:$R$2292,4,0)</f>
        <v>2699.7883333333298</v>
      </c>
      <c r="D25" s="60">
        <f>VLOOKUP($A25,'Return Data'!$B$7:$R$2292,5,0)</f>
        <v>5.9269999999999996</v>
      </c>
      <c r="E25" s="61">
        <f t="shared" si="0"/>
        <v>25</v>
      </c>
      <c r="F25" s="60">
        <f>VLOOKUP($A25,'Return Data'!$B$7:$R$2292,6,0)</f>
        <v>5.9326999999999996</v>
      </c>
      <c r="G25" s="61">
        <f t="shared" si="1"/>
        <v>25</v>
      </c>
      <c r="H25" s="60">
        <f>VLOOKUP($A25,'Return Data'!$B$7:$R$2292,7,0)</f>
        <v>5.9264000000000001</v>
      </c>
      <c r="I25" s="61">
        <f t="shared" si="2"/>
        <v>24</v>
      </c>
      <c r="J25" s="60">
        <f>VLOOKUP($A25,'Return Data'!$B$7:$R$2292,8,0)</f>
        <v>5.9173</v>
      </c>
      <c r="K25" s="61">
        <f t="shared" si="3"/>
        <v>24</v>
      </c>
      <c r="L25" s="60">
        <f>VLOOKUP($A25,'Return Data'!$B$7:$R$2292,9,0)</f>
        <v>5.7816999999999998</v>
      </c>
      <c r="M25" s="61">
        <f t="shared" si="4"/>
        <v>26</v>
      </c>
      <c r="N25" s="60">
        <f>VLOOKUP($A25,'Return Data'!$B$7:$R$2292,10,0)</f>
        <v>5.306</v>
      </c>
      <c r="O25" s="61">
        <f t="shared" si="5"/>
        <v>21</v>
      </c>
      <c r="P25" s="60">
        <f>VLOOKUP($A25,'Return Data'!$B$7:$R$2292,11,0)</f>
        <v>4.8033000000000001</v>
      </c>
      <c r="Q25" s="61">
        <f t="shared" si="6"/>
        <v>23</v>
      </c>
      <c r="R25" s="60">
        <f>VLOOKUP($A25,'Return Data'!$B$7:$R$2292,12,0)</f>
        <v>4.3400999999999996</v>
      </c>
      <c r="S25" s="61">
        <f t="shared" si="7"/>
        <v>19</v>
      </c>
      <c r="T25" s="60">
        <f>VLOOKUP($A25,'Return Data'!$B$7:$R$2292,13,0)</f>
        <v>4.1043000000000003</v>
      </c>
      <c r="U25" s="61">
        <f t="shared" si="8"/>
        <v>18</v>
      </c>
      <c r="V25" s="60">
        <f>VLOOKUP($A25,'Return Data'!$B$7:$R$2292,17,0)</f>
        <v>3.5587</v>
      </c>
      <c r="W25" s="61">
        <f t="shared" si="10"/>
        <v>15</v>
      </c>
      <c r="X25" s="60">
        <f>VLOOKUP($A25,'Return Data'!$B$7:$R$2292,14,0)</f>
        <v>3.4946000000000002</v>
      </c>
      <c r="Y25" s="61">
        <f>RANK(X25,X$8:X$36,0)</f>
        <v>10</v>
      </c>
      <c r="Z25" s="60">
        <f>VLOOKUP($A25,'Return Data'!$B$7:$R$2292,16,0)</f>
        <v>6.4359000000000002</v>
      </c>
      <c r="AA25" s="62">
        <f t="shared" si="9"/>
        <v>2</v>
      </c>
    </row>
    <row r="26" spans="1:27" x14ac:dyDescent="0.3">
      <c r="A26" s="58" t="s">
        <v>1240</v>
      </c>
      <c r="B26" s="59">
        <f>VLOOKUP($A26,'Return Data'!$B$7:$R$2292,3,0)</f>
        <v>44860</v>
      </c>
      <c r="C26" s="60">
        <f>VLOOKUP($A26,'Return Data'!$B$7:$R$2292,4,0)</f>
        <v>1127.2863</v>
      </c>
      <c r="D26" s="60">
        <f>VLOOKUP($A26,'Return Data'!$B$7:$R$2292,5,0)</f>
        <v>5.9036</v>
      </c>
      <c r="E26" s="61">
        <f t="shared" si="0"/>
        <v>26</v>
      </c>
      <c r="F26" s="60">
        <f>VLOOKUP($A26,'Return Data'!$B$7:$R$2292,6,0)</f>
        <v>5.9141000000000004</v>
      </c>
      <c r="G26" s="61">
        <f t="shared" si="1"/>
        <v>26</v>
      </c>
      <c r="H26" s="60">
        <f>VLOOKUP($A26,'Return Data'!$B$7:$R$2292,7,0)</f>
        <v>5.9047000000000001</v>
      </c>
      <c r="I26" s="61">
        <f t="shared" si="2"/>
        <v>26</v>
      </c>
      <c r="J26" s="60">
        <f>VLOOKUP($A26,'Return Data'!$B$7:$R$2292,8,0)</f>
        <v>5.8993000000000002</v>
      </c>
      <c r="K26" s="61">
        <f t="shared" si="3"/>
        <v>27</v>
      </c>
      <c r="L26" s="60">
        <f>VLOOKUP($A26,'Return Data'!$B$7:$R$2292,9,0)</f>
        <v>5.8137999999999996</v>
      </c>
      <c r="M26" s="61">
        <f t="shared" si="4"/>
        <v>20</v>
      </c>
      <c r="N26" s="60">
        <f>VLOOKUP($A26,'Return Data'!$B$7:$R$2292,10,0)</f>
        <v>5.2857000000000003</v>
      </c>
      <c r="O26" s="61">
        <f t="shared" si="5"/>
        <v>24</v>
      </c>
      <c r="P26" s="60">
        <f>VLOOKUP($A26,'Return Data'!$B$7:$R$2292,11,0)</f>
        <v>4.8285999999999998</v>
      </c>
      <c r="Q26" s="61">
        <f t="shared" si="6"/>
        <v>15</v>
      </c>
      <c r="R26" s="60">
        <f>VLOOKUP($A26,'Return Data'!$B$7:$R$2292,12,0)</f>
        <v>4.3449999999999998</v>
      </c>
      <c r="S26" s="61">
        <f t="shared" si="7"/>
        <v>17</v>
      </c>
      <c r="T26" s="60">
        <f>VLOOKUP($A26,'Return Data'!$B$7:$R$2292,13,0)</f>
        <v>4.1081000000000003</v>
      </c>
      <c r="U26" s="61">
        <f t="shared" si="8"/>
        <v>15</v>
      </c>
      <c r="V26" s="60">
        <f>VLOOKUP($A26,'Return Data'!$B$7:$R$2292,17,0)</f>
        <v>3.5484</v>
      </c>
      <c r="W26" s="61">
        <f t="shared" si="10"/>
        <v>21</v>
      </c>
      <c r="X26" s="60"/>
      <c r="Y26" s="61"/>
      <c r="Z26" s="60">
        <f>VLOOKUP($A26,'Return Data'!$B$7:$R$2292,16,0)</f>
        <v>3.7067999999999999</v>
      </c>
      <c r="AA26" s="62">
        <f t="shared" si="9"/>
        <v>22</v>
      </c>
    </row>
    <row r="27" spans="1:27" x14ac:dyDescent="0.3">
      <c r="A27" s="58" t="s">
        <v>1242</v>
      </c>
      <c r="B27" s="59">
        <f>VLOOKUP($A27,'Return Data'!$B$7:$R$2292,3,0)</f>
        <v>44860</v>
      </c>
      <c r="C27" s="60">
        <f>VLOOKUP($A27,'Return Data'!$B$7:$R$2292,4,0)</f>
        <v>1126.7166999999999</v>
      </c>
      <c r="D27" s="60">
        <f>VLOOKUP($A27,'Return Data'!$B$7:$R$2292,5,0)</f>
        <v>5.9843000000000002</v>
      </c>
      <c r="E27" s="61">
        <f t="shared" si="0"/>
        <v>11</v>
      </c>
      <c r="F27" s="60">
        <f>VLOOKUP($A27,'Return Data'!$B$7:$R$2292,6,0)</f>
        <v>5.9874000000000001</v>
      </c>
      <c r="G27" s="61">
        <f t="shared" si="1"/>
        <v>11</v>
      </c>
      <c r="H27" s="60">
        <f>VLOOKUP($A27,'Return Data'!$B$7:$R$2292,7,0)</f>
        <v>5.9767999999999999</v>
      </c>
      <c r="I27" s="61">
        <f t="shared" si="2"/>
        <v>14</v>
      </c>
      <c r="J27" s="60">
        <f>VLOOKUP($A27,'Return Data'!$B$7:$R$2292,8,0)</f>
        <v>5.9577999999999998</v>
      </c>
      <c r="K27" s="61">
        <f t="shared" si="3"/>
        <v>17</v>
      </c>
      <c r="L27" s="60">
        <f>VLOOKUP($A27,'Return Data'!$B$7:$R$2292,9,0)</f>
        <v>5.7892000000000001</v>
      </c>
      <c r="M27" s="61">
        <f t="shared" si="4"/>
        <v>24</v>
      </c>
      <c r="N27" s="60">
        <f>VLOOKUP($A27,'Return Data'!$B$7:$R$2292,10,0)</f>
        <v>5.3288000000000002</v>
      </c>
      <c r="O27" s="61">
        <f t="shared" si="5"/>
        <v>13</v>
      </c>
      <c r="P27" s="60">
        <f>VLOOKUP($A27,'Return Data'!$B$7:$R$2292,11,0)</f>
        <v>4.8375000000000004</v>
      </c>
      <c r="Q27" s="61">
        <f t="shared" si="6"/>
        <v>14</v>
      </c>
      <c r="R27" s="60">
        <f>VLOOKUP($A27,'Return Data'!$B$7:$R$2292,12,0)</f>
        <v>4.3677000000000001</v>
      </c>
      <c r="S27" s="61">
        <f t="shared" si="7"/>
        <v>11</v>
      </c>
      <c r="T27" s="60">
        <f>VLOOKUP($A27,'Return Data'!$B$7:$R$2292,13,0)</f>
        <v>4.1382000000000003</v>
      </c>
      <c r="U27" s="61">
        <f t="shared" si="8"/>
        <v>10</v>
      </c>
      <c r="V27" s="60">
        <f>VLOOKUP($A27,'Return Data'!$B$7:$R$2292,17,0)</f>
        <v>3.5910000000000002</v>
      </c>
      <c r="W27" s="61">
        <f t="shared" si="10"/>
        <v>8</v>
      </c>
      <c r="X27" s="60"/>
      <c r="Y27" s="61"/>
      <c r="Z27" s="60">
        <f>VLOOKUP($A27,'Return Data'!$B$7:$R$2292,16,0)</f>
        <v>3.7240000000000002</v>
      </c>
      <c r="AA27" s="62">
        <f t="shared" si="9"/>
        <v>21</v>
      </c>
    </row>
    <row r="28" spans="1:27" x14ac:dyDescent="0.3">
      <c r="A28" s="58" t="s">
        <v>1244</v>
      </c>
      <c r="B28" s="59">
        <f>VLOOKUP($A28,'Return Data'!$B$7:$R$2292,3,0)</f>
        <v>44860</v>
      </c>
      <c r="C28" s="60">
        <f>VLOOKUP($A28,'Return Data'!$B$7:$R$2292,4,0)</f>
        <v>1116.0489</v>
      </c>
      <c r="D28" s="60">
        <f>VLOOKUP($A28,'Return Data'!$B$7:$R$2292,5,0)</f>
        <v>6.0285000000000002</v>
      </c>
      <c r="E28" s="61">
        <f t="shared" si="0"/>
        <v>7</v>
      </c>
      <c r="F28" s="60">
        <f>VLOOKUP($A28,'Return Data'!$B$7:$R$2292,6,0)</f>
        <v>6.0324</v>
      </c>
      <c r="G28" s="61">
        <f t="shared" si="1"/>
        <v>5</v>
      </c>
      <c r="H28" s="60">
        <f>VLOOKUP($A28,'Return Data'!$B$7:$R$2292,7,0)</f>
        <v>6.0152000000000001</v>
      </c>
      <c r="I28" s="61">
        <f t="shared" si="2"/>
        <v>8</v>
      </c>
      <c r="J28" s="60">
        <f>VLOOKUP($A28,'Return Data'!$B$7:$R$2292,8,0)</f>
        <v>5.9983000000000004</v>
      </c>
      <c r="K28" s="61">
        <f t="shared" si="3"/>
        <v>9</v>
      </c>
      <c r="L28" s="60">
        <f>VLOOKUP($A28,'Return Data'!$B$7:$R$2292,9,0)</f>
        <v>5.8303000000000003</v>
      </c>
      <c r="M28" s="61">
        <f t="shared" si="4"/>
        <v>17</v>
      </c>
      <c r="N28" s="60">
        <f>VLOOKUP($A28,'Return Data'!$B$7:$R$2292,10,0)</f>
        <v>5.3518999999999997</v>
      </c>
      <c r="O28" s="61">
        <f t="shared" si="5"/>
        <v>8</v>
      </c>
      <c r="P28" s="60">
        <f>VLOOKUP($A28,'Return Data'!$B$7:$R$2292,11,0)</f>
        <v>4.8522999999999996</v>
      </c>
      <c r="Q28" s="61">
        <f t="shared" si="6"/>
        <v>9</v>
      </c>
      <c r="R28" s="60">
        <f>VLOOKUP($A28,'Return Data'!$B$7:$R$2292,12,0)</f>
        <v>4.3891999999999998</v>
      </c>
      <c r="S28" s="61">
        <f t="shared" si="7"/>
        <v>7</v>
      </c>
      <c r="T28" s="60">
        <f>VLOOKUP($A28,'Return Data'!$B$7:$R$2292,13,0)</f>
        <v>4.1536</v>
      </c>
      <c r="U28" s="61">
        <f t="shared" si="8"/>
        <v>5</v>
      </c>
      <c r="V28" s="60">
        <f>VLOOKUP($A28,'Return Data'!$B$7:$R$2292,17,0)</f>
        <v>3.6168999999999998</v>
      </c>
      <c r="W28" s="61">
        <f t="shared" si="10"/>
        <v>4</v>
      </c>
      <c r="X28" s="60"/>
      <c r="Y28" s="61"/>
      <c r="Z28" s="60">
        <f>VLOOKUP($A28,'Return Data'!$B$7:$R$2292,16,0)</f>
        <v>3.6865000000000001</v>
      </c>
      <c r="AA28" s="62">
        <f t="shared" si="9"/>
        <v>23</v>
      </c>
    </row>
    <row r="29" spans="1:27" x14ac:dyDescent="0.3">
      <c r="A29" s="58" t="s">
        <v>1246</v>
      </c>
      <c r="B29" s="59">
        <f>VLOOKUP($A29,'Return Data'!$B$7:$R$2292,3,0)</f>
        <v>44860</v>
      </c>
      <c r="C29" s="60">
        <f>VLOOKUP($A29,'Return Data'!$B$7:$R$2292,4,0)</f>
        <v>116.7962</v>
      </c>
      <c r="D29" s="60">
        <f>VLOOKUP($A29,'Return Data'!$B$7:$R$2292,5,0)</f>
        <v>5.9699</v>
      </c>
      <c r="E29" s="61">
        <f t="shared" si="0"/>
        <v>15</v>
      </c>
      <c r="F29" s="60">
        <f>VLOOKUP($A29,'Return Data'!$B$7:$R$2292,6,0)</f>
        <v>5.9927000000000001</v>
      </c>
      <c r="G29" s="61">
        <f t="shared" si="1"/>
        <v>10</v>
      </c>
      <c r="H29" s="60">
        <f>VLOOKUP($A29,'Return Data'!$B$7:$R$2292,7,0)</f>
        <v>5.9936999999999996</v>
      </c>
      <c r="I29" s="61">
        <f t="shared" si="2"/>
        <v>10</v>
      </c>
      <c r="J29" s="60">
        <f>VLOOKUP($A29,'Return Data'!$B$7:$R$2292,8,0)</f>
        <v>5.9782000000000002</v>
      </c>
      <c r="K29" s="61">
        <f t="shared" si="3"/>
        <v>12</v>
      </c>
      <c r="L29" s="60">
        <f>VLOOKUP($A29,'Return Data'!$B$7:$R$2292,9,0)</f>
        <v>5.8384999999999998</v>
      </c>
      <c r="M29" s="61">
        <f t="shared" si="4"/>
        <v>13</v>
      </c>
      <c r="N29" s="60">
        <f>VLOOKUP($A29,'Return Data'!$B$7:$R$2292,10,0)</f>
        <v>5.3467000000000002</v>
      </c>
      <c r="O29" s="61">
        <f t="shared" si="5"/>
        <v>9</v>
      </c>
      <c r="P29" s="60">
        <f>VLOOKUP($A29,'Return Data'!$B$7:$R$2292,11,0)</f>
        <v>4.8452999999999999</v>
      </c>
      <c r="Q29" s="61">
        <f t="shared" si="6"/>
        <v>11</v>
      </c>
      <c r="R29" s="60">
        <f>VLOOKUP($A29,'Return Data'!$B$7:$R$2292,12,0)</f>
        <v>4.3727</v>
      </c>
      <c r="S29" s="61">
        <f t="shared" si="7"/>
        <v>10</v>
      </c>
      <c r="T29" s="60">
        <f>VLOOKUP($A29,'Return Data'!$B$7:$R$2292,13,0)</f>
        <v>4.1372999999999998</v>
      </c>
      <c r="U29" s="61">
        <f t="shared" si="8"/>
        <v>11</v>
      </c>
      <c r="V29" s="60">
        <f>VLOOKUP($A29,'Return Data'!$B$7:$R$2292,17,0)</f>
        <v>3.5737000000000001</v>
      </c>
      <c r="W29" s="61">
        <f t="shared" si="10"/>
        <v>11</v>
      </c>
      <c r="X29" s="60">
        <f>VLOOKUP($A29,'Return Data'!$B$7:$R$2292,14,0)</f>
        <v>3.6137000000000001</v>
      </c>
      <c r="Y29" s="61">
        <f>RANK(X29,X$8:X$36,0)</f>
        <v>3</v>
      </c>
      <c r="Z29" s="60">
        <f>VLOOKUP($A29,'Return Data'!$B$7:$R$2292,16,0)</f>
        <v>4.1070000000000002</v>
      </c>
      <c r="AA29" s="62">
        <f t="shared" si="9"/>
        <v>9</v>
      </c>
    </row>
    <row r="30" spans="1:27" x14ac:dyDescent="0.3">
      <c r="A30" s="58" t="s">
        <v>1248</v>
      </c>
      <c r="B30" s="59">
        <f>VLOOKUP($A30,'Return Data'!$B$7:$R$2292,3,0)</f>
        <v>44860</v>
      </c>
      <c r="C30" s="60">
        <f>VLOOKUP($A30,'Return Data'!$B$7:$R$2292,4,0)</f>
        <v>1124.4338</v>
      </c>
      <c r="D30" s="60">
        <f>VLOOKUP($A30,'Return Data'!$B$7:$R$2292,5,0)</f>
        <v>6.0972</v>
      </c>
      <c r="E30" s="61">
        <f t="shared" si="0"/>
        <v>2</v>
      </c>
      <c r="F30" s="60">
        <f>VLOOKUP($A30,'Return Data'!$B$7:$R$2292,6,0)</f>
        <v>6.0949</v>
      </c>
      <c r="G30" s="61">
        <f t="shared" si="1"/>
        <v>2</v>
      </c>
      <c r="H30" s="60">
        <f>VLOOKUP($A30,'Return Data'!$B$7:$R$2292,7,0)</f>
        <v>6.0702999999999996</v>
      </c>
      <c r="I30" s="61">
        <f t="shared" si="2"/>
        <v>2</v>
      </c>
      <c r="J30" s="60">
        <f>VLOOKUP($A30,'Return Data'!$B$7:$R$2292,8,0)</f>
        <v>6.0254000000000003</v>
      </c>
      <c r="K30" s="61">
        <f t="shared" si="3"/>
        <v>5</v>
      </c>
      <c r="L30" s="60">
        <f>VLOOKUP($A30,'Return Data'!$B$7:$R$2292,9,0)</f>
        <v>5.8209</v>
      </c>
      <c r="M30" s="61">
        <f t="shared" si="4"/>
        <v>19</v>
      </c>
      <c r="N30" s="60">
        <f>VLOOKUP($A30,'Return Data'!$B$7:$R$2292,10,0)</f>
        <v>5.4028999999999998</v>
      </c>
      <c r="O30" s="61">
        <f t="shared" si="5"/>
        <v>2</v>
      </c>
      <c r="P30" s="60">
        <f>VLOOKUP($A30,'Return Data'!$B$7:$R$2292,11,0)</f>
        <v>4.8757999999999999</v>
      </c>
      <c r="Q30" s="61">
        <f t="shared" si="6"/>
        <v>6</v>
      </c>
      <c r="R30" s="60">
        <f>VLOOKUP($A30,'Return Data'!$B$7:$R$2292,12,0)</f>
        <v>4.3992000000000004</v>
      </c>
      <c r="S30" s="61">
        <f t="shared" si="7"/>
        <v>4</v>
      </c>
      <c r="T30" s="60">
        <f>VLOOKUP($A30,'Return Data'!$B$7:$R$2292,13,0)</f>
        <v>4.1675000000000004</v>
      </c>
      <c r="U30" s="61">
        <f t="shared" si="8"/>
        <v>4</v>
      </c>
      <c r="V30" s="60">
        <f>VLOOKUP($A30,'Return Data'!$B$7:$R$2292,17,0)</f>
        <v>3.6343999999999999</v>
      </c>
      <c r="W30" s="61">
        <f t="shared" si="10"/>
        <v>1</v>
      </c>
      <c r="X30" s="60"/>
      <c r="Y30" s="61"/>
      <c r="Z30" s="60">
        <f>VLOOKUP($A30,'Return Data'!$B$7:$R$2292,16,0)</f>
        <v>3.7724000000000002</v>
      </c>
      <c r="AA30" s="62">
        <f t="shared" si="9"/>
        <v>20</v>
      </c>
    </row>
    <row r="31" spans="1:27" x14ac:dyDescent="0.3">
      <c r="A31" s="58" t="s">
        <v>1250</v>
      </c>
      <c r="B31" s="59">
        <f>VLOOKUP($A31,'Return Data'!$B$7:$R$2292,3,0)</f>
        <v>44860</v>
      </c>
      <c r="C31" s="60">
        <f>VLOOKUP($A31,'Return Data'!$B$7:$R$2292,4,0)</f>
        <v>3516.6012000000001</v>
      </c>
      <c r="D31" s="60">
        <f>VLOOKUP($A31,'Return Data'!$B$7:$R$2292,5,0)</f>
        <v>5.9722</v>
      </c>
      <c r="E31" s="61">
        <f t="shared" si="0"/>
        <v>13</v>
      </c>
      <c r="F31" s="60">
        <f>VLOOKUP($A31,'Return Data'!$B$7:$R$2292,6,0)</f>
        <v>5.9703999999999997</v>
      </c>
      <c r="G31" s="61">
        <f t="shared" si="1"/>
        <v>16</v>
      </c>
      <c r="H31" s="60">
        <f>VLOOKUP($A31,'Return Data'!$B$7:$R$2292,7,0)</f>
        <v>5.968</v>
      </c>
      <c r="I31" s="61">
        <f t="shared" si="2"/>
        <v>19</v>
      </c>
      <c r="J31" s="60">
        <f>VLOOKUP($A31,'Return Data'!$B$7:$R$2292,8,0)</f>
        <v>5.9554999999999998</v>
      </c>
      <c r="K31" s="61">
        <f t="shared" si="3"/>
        <v>18</v>
      </c>
      <c r="L31" s="60">
        <f>VLOOKUP($A31,'Return Data'!$B$7:$R$2292,9,0)</f>
        <v>5.8060999999999998</v>
      </c>
      <c r="M31" s="61">
        <f t="shared" si="4"/>
        <v>21</v>
      </c>
      <c r="N31" s="60">
        <f>VLOOKUP($A31,'Return Data'!$B$7:$R$2292,10,0)</f>
        <v>5.3136999999999999</v>
      </c>
      <c r="O31" s="61">
        <f t="shared" si="5"/>
        <v>19</v>
      </c>
      <c r="P31" s="60">
        <f>VLOOKUP($A31,'Return Data'!$B$7:$R$2292,11,0)</f>
        <v>4.8212000000000002</v>
      </c>
      <c r="Q31" s="61">
        <f t="shared" si="6"/>
        <v>18</v>
      </c>
      <c r="R31" s="60">
        <f>VLOOKUP($A31,'Return Data'!$B$7:$R$2292,12,0)</f>
        <v>4.3448000000000002</v>
      </c>
      <c r="S31" s="61">
        <f t="shared" si="7"/>
        <v>18</v>
      </c>
      <c r="T31" s="60">
        <f>VLOOKUP($A31,'Return Data'!$B$7:$R$2292,13,0)</f>
        <v>4.1066000000000003</v>
      </c>
      <c r="U31" s="61">
        <f t="shared" si="8"/>
        <v>16</v>
      </c>
      <c r="V31" s="60">
        <f>VLOOKUP($A31,'Return Data'!$B$7:$R$2292,17,0)</f>
        <v>3.5657000000000001</v>
      </c>
      <c r="W31" s="61">
        <f t="shared" si="10"/>
        <v>13</v>
      </c>
      <c r="X31" s="60">
        <f>VLOOKUP($A31,'Return Data'!$B$7:$R$2292,14,0)</f>
        <v>3.5947</v>
      </c>
      <c r="Y31" s="61">
        <f>RANK(X31,X$8:X$36,0)</f>
        <v>4</v>
      </c>
      <c r="Z31" s="60">
        <f>VLOOKUP($A31,'Return Data'!$B$7:$R$2292,16,0)</f>
        <v>6.4555999999999996</v>
      </c>
      <c r="AA31" s="62">
        <f t="shared" si="9"/>
        <v>1</v>
      </c>
    </row>
    <row r="32" spans="1:27" x14ac:dyDescent="0.3">
      <c r="A32" s="58" t="s">
        <v>1252</v>
      </c>
      <c r="B32" s="59">
        <f>VLOOKUP($A32,'Return Data'!$B$7:$R$2292,3,0)</f>
        <v>44860</v>
      </c>
      <c r="C32" s="60">
        <f>VLOOKUP($A32,'Return Data'!$B$7:$R$2292,4,0)</f>
        <v>1156.3225</v>
      </c>
      <c r="D32" s="60">
        <f>VLOOKUP($A32,'Return Data'!$B$7:$R$2292,5,0)</f>
        <v>5.9511000000000003</v>
      </c>
      <c r="E32" s="61">
        <f t="shared" si="0"/>
        <v>22</v>
      </c>
      <c r="F32" s="60">
        <f>VLOOKUP($A32,'Return Data'!$B$7:$R$2292,6,0)</f>
        <v>5.9404000000000003</v>
      </c>
      <c r="G32" s="61">
        <f t="shared" si="1"/>
        <v>22</v>
      </c>
      <c r="H32" s="60">
        <f>VLOOKUP($A32,'Return Data'!$B$7:$R$2292,7,0)</f>
        <v>5.9356999999999998</v>
      </c>
      <c r="I32" s="61">
        <f t="shared" si="2"/>
        <v>23</v>
      </c>
      <c r="J32" s="60">
        <f>VLOOKUP($A32,'Return Data'!$B$7:$R$2292,8,0)</f>
        <v>5.9231999999999996</v>
      </c>
      <c r="K32" s="61">
        <f t="shared" si="3"/>
        <v>23</v>
      </c>
      <c r="L32" s="60">
        <f>VLOOKUP($A32,'Return Data'!$B$7:$R$2292,9,0)</f>
        <v>5.8014000000000001</v>
      </c>
      <c r="M32" s="61">
        <f t="shared" si="4"/>
        <v>22</v>
      </c>
      <c r="N32" s="60">
        <f>VLOOKUP($A32,'Return Data'!$B$7:$R$2292,10,0)</f>
        <v>5.2946</v>
      </c>
      <c r="O32" s="61">
        <f t="shared" si="5"/>
        <v>22</v>
      </c>
      <c r="P32" s="60">
        <f>VLOOKUP($A32,'Return Data'!$B$7:$R$2292,11,0)</f>
        <v>4.8510999999999997</v>
      </c>
      <c r="Q32" s="61">
        <f t="shared" si="6"/>
        <v>10</v>
      </c>
      <c r="R32" s="60">
        <f>VLOOKUP($A32,'Return Data'!$B$7:$R$2292,12,0)</f>
        <v>4.3479999999999999</v>
      </c>
      <c r="S32" s="61">
        <f t="shared" si="7"/>
        <v>14</v>
      </c>
      <c r="T32" s="60">
        <f>VLOOKUP($A32,'Return Data'!$B$7:$R$2292,13,0)</f>
        <v>4.0884</v>
      </c>
      <c r="U32" s="61">
        <f t="shared" si="8"/>
        <v>24</v>
      </c>
      <c r="V32" s="60">
        <f>VLOOKUP($A32,'Return Data'!$B$7:$R$2292,17,0)</f>
        <v>3.5236999999999998</v>
      </c>
      <c r="W32" s="61">
        <f t="shared" si="10"/>
        <v>25</v>
      </c>
      <c r="X32" s="60"/>
      <c r="Y32" s="61"/>
      <c r="Z32" s="60">
        <f>VLOOKUP($A32,'Return Data'!$B$7:$R$2292,16,0)</f>
        <v>4.1106999999999996</v>
      </c>
      <c r="AA32" s="62">
        <f t="shared" si="9"/>
        <v>8</v>
      </c>
    </row>
    <row r="33" spans="1:27" x14ac:dyDescent="0.3">
      <c r="A33" s="58" t="s">
        <v>1254</v>
      </c>
      <c r="B33" s="59">
        <f>VLOOKUP($A33,'Return Data'!$B$7:$R$2292,3,0)</f>
        <v>44860</v>
      </c>
      <c r="C33" s="60">
        <f>VLOOKUP($A33,'Return Data'!$B$7:$R$2292,4,0)</f>
        <v>1147.6822</v>
      </c>
      <c r="D33" s="60">
        <f>VLOOKUP($A33,'Return Data'!$B$7:$R$2292,5,0)</f>
        <v>5.9291</v>
      </c>
      <c r="E33" s="61">
        <f t="shared" si="0"/>
        <v>24</v>
      </c>
      <c r="F33" s="60">
        <f>VLOOKUP($A33,'Return Data'!$B$7:$R$2292,6,0)</f>
        <v>5.9383999999999997</v>
      </c>
      <c r="G33" s="61">
        <f t="shared" si="1"/>
        <v>24</v>
      </c>
      <c r="H33" s="60">
        <f>VLOOKUP($A33,'Return Data'!$B$7:$R$2292,7,0)</f>
        <v>5.9412000000000003</v>
      </c>
      <c r="I33" s="61">
        <f t="shared" si="2"/>
        <v>22</v>
      </c>
      <c r="J33" s="60">
        <f>VLOOKUP($A33,'Return Data'!$B$7:$R$2292,8,0)</f>
        <v>5.9238</v>
      </c>
      <c r="K33" s="61">
        <f t="shared" si="3"/>
        <v>22</v>
      </c>
      <c r="L33" s="60">
        <f>VLOOKUP($A33,'Return Data'!$B$7:$R$2292,9,0)</f>
        <v>5.8337000000000003</v>
      </c>
      <c r="M33" s="61">
        <f t="shared" si="4"/>
        <v>14</v>
      </c>
      <c r="N33" s="60">
        <f>VLOOKUP($A33,'Return Data'!$B$7:$R$2292,10,0)</f>
        <v>5.3177000000000003</v>
      </c>
      <c r="O33" s="61">
        <f t="shared" si="5"/>
        <v>18</v>
      </c>
      <c r="P33" s="60">
        <f>VLOOKUP($A33,'Return Data'!$B$7:$R$2292,11,0)</f>
        <v>4.8179999999999996</v>
      </c>
      <c r="Q33" s="61">
        <f t="shared" si="6"/>
        <v>20</v>
      </c>
      <c r="R33" s="60">
        <f>VLOOKUP($A33,'Return Data'!$B$7:$R$2292,12,0)</f>
        <v>4.3357999999999999</v>
      </c>
      <c r="S33" s="61">
        <f t="shared" si="7"/>
        <v>23</v>
      </c>
      <c r="T33" s="60">
        <f>VLOOKUP($A33,'Return Data'!$B$7:$R$2292,13,0)</f>
        <v>4.0979999999999999</v>
      </c>
      <c r="U33" s="61">
        <f t="shared" si="8"/>
        <v>22</v>
      </c>
      <c r="V33" s="60">
        <f>VLOOKUP($A33,'Return Data'!$B$7:$R$2292,17,0)</f>
        <v>3.5539999999999998</v>
      </c>
      <c r="W33" s="61">
        <f t="shared" si="10"/>
        <v>19</v>
      </c>
      <c r="X33" s="60"/>
      <c r="Y33" s="61"/>
      <c r="Z33" s="60">
        <f>VLOOKUP($A33,'Return Data'!$B$7:$R$2292,16,0)</f>
        <v>3.9058999999999999</v>
      </c>
      <c r="AA33" s="62">
        <f t="shared" si="9"/>
        <v>14</v>
      </c>
    </row>
    <row r="34" spans="1:27" x14ac:dyDescent="0.3">
      <c r="A34" s="58" t="s">
        <v>1256</v>
      </c>
      <c r="B34" s="59">
        <f>VLOOKUP($A34,'Return Data'!$B$7:$R$2292,3,0)</f>
        <v>44860</v>
      </c>
      <c r="C34" s="60">
        <f>VLOOKUP($A34,'Return Data'!$B$7:$R$2292,4,0)</f>
        <v>1145.749</v>
      </c>
      <c r="D34" s="60">
        <f>VLOOKUP($A34,'Return Data'!$B$7:$R$2292,5,0)</f>
        <v>6.0666000000000002</v>
      </c>
      <c r="E34" s="61">
        <f t="shared" si="0"/>
        <v>3</v>
      </c>
      <c r="F34" s="60">
        <f>VLOOKUP($A34,'Return Data'!$B$7:$R$2292,6,0)</f>
        <v>5.9824999999999999</v>
      </c>
      <c r="G34" s="61">
        <f t="shared" si="1"/>
        <v>13</v>
      </c>
      <c r="H34" s="60">
        <f>VLOOKUP($A34,'Return Data'!$B$7:$R$2292,7,0)</f>
        <v>5.9790999999999999</v>
      </c>
      <c r="I34" s="61">
        <f t="shared" si="2"/>
        <v>13</v>
      </c>
      <c r="J34" s="60">
        <f>VLOOKUP($A34,'Return Data'!$B$7:$R$2292,8,0)</f>
        <v>5.9640000000000004</v>
      </c>
      <c r="K34" s="61">
        <f t="shared" si="3"/>
        <v>14</v>
      </c>
      <c r="L34" s="60">
        <f>VLOOKUP($A34,'Return Data'!$B$7:$R$2292,9,0)</f>
        <v>5.7855999999999996</v>
      </c>
      <c r="M34" s="61">
        <f t="shared" si="4"/>
        <v>25</v>
      </c>
      <c r="N34" s="60">
        <f>VLOOKUP($A34,'Return Data'!$B$7:$R$2292,10,0)</f>
        <v>5.3209</v>
      </c>
      <c r="O34" s="61">
        <f t="shared" si="5"/>
        <v>15</v>
      </c>
      <c r="P34" s="60">
        <f>VLOOKUP($A34,'Return Data'!$B$7:$R$2292,11,0)</f>
        <v>4.8170000000000002</v>
      </c>
      <c r="Q34" s="61">
        <f t="shared" si="6"/>
        <v>21</v>
      </c>
      <c r="R34" s="60">
        <f>VLOOKUP($A34,'Return Data'!$B$7:$R$2292,12,0)</f>
        <v>4.3372000000000002</v>
      </c>
      <c r="S34" s="61">
        <f t="shared" si="7"/>
        <v>22</v>
      </c>
      <c r="T34" s="60">
        <f>VLOOKUP($A34,'Return Data'!$B$7:$R$2292,13,0)</f>
        <v>4.1132</v>
      </c>
      <c r="U34" s="61">
        <f t="shared" si="8"/>
        <v>14</v>
      </c>
      <c r="V34" s="60">
        <f>VLOOKUP($A34,'Return Data'!$B$7:$R$2292,17,0)</f>
        <v>3.5562999999999998</v>
      </c>
      <c r="W34" s="61">
        <f t="shared" si="10"/>
        <v>17</v>
      </c>
      <c r="X34" s="60"/>
      <c r="Y34" s="61"/>
      <c r="Z34" s="60">
        <f>VLOOKUP($A34,'Return Data'!$B$7:$R$2292,16,0)</f>
        <v>3.8620999999999999</v>
      </c>
      <c r="AA34" s="62">
        <f t="shared" si="9"/>
        <v>15</v>
      </c>
    </row>
    <row r="35" spans="1:27" x14ac:dyDescent="0.3">
      <c r="A35" s="58" t="s">
        <v>1258</v>
      </c>
      <c r="B35" s="59">
        <f>VLOOKUP($A35,'Return Data'!$B$7:$R$2292,3,0)</f>
        <v>44860</v>
      </c>
      <c r="C35" s="60">
        <f>VLOOKUP($A35,'Return Data'!$B$7:$R$2292,4,0)</f>
        <v>2961.3085999999998</v>
      </c>
      <c r="D35" s="60">
        <f>VLOOKUP($A35,'Return Data'!$B$7:$R$2292,5,0)</f>
        <v>6.0270000000000001</v>
      </c>
      <c r="E35" s="61">
        <f t="shared" si="0"/>
        <v>8</v>
      </c>
      <c r="F35" s="60">
        <f>VLOOKUP($A35,'Return Data'!$B$7:$R$2292,6,0)</f>
        <v>6.0323000000000002</v>
      </c>
      <c r="G35" s="61">
        <f t="shared" si="1"/>
        <v>6</v>
      </c>
      <c r="H35" s="60">
        <f>VLOOKUP($A35,'Return Data'!$B$7:$R$2292,7,0)</f>
        <v>6.0266000000000002</v>
      </c>
      <c r="I35" s="61">
        <f t="shared" si="2"/>
        <v>6</v>
      </c>
      <c r="J35" s="60">
        <f>VLOOKUP($A35,'Return Data'!$B$7:$R$2292,8,0)</f>
        <v>6.0144000000000002</v>
      </c>
      <c r="K35" s="61">
        <f t="shared" si="3"/>
        <v>7</v>
      </c>
      <c r="L35" s="60">
        <f>VLOOKUP($A35,'Return Data'!$B$7:$R$2292,9,0)</f>
        <v>5.8795999999999999</v>
      </c>
      <c r="M35" s="61">
        <f t="shared" si="4"/>
        <v>8</v>
      </c>
      <c r="N35" s="60">
        <f>VLOOKUP($A35,'Return Data'!$B$7:$R$2292,10,0)</f>
        <v>5.3712</v>
      </c>
      <c r="O35" s="61">
        <f t="shared" si="5"/>
        <v>6</v>
      </c>
      <c r="P35" s="60">
        <f>VLOOKUP($A35,'Return Data'!$B$7:$R$2292,11,0)</f>
        <v>4.8784999999999998</v>
      </c>
      <c r="Q35" s="61">
        <f t="shared" si="6"/>
        <v>5</v>
      </c>
      <c r="R35" s="60">
        <f>VLOOKUP($A35,'Return Data'!$B$7:$R$2292,12,0)</f>
        <v>4.3926999999999996</v>
      </c>
      <c r="S35" s="61">
        <f t="shared" si="7"/>
        <v>5</v>
      </c>
      <c r="T35" s="60">
        <f>VLOOKUP($A35,'Return Data'!$B$7:$R$2292,13,0)</f>
        <v>4.1535000000000002</v>
      </c>
      <c r="U35" s="61">
        <f t="shared" si="8"/>
        <v>6</v>
      </c>
      <c r="V35" s="60">
        <f>VLOOKUP($A35,'Return Data'!$B$7:$R$2292,17,0)</f>
        <v>3.6008</v>
      </c>
      <c r="W35" s="61">
        <f t="shared" si="10"/>
        <v>7</v>
      </c>
      <c r="X35" s="60">
        <f>VLOOKUP($A35,'Return Data'!$B$7:$R$2292,14,0)</f>
        <v>3.6362000000000001</v>
      </c>
      <c r="Y35" s="61">
        <f>RANK(X35,X$8:X$36,0)</f>
        <v>2</v>
      </c>
      <c r="Z35" s="60">
        <f>VLOOKUP($A35,'Return Data'!$B$7:$R$2292,16,0)</f>
        <v>5.9145000000000003</v>
      </c>
      <c r="AA35" s="62">
        <f t="shared" si="9"/>
        <v>3</v>
      </c>
    </row>
    <row r="36" spans="1:27" x14ac:dyDescent="0.3">
      <c r="A36" s="58" t="s">
        <v>1935</v>
      </c>
      <c r="B36" s="59">
        <f>VLOOKUP($A36,'Return Data'!$B$7:$R$2292,3,0)</f>
        <v>44860</v>
      </c>
      <c r="C36" s="60">
        <f>VLOOKUP($A36,'Return Data'!$B$7:$R$2292,4,0)</f>
        <v>1119.1424</v>
      </c>
      <c r="D36" s="60">
        <f>VLOOKUP($A36,'Return Data'!$B$7:$R$2292,5,0)</f>
        <v>6.3707000000000003</v>
      </c>
      <c r="E36" s="61">
        <f t="shared" si="0"/>
        <v>1</v>
      </c>
      <c r="F36" s="60">
        <f>VLOOKUP($A36,'Return Data'!$B$7:$R$2292,6,0)</f>
        <v>6.3993000000000002</v>
      </c>
      <c r="G36" s="61">
        <f t="shared" si="1"/>
        <v>1</v>
      </c>
      <c r="H36" s="60">
        <f>VLOOKUP($A36,'Return Data'!$B$7:$R$2292,7,0)</f>
        <v>6.3903999999999996</v>
      </c>
      <c r="I36" s="61">
        <f t="shared" si="2"/>
        <v>1</v>
      </c>
      <c r="J36" s="60">
        <f>VLOOKUP($A36,'Return Data'!$B$7:$R$2292,8,0)</f>
        <v>6.4146999999999998</v>
      </c>
      <c r="K36" s="61">
        <f t="shared" si="3"/>
        <v>1</v>
      </c>
      <c r="L36" s="60">
        <f>VLOOKUP($A36,'Return Data'!$B$7:$R$2292,9,0)</f>
        <v>6.2351999999999999</v>
      </c>
      <c r="M36" s="61">
        <f t="shared" si="4"/>
        <v>1</v>
      </c>
      <c r="N36" s="60">
        <f>VLOOKUP($A36,'Return Data'!$B$7:$R$2292,10,0)</f>
        <v>5.2884000000000002</v>
      </c>
      <c r="O36" s="61">
        <f t="shared" si="5"/>
        <v>23</v>
      </c>
      <c r="P36" s="60">
        <f>VLOOKUP($A36,'Return Data'!$B$7:$R$2292,11,0)</f>
        <v>4.7626999999999997</v>
      </c>
      <c r="Q36" s="61">
        <f t="shared" si="6"/>
        <v>27</v>
      </c>
      <c r="R36" s="60">
        <f>VLOOKUP($A36,'Return Data'!$B$7:$R$2292,12,0)</f>
        <v>4.2438000000000002</v>
      </c>
      <c r="S36" s="61">
        <f t="shared" si="7"/>
        <v>28</v>
      </c>
      <c r="T36" s="60">
        <f>VLOOKUP($A36,'Return Data'!$B$7:$R$2292,13,0)</f>
        <v>3.9815999999999998</v>
      </c>
      <c r="U36" s="61">
        <f t="shared" si="8"/>
        <v>29</v>
      </c>
      <c r="V36" s="60">
        <f>VLOOKUP($A36,'Return Data'!$B$7:$R$2292,17,0)</f>
        <v>3.4632000000000001</v>
      </c>
      <c r="W36" s="61">
        <f t="shared" si="10"/>
        <v>28</v>
      </c>
      <c r="X36" s="60"/>
      <c r="Y36" s="61"/>
      <c r="Z36" s="60">
        <f>VLOOKUP($A36,'Return Data'!$B$7:$R$2292,16,0)</f>
        <v>3.6053000000000002</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5.982982758620687</v>
      </c>
      <c r="E38" s="69"/>
      <c r="F38" s="70">
        <f>AVERAGE(F8:F36)</f>
        <v>5.9827206896551735</v>
      </c>
      <c r="G38" s="69"/>
      <c r="H38" s="70">
        <f>AVERAGE(H8:H36)</f>
        <v>5.9787551724137922</v>
      </c>
      <c r="I38" s="69"/>
      <c r="J38" s="70">
        <f>AVERAGE(J8:J36)</f>
        <v>5.9708206896551728</v>
      </c>
      <c r="K38" s="69"/>
      <c r="L38" s="70">
        <f>AVERAGE(L8:L36)</f>
        <v>5.8475862068965503</v>
      </c>
      <c r="M38" s="69"/>
      <c r="N38" s="70">
        <f>AVERAGE(N8:N36)</f>
        <v>5.3225241379310342</v>
      </c>
      <c r="O38" s="69"/>
      <c r="P38" s="70">
        <f>AVERAGE(P8:P36)</f>
        <v>4.8314896551724127</v>
      </c>
      <c r="Q38" s="69"/>
      <c r="R38" s="70">
        <f>AVERAGE(R8:R36)</f>
        <v>4.3511448275862072</v>
      </c>
      <c r="S38" s="69"/>
      <c r="T38" s="70">
        <f>AVERAGE(T8:T36)</f>
        <v>4.1151206896551713</v>
      </c>
      <c r="U38" s="69"/>
      <c r="V38" s="70">
        <f>AVERAGE(V8:V36)</f>
        <v>3.5638214285714294</v>
      </c>
      <c r="W38" s="69"/>
      <c r="X38" s="70">
        <f>AVERAGE(X8:X36)</f>
        <v>3.5827500000000008</v>
      </c>
      <c r="Y38" s="69"/>
      <c r="Z38" s="70">
        <f>AVERAGE(Z8:Z36)</f>
        <v>4.1576482758620701</v>
      </c>
      <c r="AA38" s="71"/>
    </row>
    <row r="39" spans="1:27" x14ac:dyDescent="0.3">
      <c r="A39" s="68" t="s">
        <v>28</v>
      </c>
      <c r="B39" s="69"/>
      <c r="C39" s="69"/>
      <c r="D39" s="70">
        <f>MIN(D8:D36)</f>
        <v>5.8188000000000004</v>
      </c>
      <c r="E39" s="69"/>
      <c r="F39" s="70">
        <f>MIN(F8:F36)</f>
        <v>5.8151999999999999</v>
      </c>
      <c r="G39" s="69"/>
      <c r="H39" s="70">
        <f>MIN(H8:H36)</f>
        <v>5.7607999999999997</v>
      </c>
      <c r="I39" s="69"/>
      <c r="J39" s="70">
        <f>MIN(J8:J36)</f>
        <v>5.7583000000000002</v>
      </c>
      <c r="K39" s="69"/>
      <c r="L39" s="70">
        <f>MIN(L8:L36)</f>
        <v>5.6757999999999997</v>
      </c>
      <c r="M39" s="69"/>
      <c r="N39" s="70">
        <f>MIN(N8:N36)</f>
        <v>5.1497999999999999</v>
      </c>
      <c r="O39" s="69"/>
      <c r="P39" s="70">
        <f>MIN(P8:P36)</f>
        <v>4.7045000000000003</v>
      </c>
      <c r="Q39" s="69"/>
      <c r="R39" s="70">
        <f>MIN(R8:R36)</f>
        <v>4.2294999999999998</v>
      </c>
      <c r="S39" s="69"/>
      <c r="T39" s="70">
        <f>MIN(T8:T36)</f>
        <v>3.9815999999999998</v>
      </c>
      <c r="U39" s="69"/>
      <c r="V39" s="70">
        <f>MIN(V8:V36)</f>
        <v>3.4632000000000001</v>
      </c>
      <c r="W39" s="69"/>
      <c r="X39" s="70">
        <f>MIN(X8:X36)</f>
        <v>3.4946000000000002</v>
      </c>
      <c r="Y39" s="69"/>
      <c r="Z39" s="70">
        <f>MIN(Z8:Z36)</f>
        <v>3.5223</v>
      </c>
      <c r="AA39" s="71"/>
    </row>
    <row r="40" spans="1:27" ht="15" thickBot="1" x14ac:dyDescent="0.35">
      <c r="A40" s="72" t="s">
        <v>29</v>
      </c>
      <c r="B40" s="73"/>
      <c r="C40" s="73"/>
      <c r="D40" s="74">
        <f>MAX(D8:D36)</f>
        <v>6.3707000000000003</v>
      </c>
      <c r="E40" s="73"/>
      <c r="F40" s="74">
        <f>MAX(F8:F36)</f>
        <v>6.3993000000000002</v>
      </c>
      <c r="G40" s="73"/>
      <c r="H40" s="74">
        <f>MAX(H8:H36)</f>
        <v>6.3903999999999996</v>
      </c>
      <c r="I40" s="73"/>
      <c r="J40" s="74">
        <f>MAX(J8:J36)</f>
        <v>6.4146999999999998</v>
      </c>
      <c r="K40" s="73"/>
      <c r="L40" s="74">
        <f>MAX(L8:L36)</f>
        <v>6.2351999999999999</v>
      </c>
      <c r="M40" s="73"/>
      <c r="N40" s="74">
        <f>MAX(N8:N36)</f>
        <v>5.4143999999999997</v>
      </c>
      <c r="O40" s="73"/>
      <c r="P40" s="74">
        <f>MAX(P8:P36)</f>
        <v>4.9451999999999998</v>
      </c>
      <c r="Q40" s="73"/>
      <c r="R40" s="74">
        <f>MAX(R8:R36)</f>
        <v>4.4893000000000001</v>
      </c>
      <c r="S40" s="73"/>
      <c r="T40" s="74">
        <f>MAX(T8:T36)</f>
        <v>4.2699999999999996</v>
      </c>
      <c r="U40" s="73"/>
      <c r="V40" s="74">
        <f>MAX(V8:V36)</f>
        <v>3.6343999999999999</v>
      </c>
      <c r="W40" s="73"/>
      <c r="X40" s="74">
        <f>MAX(X8:X36)</f>
        <v>3.6627999999999998</v>
      </c>
      <c r="Y40" s="73"/>
      <c r="Z40" s="74">
        <f>MAX(Z8:Z36)</f>
        <v>6.4555999999999996</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961</v>
      </c>
      <c r="B8" s="59">
        <f>VLOOKUP($A8,'Return Data'!$B$7:$R$2292,3,0)</f>
        <v>44859</v>
      </c>
      <c r="C8" s="60">
        <f>VLOOKUP($A8,'Return Data'!$B$7:$R$2292,4,0)</f>
        <v>592.7817</v>
      </c>
      <c r="D8" s="60">
        <f>VLOOKUP($A8,'Return Data'!$B$7:$R$2292,5,0)</f>
        <v>7.4935999999999998</v>
      </c>
      <c r="E8" s="61">
        <f t="shared" ref="E8:E31" si="0">RANK(D8,D$8:D$31,0)</f>
        <v>19</v>
      </c>
      <c r="F8" s="60">
        <f>VLOOKUP($A8,'Return Data'!$B$7:$R$2292,6,0)</f>
        <v>7.4935999999999998</v>
      </c>
      <c r="G8" s="61">
        <f t="shared" ref="G8:G31" si="1">RANK(F8,F$8:F$31,0)</f>
        <v>19</v>
      </c>
      <c r="H8" s="60">
        <f>VLOOKUP($A8,'Return Data'!$B$7:$R$2292,7,0)</f>
        <v>6.0420999999999996</v>
      </c>
      <c r="I8" s="61">
        <f t="shared" ref="I8:I31" si="2">RANK(H8,H$8:H$31,0)</f>
        <v>4</v>
      </c>
      <c r="J8" s="60">
        <f>VLOOKUP($A8,'Return Data'!$B$7:$R$2292,8,0)</f>
        <v>6.0483000000000002</v>
      </c>
      <c r="K8" s="61">
        <f t="shared" ref="K8:K31" si="3">RANK(J8,J$8:J$31,0)</f>
        <v>9</v>
      </c>
      <c r="L8" s="60">
        <f>VLOOKUP($A8,'Return Data'!$B$7:$R$2292,9,0)</f>
        <v>5.3733000000000004</v>
      </c>
      <c r="M8" s="61">
        <f t="shared" ref="M8:M31" si="4">RANK(L8,L$8:L$31,0)</f>
        <v>4</v>
      </c>
      <c r="N8" s="60">
        <f>VLOOKUP($A8,'Return Data'!$B$7:$R$2292,10,0)</f>
        <v>5.4082999999999997</v>
      </c>
      <c r="O8" s="61">
        <f t="shared" ref="O8:O31" si="5">RANK(N8,N$8:N$31,0)</f>
        <v>4</v>
      </c>
      <c r="P8" s="60">
        <f>VLOOKUP($A8,'Return Data'!$B$7:$R$2292,11,0)</f>
        <v>4.5319000000000003</v>
      </c>
      <c r="Q8" s="61">
        <f t="shared" ref="Q8:Q31" si="6">RANK(P8,P$8:P$31,0)</f>
        <v>2</v>
      </c>
      <c r="R8" s="60">
        <f>VLOOKUP($A8,'Return Data'!$B$7:$R$2292,12,0)</f>
        <v>4.5800999999999998</v>
      </c>
      <c r="S8" s="61">
        <f t="shared" ref="S8:S31" si="7">RANK(R8,R$8:R$31,0)</f>
        <v>1</v>
      </c>
      <c r="T8" s="60">
        <f>VLOOKUP($A8,'Return Data'!$B$7:$R$2292,13,0)</f>
        <v>4.4398999999999997</v>
      </c>
      <c r="U8" s="61">
        <f t="shared" ref="U8:U31" si="8">RANK(T8,T$8:T$31,0)</f>
        <v>1</v>
      </c>
      <c r="V8" s="60">
        <f>VLOOKUP($A8,'Return Data'!$B$7:$R$2292,17,0)</f>
        <v>4.5784000000000002</v>
      </c>
      <c r="W8" s="61">
        <f t="shared" ref="W8:W31" si="9">RANK(V8,V$8:V$31,0)</f>
        <v>3</v>
      </c>
      <c r="X8" s="60">
        <f>VLOOKUP($A8,'Return Data'!$B$7:$R$2292,14,0)</f>
        <v>5.9516999999999998</v>
      </c>
      <c r="Y8" s="61">
        <f t="shared" ref="Y8:Y29" si="10">RANK(X8,X$8:X$31,0)</f>
        <v>3</v>
      </c>
      <c r="Z8" s="60">
        <f>VLOOKUP($A8,'Return Data'!$B$7:$R$2292,16,0)</f>
        <v>8.0376999999999992</v>
      </c>
      <c r="AA8" s="62">
        <f t="shared" ref="AA8:AA31" si="11">RANK(Z8,Z$8:Z$31,0)</f>
        <v>1</v>
      </c>
    </row>
    <row r="9" spans="1:27" x14ac:dyDescent="0.3">
      <c r="A9" s="58" t="s">
        <v>962</v>
      </c>
      <c r="B9" s="59">
        <f>VLOOKUP($A9,'Return Data'!$B$7:$R$2292,3,0)</f>
        <v>44859</v>
      </c>
      <c r="C9" s="60">
        <f>VLOOKUP($A9,'Return Data'!$B$7:$R$2292,4,0)</f>
        <v>2648.3415</v>
      </c>
      <c r="D9" s="60">
        <f>VLOOKUP($A9,'Return Data'!$B$7:$R$2292,5,0)</f>
        <v>9.0010999999999992</v>
      </c>
      <c r="E9" s="61">
        <f t="shared" si="0"/>
        <v>5</v>
      </c>
      <c r="F9" s="60">
        <f>VLOOKUP($A9,'Return Data'!$B$7:$R$2292,6,0)</f>
        <v>9.0010999999999992</v>
      </c>
      <c r="G9" s="61">
        <f t="shared" si="1"/>
        <v>5</v>
      </c>
      <c r="H9" s="60">
        <f>VLOOKUP($A9,'Return Data'!$B$7:$R$2292,7,0)</f>
        <v>5.3026999999999997</v>
      </c>
      <c r="I9" s="61">
        <f t="shared" si="2"/>
        <v>13</v>
      </c>
      <c r="J9" s="60">
        <f>VLOOKUP($A9,'Return Data'!$B$7:$R$2292,8,0)</f>
        <v>6.1527000000000003</v>
      </c>
      <c r="K9" s="61">
        <f t="shared" si="3"/>
        <v>7</v>
      </c>
      <c r="L9" s="60">
        <f>VLOOKUP($A9,'Return Data'!$B$7:$R$2292,9,0)</f>
        <v>4.9547999999999996</v>
      </c>
      <c r="M9" s="61">
        <f t="shared" si="4"/>
        <v>12</v>
      </c>
      <c r="N9" s="60">
        <f>VLOOKUP($A9,'Return Data'!$B$7:$R$2292,10,0)</f>
        <v>5.0354000000000001</v>
      </c>
      <c r="O9" s="61">
        <f t="shared" si="5"/>
        <v>6</v>
      </c>
      <c r="P9" s="60">
        <f>VLOOKUP($A9,'Return Data'!$B$7:$R$2292,11,0)</f>
        <v>4.1166999999999998</v>
      </c>
      <c r="Q9" s="61">
        <f t="shared" si="6"/>
        <v>9</v>
      </c>
      <c r="R9" s="60">
        <f>VLOOKUP($A9,'Return Data'!$B$7:$R$2292,12,0)</f>
        <v>4.1210000000000004</v>
      </c>
      <c r="S9" s="61">
        <f t="shared" si="7"/>
        <v>7</v>
      </c>
      <c r="T9" s="60">
        <f>VLOOKUP($A9,'Return Data'!$B$7:$R$2292,13,0)</f>
        <v>4.0707000000000004</v>
      </c>
      <c r="U9" s="61">
        <f t="shared" si="8"/>
        <v>4</v>
      </c>
      <c r="V9" s="60">
        <f>VLOOKUP($A9,'Return Data'!$B$7:$R$2292,17,0)</f>
        <v>4.1833</v>
      </c>
      <c r="W9" s="61">
        <f t="shared" si="9"/>
        <v>8</v>
      </c>
      <c r="X9" s="60">
        <f>VLOOKUP($A9,'Return Data'!$B$7:$R$2292,14,0)</f>
        <v>5.4351000000000003</v>
      </c>
      <c r="Y9" s="61">
        <f t="shared" si="10"/>
        <v>9</v>
      </c>
      <c r="Z9" s="60">
        <f>VLOOKUP($A9,'Return Data'!$B$7:$R$2292,16,0)</f>
        <v>7.7050000000000001</v>
      </c>
      <c r="AA9" s="62">
        <f t="shared" si="11"/>
        <v>4</v>
      </c>
    </row>
    <row r="10" spans="1:27" x14ac:dyDescent="0.3">
      <c r="A10" s="58" t="s">
        <v>1976</v>
      </c>
      <c r="B10" s="59">
        <f>VLOOKUP($A10,'Return Data'!$B$7:$R$2292,3,0)</f>
        <v>44859</v>
      </c>
      <c r="C10" s="60">
        <f>VLOOKUP($A10,'Return Data'!$B$7:$R$2292,4,0)</f>
        <v>35.872399999999999</v>
      </c>
      <c r="D10" s="60">
        <f>VLOOKUP($A10,'Return Data'!$B$7:$R$2292,5,0)</f>
        <v>7.8414000000000001</v>
      </c>
      <c r="E10" s="61">
        <f t="shared" si="0"/>
        <v>16</v>
      </c>
      <c r="F10" s="60">
        <f>VLOOKUP($A10,'Return Data'!$B$7:$R$2292,6,0)</f>
        <v>7.8414000000000001</v>
      </c>
      <c r="G10" s="61">
        <f t="shared" si="1"/>
        <v>16</v>
      </c>
      <c r="H10" s="60">
        <f>VLOOKUP($A10,'Return Data'!$B$7:$R$2292,7,0)</f>
        <v>5.4128999999999996</v>
      </c>
      <c r="I10" s="61">
        <f t="shared" si="2"/>
        <v>11</v>
      </c>
      <c r="J10" s="60">
        <f>VLOOKUP($A10,'Return Data'!$B$7:$R$2292,8,0)</f>
        <v>5.82</v>
      </c>
      <c r="K10" s="61">
        <f t="shared" si="3"/>
        <v>14</v>
      </c>
      <c r="L10" s="60">
        <f>VLOOKUP($A10,'Return Data'!$B$7:$R$2292,9,0)</f>
        <v>4.5587</v>
      </c>
      <c r="M10" s="61">
        <f t="shared" si="4"/>
        <v>20</v>
      </c>
      <c r="N10" s="60">
        <f>VLOOKUP($A10,'Return Data'!$B$7:$R$2292,10,0)</f>
        <v>4.9028999999999998</v>
      </c>
      <c r="O10" s="61">
        <f t="shared" si="5"/>
        <v>9</v>
      </c>
      <c r="P10" s="60">
        <f>VLOOKUP($A10,'Return Data'!$B$7:$R$2292,11,0)</f>
        <v>3.7517</v>
      </c>
      <c r="Q10" s="61">
        <f t="shared" si="6"/>
        <v>16</v>
      </c>
      <c r="R10" s="60">
        <f>VLOOKUP($A10,'Return Data'!$B$7:$R$2292,12,0)</f>
        <v>3.819</v>
      </c>
      <c r="S10" s="61">
        <f t="shared" si="7"/>
        <v>17</v>
      </c>
      <c r="T10" s="60">
        <f>VLOOKUP($A10,'Return Data'!$B$7:$R$2292,13,0)</f>
        <v>3.8527</v>
      </c>
      <c r="U10" s="61">
        <f t="shared" si="8"/>
        <v>13</v>
      </c>
      <c r="V10" s="60">
        <f>VLOOKUP($A10,'Return Data'!$B$7:$R$2292,17,0)</f>
        <v>4.1672000000000002</v>
      </c>
      <c r="W10" s="61">
        <f t="shared" si="9"/>
        <v>9</v>
      </c>
      <c r="X10" s="60">
        <f>VLOOKUP($A10,'Return Data'!$B$7:$R$2292,14,0)</f>
        <v>5.5944000000000003</v>
      </c>
      <c r="Y10" s="61">
        <f t="shared" si="10"/>
        <v>8</v>
      </c>
      <c r="Z10" s="60">
        <f>VLOOKUP($A10,'Return Data'!$B$7:$R$2292,16,0)</f>
        <v>7.6132999999999997</v>
      </c>
      <c r="AA10" s="62">
        <f t="shared" si="11"/>
        <v>7</v>
      </c>
    </row>
    <row r="11" spans="1:27" x14ac:dyDescent="0.3">
      <c r="A11" s="58" t="s">
        <v>966</v>
      </c>
      <c r="B11" s="59">
        <f>VLOOKUP($A11,'Return Data'!$B$7:$R$2292,3,0)</f>
        <v>44859</v>
      </c>
      <c r="C11" s="60">
        <f>VLOOKUP($A11,'Return Data'!$B$7:$R$2292,4,0)</f>
        <v>35.546199999999999</v>
      </c>
      <c r="D11" s="60">
        <f>VLOOKUP($A11,'Return Data'!$B$7:$R$2292,5,0)</f>
        <v>8.9164999999999992</v>
      </c>
      <c r="E11" s="61">
        <f t="shared" si="0"/>
        <v>7</v>
      </c>
      <c r="F11" s="60">
        <f>VLOOKUP($A11,'Return Data'!$B$7:$R$2292,6,0)</f>
        <v>8.9164999999999992</v>
      </c>
      <c r="G11" s="61">
        <f t="shared" si="1"/>
        <v>7</v>
      </c>
      <c r="H11" s="60">
        <f>VLOOKUP($A11,'Return Data'!$B$7:$R$2292,7,0)</f>
        <v>5.2568000000000001</v>
      </c>
      <c r="I11" s="61">
        <f t="shared" si="2"/>
        <v>15</v>
      </c>
      <c r="J11" s="60">
        <f>VLOOKUP($A11,'Return Data'!$B$7:$R$2292,8,0)</f>
        <v>6.2050999999999998</v>
      </c>
      <c r="K11" s="61">
        <f t="shared" si="3"/>
        <v>6</v>
      </c>
      <c r="L11" s="60">
        <f>VLOOKUP($A11,'Return Data'!$B$7:$R$2292,9,0)</f>
        <v>4.6816000000000004</v>
      </c>
      <c r="M11" s="61">
        <f t="shared" si="4"/>
        <v>18</v>
      </c>
      <c r="N11" s="60">
        <f>VLOOKUP($A11,'Return Data'!$B$7:$R$2292,10,0)</f>
        <v>4.2027000000000001</v>
      </c>
      <c r="O11" s="61">
        <f t="shared" si="5"/>
        <v>20</v>
      </c>
      <c r="P11" s="60">
        <f>VLOOKUP($A11,'Return Data'!$B$7:$R$2292,11,0)</f>
        <v>3.5808</v>
      </c>
      <c r="Q11" s="61">
        <f t="shared" si="6"/>
        <v>20</v>
      </c>
      <c r="R11" s="60">
        <f>VLOOKUP($A11,'Return Data'!$B$7:$R$2292,12,0)</f>
        <v>3.6634000000000002</v>
      </c>
      <c r="S11" s="61">
        <f t="shared" si="7"/>
        <v>20</v>
      </c>
      <c r="T11" s="60">
        <f>VLOOKUP($A11,'Return Data'!$B$7:$R$2292,13,0)</f>
        <v>3.6248</v>
      </c>
      <c r="U11" s="61">
        <f t="shared" si="8"/>
        <v>21</v>
      </c>
      <c r="V11" s="60">
        <f>VLOOKUP($A11,'Return Data'!$B$7:$R$2292,17,0)</f>
        <v>3.59</v>
      </c>
      <c r="W11" s="61">
        <f t="shared" si="9"/>
        <v>22</v>
      </c>
      <c r="X11" s="60">
        <f>VLOOKUP($A11,'Return Data'!$B$7:$R$2292,14,0)</f>
        <v>4.7013999999999996</v>
      </c>
      <c r="Y11" s="61">
        <f t="shared" si="10"/>
        <v>19</v>
      </c>
      <c r="Z11" s="60">
        <f>VLOOKUP($A11,'Return Data'!$B$7:$R$2292,16,0)</f>
        <v>7.2157999999999998</v>
      </c>
      <c r="AA11" s="62">
        <f t="shared" si="11"/>
        <v>12</v>
      </c>
    </row>
    <row r="12" spans="1:27" x14ac:dyDescent="0.3">
      <c r="A12" s="58" t="s">
        <v>968</v>
      </c>
      <c r="B12" s="59">
        <f>VLOOKUP($A12,'Return Data'!$B$7:$R$2292,3,0)</f>
        <v>44859</v>
      </c>
      <c r="C12" s="60">
        <f>VLOOKUP($A12,'Return Data'!$B$7:$R$2292,4,0)</f>
        <v>16.798400000000001</v>
      </c>
      <c r="D12" s="60">
        <f>VLOOKUP($A12,'Return Data'!$B$7:$R$2292,5,0)</f>
        <v>7.3391999999999999</v>
      </c>
      <c r="E12" s="61">
        <f t="shared" si="0"/>
        <v>20</v>
      </c>
      <c r="F12" s="60">
        <f>VLOOKUP($A12,'Return Data'!$B$7:$R$2292,6,0)</f>
        <v>7.3391999999999999</v>
      </c>
      <c r="G12" s="61">
        <f t="shared" si="1"/>
        <v>20</v>
      </c>
      <c r="H12" s="60">
        <f>VLOOKUP($A12,'Return Data'!$B$7:$R$2292,7,0)</f>
        <v>4.9089999999999998</v>
      </c>
      <c r="I12" s="61">
        <f t="shared" si="2"/>
        <v>18</v>
      </c>
      <c r="J12" s="60">
        <f>VLOOKUP($A12,'Return Data'!$B$7:$R$2292,8,0)</f>
        <v>5.4122000000000003</v>
      </c>
      <c r="K12" s="61">
        <f t="shared" si="3"/>
        <v>20</v>
      </c>
      <c r="L12" s="60">
        <f>VLOOKUP($A12,'Return Data'!$B$7:$R$2292,9,0)</f>
        <v>4.5197000000000003</v>
      </c>
      <c r="M12" s="61">
        <f t="shared" si="4"/>
        <v>21</v>
      </c>
      <c r="N12" s="60">
        <f>VLOOKUP($A12,'Return Data'!$B$7:$R$2292,10,0)</f>
        <v>4.3093000000000004</v>
      </c>
      <c r="O12" s="61">
        <f t="shared" si="5"/>
        <v>19</v>
      </c>
      <c r="P12" s="60">
        <f>VLOOKUP($A12,'Return Data'!$B$7:$R$2292,11,0)</f>
        <v>3.7166999999999999</v>
      </c>
      <c r="Q12" s="61">
        <f t="shared" si="6"/>
        <v>18</v>
      </c>
      <c r="R12" s="60">
        <f>VLOOKUP($A12,'Return Data'!$B$7:$R$2292,12,0)</f>
        <v>3.8062999999999998</v>
      </c>
      <c r="S12" s="61">
        <f t="shared" si="7"/>
        <v>18</v>
      </c>
      <c r="T12" s="60">
        <f>VLOOKUP($A12,'Return Data'!$B$7:$R$2292,13,0)</f>
        <v>3.7886000000000002</v>
      </c>
      <c r="U12" s="61">
        <f t="shared" si="8"/>
        <v>17</v>
      </c>
      <c r="V12" s="60">
        <f>VLOOKUP($A12,'Return Data'!$B$7:$R$2292,17,0)</f>
        <v>3.8683999999999998</v>
      </c>
      <c r="W12" s="61">
        <f t="shared" si="9"/>
        <v>18</v>
      </c>
      <c r="X12" s="60">
        <f>VLOOKUP($A12,'Return Data'!$B$7:$R$2292,14,0)</f>
        <v>4.9977</v>
      </c>
      <c r="Y12" s="61">
        <f t="shared" si="10"/>
        <v>16</v>
      </c>
      <c r="Z12" s="60">
        <f>VLOOKUP($A12,'Return Data'!$B$7:$R$2292,16,0)</f>
        <v>7.0317999999999996</v>
      </c>
      <c r="AA12" s="62">
        <f t="shared" si="11"/>
        <v>14</v>
      </c>
    </row>
    <row r="13" spans="1:27" x14ac:dyDescent="0.3">
      <c r="A13" s="58" t="s">
        <v>1792</v>
      </c>
      <c r="B13" s="59">
        <f>VLOOKUP($A13,'Return Data'!$B$7:$R$2292,3,0)</f>
        <v>0</v>
      </c>
      <c r="C13" s="60">
        <f>VLOOKUP($A13,'Return Data'!$B$7:$R$2292,4,0)</f>
        <v>0</v>
      </c>
      <c r="D13" s="60">
        <f>VLOOKUP($A13,'Return Data'!$B$7:$R$2292,5,0)</f>
        <v>0</v>
      </c>
      <c r="E13" s="61">
        <f t="shared" si="0"/>
        <v>23</v>
      </c>
      <c r="F13" s="60">
        <f>VLOOKUP($A13,'Return Data'!$B$7:$R$2292,6,0)</f>
        <v>0</v>
      </c>
      <c r="G13" s="61">
        <f t="shared" si="1"/>
        <v>23</v>
      </c>
      <c r="H13" s="60">
        <f>VLOOKUP($A13,'Return Data'!$B$7:$R$2292,7,0)</f>
        <v>0</v>
      </c>
      <c r="I13" s="61">
        <f t="shared" si="2"/>
        <v>23</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975</v>
      </c>
      <c r="B14" s="59">
        <f>VLOOKUP($A14,'Return Data'!$B$7:$R$2292,3,0)</f>
        <v>44859</v>
      </c>
      <c r="C14" s="60">
        <f>VLOOKUP($A14,'Return Data'!$B$7:$R$2292,4,0)</f>
        <v>50.959200000000003</v>
      </c>
      <c r="D14" s="60">
        <f>VLOOKUP($A14,'Return Data'!$B$7:$R$2292,5,0)</f>
        <v>11.636100000000001</v>
      </c>
      <c r="E14" s="61">
        <f t="shared" si="0"/>
        <v>3</v>
      </c>
      <c r="F14" s="60">
        <f>VLOOKUP($A14,'Return Data'!$B$7:$R$2292,6,0)</f>
        <v>11.636100000000001</v>
      </c>
      <c r="G14" s="61">
        <f t="shared" si="1"/>
        <v>3</v>
      </c>
      <c r="H14" s="60">
        <f>VLOOKUP($A14,'Return Data'!$B$7:$R$2292,7,0)</f>
        <v>5.48</v>
      </c>
      <c r="I14" s="61">
        <f t="shared" si="2"/>
        <v>9</v>
      </c>
      <c r="J14" s="60">
        <f>VLOOKUP($A14,'Return Data'!$B$7:$R$2292,8,0)</f>
        <v>6.7553999999999998</v>
      </c>
      <c r="K14" s="61">
        <f t="shared" si="3"/>
        <v>3</v>
      </c>
      <c r="L14" s="60">
        <f>VLOOKUP($A14,'Return Data'!$B$7:$R$2292,9,0)</f>
        <v>5.2843999999999998</v>
      </c>
      <c r="M14" s="61">
        <f t="shared" si="4"/>
        <v>6</v>
      </c>
      <c r="N14" s="60">
        <f>VLOOKUP($A14,'Return Data'!$B$7:$R$2292,10,0)</f>
        <v>5.96</v>
      </c>
      <c r="O14" s="61">
        <f t="shared" si="5"/>
        <v>3</v>
      </c>
      <c r="P14" s="60">
        <f>VLOOKUP($A14,'Return Data'!$B$7:$R$2292,11,0)</f>
        <v>4.3746</v>
      </c>
      <c r="Q14" s="61">
        <f t="shared" si="6"/>
        <v>4</v>
      </c>
      <c r="R14" s="60">
        <f>VLOOKUP($A14,'Return Data'!$B$7:$R$2292,12,0)</f>
        <v>4.2252000000000001</v>
      </c>
      <c r="S14" s="61">
        <f t="shared" si="7"/>
        <v>4</v>
      </c>
      <c r="T14" s="60">
        <f>VLOOKUP($A14,'Return Data'!$B$7:$R$2292,13,0)</f>
        <v>4.0172999999999996</v>
      </c>
      <c r="U14" s="61">
        <f t="shared" si="8"/>
        <v>6</v>
      </c>
      <c r="V14" s="60">
        <f>VLOOKUP($A14,'Return Data'!$B$7:$R$2292,17,0)</f>
        <v>4.5769000000000002</v>
      </c>
      <c r="W14" s="61">
        <f t="shared" si="9"/>
        <v>4</v>
      </c>
      <c r="X14" s="60">
        <f>VLOOKUP($A14,'Return Data'!$B$7:$R$2292,14,0)</f>
        <v>5.9090999999999996</v>
      </c>
      <c r="Y14" s="61">
        <f t="shared" si="10"/>
        <v>5</v>
      </c>
      <c r="Z14" s="60">
        <f>VLOOKUP($A14,'Return Data'!$B$7:$R$2292,16,0)</f>
        <v>7.6750999999999996</v>
      </c>
      <c r="AA14" s="62">
        <f t="shared" si="11"/>
        <v>5</v>
      </c>
    </row>
    <row r="15" spans="1:27" x14ac:dyDescent="0.3">
      <c r="A15" s="58" t="s">
        <v>977</v>
      </c>
      <c r="B15" s="59">
        <f>VLOOKUP($A15,'Return Data'!$B$7:$R$2292,3,0)</f>
        <v>44859</v>
      </c>
      <c r="C15" s="60">
        <f>VLOOKUP($A15,'Return Data'!$B$7:$R$2292,4,0)</f>
        <v>18.2849</v>
      </c>
      <c r="D15" s="60">
        <f>VLOOKUP($A15,'Return Data'!$B$7:$R$2292,5,0)</f>
        <v>6.6421000000000001</v>
      </c>
      <c r="E15" s="61">
        <f t="shared" si="0"/>
        <v>22</v>
      </c>
      <c r="F15" s="60">
        <f>VLOOKUP($A15,'Return Data'!$B$7:$R$2292,6,0)</f>
        <v>6.6421000000000001</v>
      </c>
      <c r="G15" s="61">
        <f t="shared" si="1"/>
        <v>22</v>
      </c>
      <c r="H15" s="60">
        <f>VLOOKUP($A15,'Return Data'!$B$7:$R$2292,7,0)</f>
        <v>4.681</v>
      </c>
      <c r="I15" s="61">
        <f t="shared" si="2"/>
        <v>21</v>
      </c>
      <c r="J15" s="60">
        <f>VLOOKUP($A15,'Return Data'!$B$7:$R$2292,8,0)</f>
        <v>4.7567000000000004</v>
      </c>
      <c r="K15" s="61">
        <f t="shared" si="3"/>
        <v>22</v>
      </c>
      <c r="L15" s="60">
        <f>VLOOKUP($A15,'Return Data'!$B$7:$R$2292,9,0)</f>
        <v>4.7606999999999999</v>
      </c>
      <c r="M15" s="61">
        <f t="shared" si="4"/>
        <v>17</v>
      </c>
      <c r="N15" s="60">
        <f>VLOOKUP($A15,'Return Data'!$B$7:$R$2292,10,0)</f>
        <v>4.7493999999999996</v>
      </c>
      <c r="O15" s="61">
        <f t="shared" si="5"/>
        <v>12</v>
      </c>
      <c r="P15" s="60">
        <f>VLOOKUP($A15,'Return Data'!$B$7:$R$2292,11,0)</f>
        <v>3.6002000000000001</v>
      </c>
      <c r="Q15" s="61">
        <f t="shared" si="6"/>
        <v>19</v>
      </c>
      <c r="R15" s="60">
        <f>VLOOKUP($A15,'Return Data'!$B$7:$R$2292,12,0)</f>
        <v>3.6368</v>
      </c>
      <c r="S15" s="61">
        <f t="shared" si="7"/>
        <v>21</v>
      </c>
      <c r="T15" s="60">
        <f>VLOOKUP($A15,'Return Data'!$B$7:$R$2292,13,0)</f>
        <v>3.6959</v>
      </c>
      <c r="U15" s="61">
        <f t="shared" si="8"/>
        <v>18</v>
      </c>
      <c r="V15" s="60">
        <f>VLOOKUP($A15,'Return Data'!$B$7:$R$2292,17,0)</f>
        <v>3.9079999999999999</v>
      </c>
      <c r="W15" s="61">
        <f t="shared" si="9"/>
        <v>16</v>
      </c>
      <c r="X15" s="60">
        <f>VLOOKUP($A15,'Return Data'!$B$7:$R$2292,14,0)</f>
        <v>4.0742000000000003</v>
      </c>
      <c r="Y15" s="61">
        <f t="shared" si="10"/>
        <v>21</v>
      </c>
      <c r="Z15" s="60">
        <f>VLOOKUP($A15,'Return Data'!$B$7:$R$2292,16,0)</f>
        <v>6.0804</v>
      </c>
      <c r="AA15" s="62">
        <f t="shared" si="11"/>
        <v>20</v>
      </c>
    </row>
    <row r="16" spans="1:27" x14ac:dyDescent="0.3">
      <c r="A16" s="58" t="s">
        <v>979</v>
      </c>
      <c r="B16" s="59">
        <f>VLOOKUP($A16,'Return Data'!$B$7:$R$2292,3,0)</f>
        <v>44859</v>
      </c>
      <c r="C16" s="60">
        <f>VLOOKUP($A16,'Return Data'!$B$7:$R$2292,4,0)</f>
        <v>449.3263</v>
      </c>
      <c r="D16" s="60">
        <f>VLOOKUP($A16,'Return Data'!$B$7:$R$2292,5,0)</f>
        <v>16.515999999999998</v>
      </c>
      <c r="E16" s="61">
        <f t="shared" si="0"/>
        <v>1</v>
      </c>
      <c r="F16" s="60">
        <f>VLOOKUP($A16,'Return Data'!$B$7:$R$2292,6,0)</f>
        <v>16.515999999999998</v>
      </c>
      <c r="G16" s="61">
        <f t="shared" si="1"/>
        <v>1</v>
      </c>
      <c r="H16" s="60">
        <f>VLOOKUP($A16,'Return Data'!$B$7:$R$2292,7,0)</f>
        <v>8.9463000000000008</v>
      </c>
      <c r="I16" s="61">
        <f t="shared" si="2"/>
        <v>1</v>
      </c>
      <c r="J16" s="60">
        <f>VLOOKUP($A16,'Return Data'!$B$7:$R$2292,8,0)</f>
        <v>9.7213999999999992</v>
      </c>
      <c r="K16" s="61">
        <f t="shared" si="3"/>
        <v>1</v>
      </c>
      <c r="L16" s="60">
        <f>VLOOKUP($A16,'Return Data'!$B$7:$R$2292,9,0)</f>
        <v>7.0133999999999999</v>
      </c>
      <c r="M16" s="61">
        <f t="shared" si="4"/>
        <v>1</v>
      </c>
      <c r="N16" s="60">
        <f>VLOOKUP($A16,'Return Data'!$B$7:$R$2292,10,0)</f>
        <v>8.8139000000000003</v>
      </c>
      <c r="O16" s="61">
        <f t="shared" si="5"/>
        <v>1</v>
      </c>
      <c r="P16" s="60">
        <f>VLOOKUP($A16,'Return Data'!$B$7:$R$2292,11,0)</f>
        <v>4.9116</v>
      </c>
      <c r="Q16" s="61">
        <f t="shared" si="6"/>
        <v>1</v>
      </c>
      <c r="R16" s="60">
        <f>VLOOKUP($A16,'Return Data'!$B$7:$R$2292,12,0)</f>
        <v>4.2964000000000002</v>
      </c>
      <c r="S16" s="61">
        <f t="shared" si="7"/>
        <v>3</v>
      </c>
      <c r="T16" s="60">
        <f>VLOOKUP($A16,'Return Data'!$B$7:$R$2292,13,0)</f>
        <v>3.6953</v>
      </c>
      <c r="U16" s="61">
        <f t="shared" si="8"/>
        <v>19</v>
      </c>
      <c r="V16" s="60">
        <f>VLOOKUP($A16,'Return Data'!$B$7:$R$2292,17,0)</f>
        <v>4.4199000000000002</v>
      </c>
      <c r="W16" s="61">
        <f t="shared" si="9"/>
        <v>5</v>
      </c>
      <c r="X16" s="60">
        <f>VLOOKUP($A16,'Return Data'!$B$7:$R$2292,14,0)</f>
        <v>5.7786</v>
      </c>
      <c r="Y16" s="61">
        <f t="shared" si="10"/>
        <v>7</v>
      </c>
      <c r="Z16" s="60">
        <f>VLOOKUP($A16,'Return Data'!$B$7:$R$2292,16,0)</f>
        <v>7.8220999999999998</v>
      </c>
      <c r="AA16" s="62">
        <f t="shared" si="11"/>
        <v>3</v>
      </c>
    </row>
    <row r="17" spans="1:27" x14ac:dyDescent="0.3">
      <c r="A17" s="58" t="s">
        <v>980</v>
      </c>
      <c r="B17" s="59">
        <f>VLOOKUP($A17,'Return Data'!$B$7:$R$2292,3,0)</f>
        <v>44859</v>
      </c>
      <c r="C17" s="60">
        <f>VLOOKUP($A17,'Return Data'!$B$7:$R$2292,4,0)</f>
        <v>32.4636</v>
      </c>
      <c r="D17" s="60">
        <f>VLOOKUP($A17,'Return Data'!$B$7:$R$2292,5,0)</f>
        <v>10.383800000000001</v>
      </c>
      <c r="E17" s="61">
        <f t="shared" si="0"/>
        <v>4</v>
      </c>
      <c r="F17" s="60">
        <f>VLOOKUP($A17,'Return Data'!$B$7:$R$2292,6,0)</f>
        <v>10.383800000000001</v>
      </c>
      <c r="G17" s="61">
        <f t="shared" si="1"/>
        <v>4</v>
      </c>
      <c r="H17" s="60">
        <f>VLOOKUP($A17,'Return Data'!$B$7:$R$2292,7,0)</f>
        <v>5.0321999999999996</v>
      </c>
      <c r="I17" s="61">
        <f t="shared" si="2"/>
        <v>16</v>
      </c>
      <c r="J17" s="60">
        <f>VLOOKUP($A17,'Return Data'!$B$7:$R$2292,8,0)</f>
        <v>6.1017000000000001</v>
      </c>
      <c r="K17" s="61">
        <f t="shared" si="3"/>
        <v>8</v>
      </c>
      <c r="L17" s="60">
        <f>VLOOKUP($A17,'Return Data'!$B$7:$R$2292,9,0)</f>
        <v>4.9828000000000001</v>
      </c>
      <c r="M17" s="61">
        <f t="shared" si="4"/>
        <v>9</v>
      </c>
      <c r="N17" s="60">
        <f>VLOOKUP($A17,'Return Data'!$B$7:$R$2292,10,0)</f>
        <v>4.1679000000000004</v>
      </c>
      <c r="O17" s="61">
        <f t="shared" si="5"/>
        <v>22</v>
      </c>
      <c r="P17" s="60">
        <f>VLOOKUP($A17,'Return Data'!$B$7:$R$2292,11,0)</f>
        <v>3.5238999999999998</v>
      </c>
      <c r="Q17" s="61">
        <f t="shared" si="6"/>
        <v>22</v>
      </c>
      <c r="R17" s="60">
        <f>VLOOKUP($A17,'Return Data'!$B$7:$R$2292,12,0)</f>
        <v>3.5718000000000001</v>
      </c>
      <c r="S17" s="61">
        <f t="shared" si="7"/>
        <v>22</v>
      </c>
      <c r="T17" s="60">
        <f>VLOOKUP($A17,'Return Data'!$B$7:$R$2292,13,0)</f>
        <v>3.573</v>
      </c>
      <c r="U17" s="61">
        <f t="shared" si="8"/>
        <v>22</v>
      </c>
      <c r="V17" s="60">
        <f>VLOOKUP($A17,'Return Data'!$B$7:$R$2292,17,0)</f>
        <v>3.7185999999999999</v>
      </c>
      <c r="W17" s="61">
        <f t="shared" si="9"/>
        <v>21</v>
      </c>
      <c r="X17" s="60">
        <f>VLOOKUP($A17,'Return Data'!$B$7:$R$2292,14,0)</f>
        <v>4.9669999999999996</v>
      </c>
      <c r="Y17" s="61">
        <f t="shared" si="10"/>
        <v>18</v>
      </c>
      <c r="Z17" s="60">
        <f>VLOOKUP($A17,'Return Data'!$B$7:$R$2292,16,0)</f>
        <v>7.4983000000000004</v>
      </c>
      <c r="AA17" s="62">
        <f t="shared" si="11"/>
        <v>10</v>
      </c>
    </row>
    <row r="18" spans="1:27" x14ac:dyDescent="0.3">
      <c r="A18" s="58" t="s">
        <v>983</v>
      </c>
      <c r="B18" s="59">
        <f>VLOOKUP($A18,'Return Data'!$B$7:$R$2292,3,0)</f>
        <v>44859</v>
      </c>
      <c r="C18" s="60">
        <f>VLOOKUP($A18,'Return Data'!$B$7:$R$2292,4,0)</f>
        <v>3235.8661999999999</v>
      </c>
      <c r="D18" s="60">
        <f>VLOOKUP($A18,'Return Data'!$B$7:$R$2292,5,0)</f>
        <v>8.6809999999999992</v>
      </c>
      <c r="E18" s="61">
        <f t="shared" si="0"/>
        <v>9</v>
      </c>
      <c r="F18" s="60">
        <f>VLOOKUP($A18,'Return Data'!$B$7:$R$2292,6,0)</f>
        <v>8.6809999999999992</v>
      </c>
      <c r="G18" s="61">
        <f t="shared" si="1"/>
        <v>9</v>
      </c>
      <c r="H18" s="60">
        <f>VLOOKUP($A18,'Return Data'!$B$7:$R$2292,7,0)</f>
        <v>5.2617000000000003</v>
      </c>
      <c r="I18" s="61">
        <f t="shared" si="2"/>
        <v>14</v>
      </c>
      <c r="J18" s="60">
        <f>VLOOKUP($A18,'Return Data'!$B$7:$R$2292,8,0)</f>
        <v>5.5747999999999998</v>
      </c>
      <c r="K18" s="61">
        <f t="shared" si="3"/>
        <v>18</v>
      </c>
      <c r="L18" s="60">
        <f>VLOOKUP($A18,'Return Data'!$B$7:$R$2292,9,0)</f>
        <v>4.6087999999999996</v>
      </c>
      <c r="M18" s="61">
        <f t="shared" si="4"/>
        <v>19</v>
      </c>
      <c r="N18" s="60">
        <f>VLOOKUP($A18,'Return Data'!$B$7:$R$2292,10,0)</f>
        <v>4.1698000000000004</v>
      </c>
      <c r="O18" s="61">
        <f t="shared" si="5"/>
        <v>21</v>
      </c>
      <c r="P18" s="60">
        <f>VLOOKUP($A18,'Return Data'!$B$7:$R$2292,11,0)</f>
        <v>3.5537999999999998</v>
      </c>
      <c r="Q18" s="61">
        <f t="shared" si="6"/>
        <v>21</v>
      </c>
      <c r="R18" s="60">
        <f>VLOOKUP($A18,'Return Data'!$B$7:$R$2292,12,0)</f>
        <v>3.6892999999999998</v>
      </c>
      <c r="S18" s="61">
        <f t="shared" si="7"/>
        <v>19</v>
      </c>
      <c r="T18" s="60">
        <f>VLOOKUP($A18,'Return Data'!$B$7:$R$2292,13,0)</f>
        <v>3.6507000000000001</v>
      </c>
      <c r="U18" s="61">
        <f t="shared" si="8"/>
        <v>20</v>
      </c>
      <c r="V18" s="60">
        <f>VLOOKUP($A18,'Return Data'!$B$7:$R$2292,17,0)</f>
        <v>3.8153999999999999</v>
      </c>
      <c r="W18" s="61">
        <f t="shared" si="9"/>
        <v>19</v>
      </c>
      <c r="X18" s="60">
        <f>VLOOKUP($A18,'Return Data'!$B$7:$R$2292,14,0)</f>
        <v>5.1444999999999999</v>
      </c>
      <c r="Y18" s="61">
        <f t="shared" si="10"/>
        <v>15</v>
      </c>
      <c r="Z18" s="60">
        <f>VLOOKUP($A18,'Return Data'!$B$7:$R$2292,16,0)</f>
        <v>7.5103</v>
      </c>
      <c r="AA18" s="62">
        <f t="shared" si="11"/>
        <v>9</v>
      </c>
    </row>
    <row r="19" spans="1:27" x14ac:dyDescent="0.3">
      <c r="A19" s="58" t="s">
        <v>985</v>
      </c>
      <c r="B19" s="59">
        <f>VLOOKUP($A19,'Return Data'!$B$7:$R$2292,3,0)</f>
        <v>44859</v>
      </c>
      <c r="C19" s="60">
        <f>VLOOKUP($A19,'Return Data'!$B$7:$R$2292,4,0)</f>
        <v>31.282399999999999</v>
      </c>
      <c r="D19" s="60">
        <f>VLOOKUP($A19,'Return Data'!$B$7:$R$2292,5,0)</f>
        <v>6.8015999999999996</v>
      </c>
      <c r="E19" s="61">
        <f t="shared" si="0"/>
        <v>21</v>
      </c>
      <c r="F19" s="60">
        <f>VLOOKUP($A19,'Return Data'!$B$7:$R$2292,6,0)</f>
        <v>6.8015999999999996</v>
      </c>
      <c r="G19" s="61">
        <f t="shared" si="1"/>
        <v>21</v>
      </c>
      <c r="H19" s="60">
        <f>VLOOKUP($A19,'Return Data'!$B$7:$R$2292,7,0)</f>
        <v>4.7881999999999998</v>
      </c>
      <c r="I19" s="61">
        <f t="shared" si="2"/>
        <v>19</v>
      </c>
      <c r="J19" s="60">
        <f>VLOOKUP($A19,'Return Data'!$B$7:$R$2292,8,0)</f>
        <v>5.0351999999999997</v>
      </c>
      <c r="K19" s="61">
        <f t="shared" si="3"/>
        <v>21</v>
      </c>
      <c r="L19" s="60">
        <f>VLOOKUP($A19,'Return Data'!$B$7:$R$2292,9,0)</f>
        <v>4.4438000000000004</v>
      </c>
      <c r="M19" s="61">
        <f t="shared" si="4"/>
        <v>22</v>
      </c>
      <c r="N19" s="60">
        <f>VLOOKUP($A19,'Return Data'!$B$7:$R$2292,10,0)</f>
        <v>4.3606999999999996</v>
      </c>
      <c r="O19" s="61">
        <f t="shared" si="5"/>
        <v>18</v>
      </c>
      <c r="P19" s="60">
        <f>VLOOKUP($A19,'Return Data'!$B$7:$R$2292,11,0)</f>
        <v>3.8492999999999999</v>
      </c>
      <c r="Q19" s="61">
        <f t="shared" si="6"/>
        <v>14</v>
      </c>
      <c r="R19" s="60">
        <f>VLOOKUP($A19,'Return Data'!$B$7:$R$2292,12,0)</f>
        <v>3.9963000000000002</v>
      </c>
      <c r="S19" s="61">
        <f t="shared" si="7"/>
        <v>11</v>
      </c>
      <c r="T19" s="60">
        <f>VLOOKUP($A19,'Return Data'!$B$7:$R$2292,13,0)</f>
        <v>3.9859</v>
      </c>
      <c r="U19" s="61">
        <f t="shared" si="8"/>
        <v>7</v>
      </c>
      <c r="V19" s="60">
        <f>VLOOKUP($A19,'Return Data'!$B$7:$R$2292,17,0)</f>
        <v>3.7273000000000001</v>
      </c>
      <c r="W19" s="61">
        <f t="shared" si="9"/>
        <v>20</v>
      </c>
      <c r="X19" s="60">
        <f>VLOOKUP($A19,'Return Data'!$B$7:$R$2292,14,0)</f>
        <v>9.4689999999999994</v>
      </c>
      <c r="Y19" s="61">
        <f t="shared" si="10"/>
        <v>1</v>
      </c>
      <c r="Z19" s="60">
        <f>VLOOKUP($A19,'Return Data'!$B$7:$R$2292,16,0)</f>
        <v>6.875</v>
      </c>
      <c r="AA19" s="62">
        <f t="shared" si="11"/>
        <v>17</v>
      </c>
    </row>
    <row r="20" spans="1:27" x14ac:dyDescent="0.3">
      <c r="A20" s="58" t="s">
        <v>987</v>
      </c>
      <c r="B20" s="59">
        <f>VLOOKUP($A20,'Return Data'!$B$7:$R$2292,3,0)</f>
        <v>44859</v>
      </c>
      <c r="C20" s="60">
        <f>VLOOKUP($A20,'Return Data'!$B$7:$R$2292,4,0)</f>
        <v>2967.4917</v>
      </c>
      <c r="D20" s="60">
        <f>VLOOKUP($A20,'Return Data'!$B$7:$R$2292,5,0)</f>
        <v>12.1858</v>
      </c>
      <c r="E20" s="61">
        <f t="shared" si="0"/>
        <v>2</v>
      </c>
      <c r="F20" s="60">
        <f>VLOOKUP($A20,'Return Data'!$B$7:$R$2292,6,0)</f>
        <v>12.1858</v>
      </c>
      <c r="G20" s="61">
        <f t="shared" si="1"/>
        <v>2</v>
      </c>
      <c r="H20" s="60">
        <f>VLOOKUP($A20,'Return Data'!$B$7:$R$2292,7,0)</f>
        <v>6.0533000000000001</v>
      </c>
      <c r="I20" s="61">
        <f t="shared" si="2"/>
        <v>3</v>
      </c>
      <c r="J20" s="60">
        <f>VLOOKUP($A20,'Return Data'!$B$7:$R$2292,8,0)</f>
        <v>8.4648000000000003</v>
      </c>
      <c r="K20" s="61">
        <f t="shared" si="3"/>
        <v>2</v>
      </c>
      <c r="L20" s="60">
        <f>VLOOKUP($A20,'Return Data'!$B$7:$R$2292,9,0)</f>
        <v>6.1298000000000004</v>
      </c>
      <c r="M20" s="61">
        <f t="shared" si="4"/>
        <v>2</v>
      </c>
      <c r="N20" s="60">
        <f>VLOOKUP($A20,'Return Data'!$B$7:$R$2292,10,0)</f>
        <v>5.9882</v>
      </c>
      <c r="O20" s="61">
        <f t="shared" si="5"/>
        <v>2</v>
      </c>
      <c r="P20" s="60">
        <f>VLOOKUP($A20,'Return Data'!$B$7:$R$2292,11,0)</f>
        <v>4.1852</v>
      </c>
      <c r="Q20" s="61">
        <f t="shared" si="6"/>
        <v>6</v>
      </c>
      <c r="R20" s="60">
        <f>VLOOKUP($A20,'Return Data'!$B$7:$R$2292,12,0)</f>
        <v>4.0362</v>
      </c>
      <c r="S20" s="61">
        <f t="shared" si="7"/>
        <v>10</v>
      </c>
      <c r="T20" s="60">
        <f>VLOOKUP($A20,'Return Data'!$B$7:$R$2292,13,0)</f>
        <v>3.9076</v>
      </c>
      <c r="U20" s="61">
        <f t="shared" si="8"/>
        <v>11</v>
      </c>
      <c r="V20" s="60">
        <f>VLOOKUP($A20,'Return Data'!$B$7:$R$2292,17,0)</f>
        <v>4.3265000000000002</v>
      </c>
      <c r="W20" s="61">
        <f t="shared" si="9"/>
        <v>6</v>
      </c>
      <c r="X20" s="60">
        <f>VLOOKUP($A20,'Return Data'!$B$7:$R$2292,14,0)</f>
        <v>5.9268999999999998</v>
      </c>
      <c r="Y20" s="61">
        <f t="shared" si="10"/>
        <v>4</v>
      </c>
      <c r="Z20" s="60">
        <f>VLOOKUP($A20,'Return Data'!$B$7:$R$2292,16,0)</f>
        <v>7.9892000000000003</v>
      </c>
      <c r="AA20" s="62">
        <f t="shared" si="11"/>
        <v>2</v>
      </c>
    </row>
    <row r="21" spans="1:27" x14ac:dyDescent="0.3">
      <c r="A21" s="58" t="s">
        <v>988</v>
      </c>
      <c r="B21" s="59">
        <f>VLOOKUP($A21,'Return Data'!$B$7:$R$2292,3,0)</f>
        <v>44859</v>
      </c>
      <c r="C21" s="60">
        <f>VLOOKUP($A21,'Return Data'!$B$7:$R$2292,4,0)</f>
        <v>24.380199999999999</v>
      </c>
      <c r="D21" s="60">
        <f>VLOOKUP($A21,'Return Data'!$B$7:$R$2292,5,0)</f>
        <v>8.9164999999999992</v>
      </c>
      <c r="E21" s="61">
        <f t="shared" si="0"/>
        <v>7</v>
      </c>
      <c r="F21" s="60">
        <f>VLOOKUP($A21,'Return Data'!$B$7:$R$2292,6,0)</f>
        <v>8.9164999999999992</v>
      </c>
      <c r="G21" s="61">
        <f t="shared" si="1"/>
        <v>7</v>
      </c>
      <c r="H21" s="60">
        <f>VLOOKUP($A21,'Return Data'!$B$7:$R$2292,7,0)</f>
        <v>6.1025</v>
      </c>
      <c r="I21" s="61">
        <f t="shared" si="2"/>
        <v>2</v>
      </c>
      <c r="J21" s="60">
        <f>VLOOKUP($A21,'Return Data'!$B$7:$R$2292,8,0)</f>
        <v>6.4642999999999997</v>
      </c>
      <c r="K21" s="61">
        <f t="shared" si="3"/>
        <v>5</v>
      </c>
      <c r="L21" s="60">
        <f>VLOOKUP($A21,'Return Data'!$B$7:$R$2292,9,0)</f>
        <v>5.1649000000000003</v>
      </c>
      <c r="M21" s="61">
        <f t="shared" si="4"/>
        <v>8</v>
      </c>
      <c r="N21" s="60">
        <f>VLOOKUP($A21,'Return Data'!$B$7:$R$2292,10,0)</f>
        <v>4.6776999999999997</v>
      </c>
      <c r="O21" s="61">
        <f t="shared" si="5"/>
        <v>13</v>
      </c>
      <c r="P21" s="60">
        <f>VLOOKUP($A21,'Return Data'!$B$7:$R$2292,11,0)</f>
        <v>3.907</v>
      </c>
      <c r="Q21" s="61">
        <f t="shared" si="6"/>
        <v>12</v>
      </c>
      <c r="R21" s="60">
        <f>VLOOKUP($A21,'Return Data'!$B$7:$R$2292,12,0)</f>
        <v>3.9796</v>
      </c>
      <c r="S21" s="61">
        <f t="shared" si="7"/>
        <v>12</v>
      </c>
      <c r="T21" s="60">
        <f>VLOOKUP($A21,'Return Data'!$B$7:$R$2292,13,0)</f>
        <v>3.9742999999999999</v>
      </c>
      <c r="U21" s="61">
        <f t="shared" si="8"/>
        <v>8</v>
      </c>
      <c r="V21" s="60">
        <f>VLOOKUP($A21,'Return Data'!$B$7:$R$2292,17,0)</f>
        <v>4.1642999999999999</v>
      </c>
      <c r="W21" s="61">
        <f t="shared" si="9"/>
        <v>10</v>
      </c>
      <c r="X21" s="60">
        <f>VLOOKUP($A21,'Return Data'!$B$7:$R$2292,14,0)</f>
        <v>5.4245999999999999</v>
      </c>
      <c r="Y21" s="61">
        <f t="shared" si="10"/>
        <v>10</v>
      </c>
      <c r="Z21" s="60">
        <f>VLOOKUP($A21,'Return Data'!$B$7:$R$2292,16,0)</f>
        <v>7.5157999999999996</v>
      </c>
      <c r="AA21" s="62">
        <f t="shared" si="11"/>
        <v>8</v>
      </c>
    </row>
    <row r="22" spans="1:27" x14ac:dyDescent="0.3">
      <c r="A22" s="58" t="s">
        <v>991</v>
      </c>
      <c r="B22" s="59">
        <f>VLOOKUP($A22,'Return Data'!$B$7:$R$2292,3,0)</f>
        <v>44859</v>
      </c>
      <c r="C22" s="60">
        <f>VLOOKUP($A22,'Return Data'!$B$7:$R$2292,4,0)</f>
        <v>35.161499999999997</v>
      </c>
      <c r="D22" s="60">
        <f>VLOOKUP($A22,'Return Data'!$B$7:$R$2292,5,0)</f>
        <v>8.4161000000000001</v>
      </c>
      <c r="E22" s="61">
        <f t="shared" si="0"/>
        <v>12</v>
      </c>
      <c r="F22" s="60">
        <f>VLOOKUP($A22,'Return Data'!$B$7:$R$2292,6,0)</f>
        <v>8.4161000000000001</v>
      </c>
      <c r="G22" s="61">
        <f t="shared" si="1"/>
        <v>12</v>
      </c>
      <c r="H22" s="60">
        <f>VLOOKUP($A22,'Return Data'!$B$7:$R$2292,7,0)</f>
        <v>5.0320999999999998</v>
      </c>
      <c r="I22" s="61">
        <f t="shared" si="2"/>
        <v>17</v>
      </c>
      <c r="J22" s="60">
        <f>VLOOKUP($A22,'Return Data'!$B$7:$R$2292,8,0)</f>
        <v>5.7964000000000002</v>
      </c>
      <c r="K22" s="61">
        <f t="shared" si="3"/>
        <v>15</v>
      </c>
      <c r="L22" s="60">
        <f>VLOOKUP($A22,'Return Data'!$B$7:$R$2292,9,0)</f>
        <v>4.8181000000000003</v>
      </c>
      <c r="M22" s="61">
        <f t="shared" si="4"/>
        <v>16</v>
      </c>
      <c r="N22" s="60">
        <f>VLOOKUP($A22,'Return Data'!$B$7:$R$2292,10,0)</f>
        <v>4.4602000000000004</v>
      </c>
      <c r="O22" s="61">
        <f t="shared" si="5"/>
        <v>17</v>
      </c>
      <c r="P22" s="60">
        <f>VLOOKUP($A22,'Return Data'!$B$7:$R$2292,11,0)</f>
        <v>3.8544</v>
      </c>
      <c r="Q22" s="61">
        <f t="shared" si="6"/>
        <v>13</v>
      </c>
      <c r="R22" s="60">
        <f>VLOOKUP($A22,'Return Data'!$B$7:$R$2292,12,0)</f>
        <v>3.8319999999999999</v>
      </c>
      <c r="S22" s="61">
        <f t="shared" si="7"/>
        <v>15</v>
      </c>
      <c r="T22" s="60">
        <f>VLOOKUP($A22,'Return Data'!$B$7:$R$2292,13,0)</f>
        <v>3.8075999999999999</v>
      </c>
      <c r="U22" s="61">
        <f t="shared" si="8"/>
        <v>16</v>
      </c>
      <c r="V22" s="60">
        <f>VLOOKUP($A22,'Return Data'!$B$7:$R$2292,17,0)</f>
        <v>4.1367000000000003</v>
      </c>
      <c r="W22" s="61">
        <f t="shared" si="9"/>
        <v>11</v>
      </c>
      <c r="X22" s="60">
        <f>VLOOKUP($A22,'Return Data'!$B$7:$R$2292,14,0)</f>
        <v>5.3986000000000001</v>
      </c>
      <c r="Y22" s="61">
        <f t="shared" si="10"/>
        <v>11</v>
      </c>
      <c r="Z22" s="60">
        <f>VLOOKUP($A22,'Return Data'!$B$7:$R$2292,16,0)</f>
        <v>7.1268000000000002</v>
      </c>
      <c r="AA22" s="62">
        <f t="shared" si="11"/>
        <v>13</v>
      </c>
    </row>
    <row r="23" spans="1:27" x14ac:dyDescent="0.3">
      <c r="A23" s="58" t="s">
        <v>992</v>
      </c>
      <c r="B23" s="59">
        <f>VLOOKUP($A23,'Return Data'!$B$7:$R$2292,3,0)</f>
        <v>44859</v>
      </c>
      <c r="C23" s="60">
        <f>VLOOKUP($A23,'Return Data'!$B$7:$R$2292,4,0)</f>
        <v>1429.9942000000001</v>
      </c>
      <c r="D23" s="60">
        <f>VLOOKUP($A23,'Return Data'!$B$7:$R$2292,5,0)</f>
        <v>8.5249000000000006</v>
      </c>
      <c r="E23" s="61">
        <f t="shared" si="0"/>
        <v>10</v>
      </c>
      <c r="F23" s="60">
        <f>VLOOKUP($A23,'Return Data'!$B$7:$R$2292,6,0)</f>
        <v>8.5249000000000006</v>
      </c>
      <c r="G23" s="61">
        <f t="shared" si="1"/>
        <v>10</v>
      </c>
      <c r="H23" s="60">
        <f>VLOOKUP($A23,'Return Data'!$B$7:$R$2292,7,0)</f>
        <v>5.5618999999999996</v>
      </c>
      <c r="I23" s="61">
        <f t="shared" si="2"/>
        <v>8</v>
      </c>
      <c r="J23" s="60">
        <f>VLOOKUP($A23,'Return Data'!$B$7:$R$2292,8,0)</f>
        <v>6.0121000000000002</v>
      </c>
      <c r="K23" s="61">
        <f t="shared" si="3"/>
        <v>10</v>
      </c>
      <c r="L23" s="60">
        <f>VLOOKUP($A23,'Return Data'!$B$7:$R$2292,9,0)</f>
        <v>5.2417999999999996</v>
      </c>
      <c r="M23" s="61">
        <f t="shared" si="4"/>
        <v>7</v>
      </c>
      <c r="N23" s="60">
        <f>VLOOKUP($A23,'Return Data'!$B$7:$R$2292,10,0)</f>
        <v>4.7869999999999999</v>
      </c>
      <c r="O23" s="61">
        <f t="shared" si="5"/>
        <v>10</v>
      </c>
      <c r="P23" s="60">
        <f>VLOOKUP($A23,'Return Data'!$B$7:$R$2292,11,0)</f>
        <v>4.0366999999999997</v>
      </c>
      <c r="Q23" s="61">
        <f t="shared" si="6"/>
        <v>11</v>
      </c>
      <c r="R23" s="60">
        <f>VLOOKUP($A23,'Return Data'!$B$7:$R$2292,12,0)</f>
        <v>3.9312999999999998</v>
      </c>
      <c r="S23" s="61">
        <f t="shared" si="7"/>
        <v>13</v>
      </c>
      <c r="T23" s="60">
        <f>VLOOKUP($A23,'Return Data'!$B$7:$R$2292,13,0)</f>
        <v>3.891</v>
      </c>
      <c r="U23" s="61">
        <f t="shared" si="8"/>
        <v>12</v>
      </c>
      <c r="V23" s="60">
        <f>VLOOKUP($A23,'Return Data'!$B$7:$R$2292,17,0)</f>
        <v>4.0194000000000001</v>
      </c>
      <c r="W23" s="61">
        <f t="shared" si="9"/>
        <v>12</v>
      </c>
      <c r="X23" s="60">
        <f>VLOOKUP($A23,'Return Data'!$B$7:$R$2292,14,0)</f>
        <v>5.2100999999999997</v>
      </c>
      <c r="Y23" s="61">
        <f t="shared" si="10"/>
        <v>13</v>
      </c>
      <c r="Z23" s="60">
        <f>VLOOKUP($A23,'Return Data'!$B$7:$R$2292,16,0)</f>
        <v>6.484</v>
      </c>
      <c r="AA23" s="62">
        <f t="shared" si="11"/>
        <v>19</v>
      </c>
    </row>
    <row r="24" spans="1:27" x14ac:dyDescent="0.3">
      <c r="A24" s="58" t="s">
        <v>994</v>
      </c>
      <c r="B24" s="59">
        <f>VLOOKUP($A24,'Return Data'!$B$7:$R$2292,3,0)</f>
        <v>44859</v>
      </c>
      <c r="C24" s="60">
        <f>VLOOKUP($A24,'Return Data'!$B$7:$R$2292,4,0)</f>
        <v>2010.7254</v>
      </c>
      <c r="D24" s="60">
        <f>VLOOKUP($A24,'Return Data'!$B$7:$R$2292,5,0)</f>
        <v>7.6490999999999998</v>
      </c>
      <c r="E24" s="61">
        <f t="shared" si="0"/>
        <v>18</v>
      </c>
      <c r="F24" s="60">
        <f>VLOOKUP($A24,'Return Data'!$B$7:$R$2292,6,0)</f>
        <v>7.6490999999999998</v>
      </c>
      <c r="G24" s="61">
        <f t="shared" si="1"/>
        <v>18</v>
      </c>
      <c r="H24" s="60">
        <f>VLOOKUP($A24,'Return Data'!$B$7:$R$2292,7,0)</f>
        <v>5.3067000000000002</v>
      </c>
      <c r="I24" s="61">
        <f t="shared" si="2"/>
        <v>12</v>
      </c>
      <c r="J24" s="60">
        <f>VLOOKUP($A24,'Return Data'!$B$7:$R$2292,8,0)</f>
        <v>5.7187999999999999</v>
      </c>
      <c r="K24" s="61">
        <f t="shared" si="3"/>
        <v>17</v>
      </c>
      <c r="L24" s="60">
        <f>VLOOKUP($A24,'Return Data'!$B$7:$R$2292,9,0)</f>
        <v>4.9634999999999998</v>
      </c>
      <c r="M24" s="61">
        <f t="shared" si="4"/>
        <v>10</v>
      </c>
      <c r="N24" s="60">
        <f>VLOOKUP($A24,'Return Data'!$B$7:$R$2292,10,0)</f>
        <v>4.9603999999999999</v>
      </c>
      <c r="O24" s="61">
        <f t="shared" si="5"/>
        <v>8</v>
      </c>
      <c r="P24" s="60">
        <f>VLOOKUP($A24,'Return Data'!$B$7:$R$2292,11,0)</f>
        <v>4.2149000000000001</v>
      </c>
      <c r="Q24" s="61">
        <f t="shared" si="6"/>
        <v>5</v>
      </c>
      <c r="R24" s="60">
        <f>VLOOKUP($A24,'Return Data'!$B$7:$R$2292,12,0)</f>
        <v>4.1097000000000001</v>
      </c>
      <c r="S24" s="61">
        <f t="shared" si="7"/>
        <v>9</v>
      </c>
      <c r="T24" s="60">
        <f>VLOOKUP($A24,'Return Data'!$B$7:$R$2292,13,0)</f>
        <v>3.9693000000000001</v>
      </c>
      <c r="U24" s="61">
        <f t="shared" si="8"/>
        <v>9</v>
      </c>
      <c r="V24" s="60">
        <f>VLOOKUP($A24,'Return Data'!$B$7:$R$2292,17,0)</f>
        <v>3.9664000000000001</v>
      </c>
      <c r="W24" s="61">
        <f t="shared" si="9"/>
        <v>14</v>
      </c>
      <c r="X24" s="60">
        <f>VLOOKUP($A24,'Return Data'!$B$7:$R$2292,14,0)</f>
        <v>4.9936999999999996</v>
      </c>
      <c r="Y24" s="61">
        <f t="shared" si="10"/>
        <v>17</v>
      </c>
      <c r="Z24" s="60">
        <f>VLOOKUP($A24,'Return Data'!$B$7:$R$2292,16,0)</f>
        <v>6.8952</v>
      </c>
      <c r="AA24" s="62">
        <f t="shared" si="11"/>
        <v>16</v>
      </c>
    </row>
    <row r="25" spans="1:27" x14ac:dyDescent="0.3">
      <c r="A25" s="58" t="s">
        <v>997</v>
      </c>
      <c r="B25" s="59">
        <f>VLOOKUP($A25,'Return Data'!$B$7:$R$2292,3,0)</f>
        <v>44859</v>
      </c>
      <c r="C25" s="60">
        <f>VLOOKUP($A25,'Return Data'!$B$7:$R$2292,4,0)</f>
        <v>3239.5940000000001</v>
      </c>
      <c r="D25" s="60">
        <f>VLOOKUP($A25,'Return Data'!$B$7:$R$2292,5,0)</f>
        <v>8.1715</v>
      </c>
      <c r="E25" s="61">
        <f t="shared" si="0"/>
        <v>13</v>
      </c>
      <c r="F25" s="60">
        <f>VLOOKUP($A25,'Return Data'!$B$7:$R$2292,6,0)</f>
        <v>8.1715</v>
      </c>
      <c r="G25" s="61">
        <f t="shared" si="1"/>
        <v>13</v>
      </c>
      <c r="H25" s="60">
        <f>VLOOKUP($A25,'Return Data'!$B$7:$R$2292,7,0)</f>
        <v>6.0096999999999996</v>
      </c>
      <c r="I25" s="61">
        <f t="shared" si="2"/>
        <v>5</v>
      </c>
      <c r="J25" s="60">
        <f>VLOOKUP($A25,'Return Data'!$B$7:$R$2292,8,0)</f>
        <v>5.9673999999999996</v>
      </c>
      <c r="K25" s="61">
        <f t="shared" si="3"/>
        <v>11</v>
      </c>
      <c r="L25" s="60">
        <f>VLOOKUP($A25,'Return Data'!$B$7:$R$2292,9,0)</f>
        <v>4.9623999999999997</v>
      </c>
      <c r="M25" s="61">
        <f t="shared" si="4"/>
        <v>11</v>
      </c>
      <c r="N25" s="60">
        <f>VLOOKUP($A25,'Return Data'!$B$7:$R$2292,10,0)</f>
        <v>4.6388999999999996</v>
      </c>
      <c r="O25" s="61">
        <f t="shared" si="5"/>
        <v>15</v>
      </c>
      <c r="P25" s="60">
        <f>VLOOKUP($A25,'Return Data'!$B$7:$R$2292,11,0)</f>
        <v>4.0991999999999997</v>
      </c>
      <c r="Q25" s="61">
        <f t="shared" si="6"/>
        <v>10</v>
      </c>
      <c r="R25" s="60">
        <f>VLOOKUP($A25,'Return Data'!$B$7:$R$2292,12,0)</f>
        <v>4.1650999999999998</v>
      </c>
      <c r="S25" s="61">
        <f t="shared" si="7"/>
        <v>6</v>
      </c>
      <c r="T25" s="60">
        <f>VLOOKUP($A25,'Return Data'!$B$7:$R$2292,13,0)</f>
        <v>4.1848000000000001</v>
      </c>
      <c r="U25" s="61">
        <f t="shared" si="8"/>
        <v>3</v>
      </c>
      <c r="V25" s="60">
        <f>VLOOKUP($A25,'Return Data'!$B$7:$R$2292,17,0)</f>
        <v>4.6993</v>
      </c>
      <c r="W25" s="61">
        <f t="shared" si="9"/>
        <v>2</v>
      </c>
      <c r="X25" s="60">
        <f>VLOOKUP($A25,'Return Data'!$B$7:$R$2292,14,0)</f>
        <v>5.8827999999999996</v>
      </c>
      <c r="Y25" s="61">
        <f t="shared" si="10"/>
        <v>6</v>
      </c>
      <c r="Z25" s="60">
        <f>VLOOKUP($A25,'Return Data'!$B$7:$R$2292,16,0)</f>
        <v>7.6532999999999998</v>
      </c>
      <c r="AA25" s="62">
        <f t="shared" si="11"/>
        <v>6</v>
      </c>
    </row>
    <row r="26" spans="1:27" x14ac:dyDescent="0.3">
      <c r="A26" s="58" t="s">
        <v>999</v>
      </c>
      <c r="B26" s="59">
        <f>VLOOKUP($A26,'Return Data'!$B$7:$R$2292,3,0)</f>
        <v>44859</v>
      </c>
      <c r="C26" s="60">
        <f>VLOOKUP($A26,'Return Data'!$B$7:$R$2292,4,0)</f>
        <v>26.172599999999999</v>
      </c>
      <c r="D26" s="60">
        <f>VLOOKUP($A26,'Return Data'!$B$7:$R$2292,5,0)</f>
        <v>8.9341000000000008</v>
      </c>
      <c r="E26" s="61">
        <f t="shared" si="0"/>
        <v>6</v>
      </c>
      <c r="F26" s="60">
        <f>VLOOKUP($A26,'Return Data'!$B$7:$R$2292,6,0)</f>
        <v>8.9341000000000008</v>
      </c>
      <c r="G26" s="61">
        <f t="shared" si="1"/>
        <v>6</v>
      </c>
      <c r="H26" s="60">
        <f>VLOOKUP($A26,'Return Data'!$B$7:$R$2292,7,0)</f>
        <v>5.4245999999999999</v>
      </c>
      <c r="I26" s="61">
        <f t="shared" si="2"/>
        <v>10</v>
      </c>
      <c r="J26" s="60">
        <f>VLOOKUP($A26,'Return Data'!$B$7:$R$2292,8,0)</f>
        <v>6.7412999999999998</v>
      </c>
      <c r="K26" s="61">
        <f t="shared" si="3"/>
        <v>4</v>
      </c>
      <c r="L26" s="60">
        <f>VLOOKUP($A26,'Return Data'!$B$7:$R$2292,9,0)</f>
        <v>5.3814000000000002</v>
      </c>
      <c r="M26" s="61">
        <f t="shared" si="4"/>
        <v>3</v>
      </c>
      <c r="N26" s="60">
        <f>VLOOKUP($A26,'Return Data'!$B$7:$R$2292,10,0)</f>
        <v>5.0895000000000001</v>
      </c>
      <c r="O26" s="61">
        <f t="shared" si="5"/>
        <v>5</v>
      </c>
      <c r="P26" s="60">
        <f>VLOOKUP($A26,'Return Data'!$B$7:$R$2292,11,0)</f>
        <v>4.3975</v>
      </c>
      <c r="Q26" s="61">
        <f t="shared" si="6"/>
        <v>3</v>
      </c>
      <c r="R26" s="60">
        <f>VLOOKUP($A26,'Return Data'!$B$7:$R$2292,12,0)</f>
        <v>4.4781000000000004</v>
      </c>
      <c r="S26" s="61">
        <f t="shared" si="7"/>
        <v>2</v>
      </c>
      <c r="T26" s="60">
        <f>VLOOKUP($A26,'Return Data'!$B$7:$R$2292,13,0)</f>
        <v>4.2824</v>
      </c>
      <c r="U26" s="61">
        <f t="shared" si="8"/>
        <v>2</v>
      </c>
      <c r="V26" s="60">
        <f>VLOOKUP($A26,'Return Data'!$B$7:$R$2292,17,0)</f>
        <v>4.2694999999999999</v>
      </c>
      <c r="W26" s="61">
        <f t="shared" si="9"/>
        <v>7</v>
      </c>
      <c r="X26" s="60">
        <f>VLOOKUP($A26,'Return Data'!$B$7:$R$2292,14,0)</f>
        <v>4.0072000000000001</v>
      </c>
      <c r="Y26" s="61">
        <f t="shared" si="10"/>
        <v>22</v>
      </c>
      <c r="Z26" s="60">
        <f>VLOOKUP($A26,'Return Data'!$B$7:$R$2292,16,0)</f>
        <v>5.6102999999999996</v>
      </c>
      <c r="AA26" s="62">
        <f t="shared" si="11"/>
        <v>21</v>
      </c>
    </row>
    <row r="27" spans="1:27" x14ac:dyDescent="0.3">
      <c r="A27" s="58" t="s">
        <v>1000</v>
      </c>
      <c r="B27" s="59">
        <f>VLOOKUP($A27,'Return Data'!$B$7:$R$2292,3,0)</f>
        <v>44859</v>
      </c>
      <c r="C27" s="60">
        <f>VLOOKUP($A27,'Return Data'!$B$7:$R$2292,4,0)</f>
        <v>2970.9187999999999</v>
      </c>
      <c r="D27" s="60">
        <f>VLOOKUP($A27,'Return Data'!$B$7:$R$2292,5,0)</f>
        <v>8.4632000000000005</v>
      </c>
      <c r="E27" s="61">
        <f t="shared" si="0"/>
        <v>11</v>
      </c>
      <c r="F27" s="60">
        <f>VLOOKUP($A27,'Return Data'!$B$7:$R$2292,6,0)</f>
        <v>8.4632000000000005</v>
      </c>
      <c r="G27" s="61">
        <f t="shared" si="1"/>
        <v>11</v>
      </c>
      <c r="H27" s="60">
        <f>VLOOKUP($A27,'Return Data'!$B$7:$R$2292,7,0)</f>
        <v>4.7587999999999999</v>
      </c>
      <c r="I27" s="61">
        <f t="shared" si="2"/>
        <v>20</v>
      </c>
      <c r="J27" s="60">
        <f>VLOOKUP($A27,'Return Data'!$B$7:$R$2292,8,0)</f>
        <v>5.7342000000000004</v>
      </c>
      <c r="K27" s="61">
        <f t="shared" si="3"/>
        <v>16</v>
      </c>
      <c r="L27" s="60">
        <f>VLOOKUP($A27,'Return Data'!$B$7:$R$2292,9,0)</f>
        <v>4.9215</v>
      </c>
      <c r="M27" s="61">
        <f t="shared" si="4"/>
        <v>14</v>
      </c>
      <c r="N27" s="60">
        <f>VLOOKUP($A27,'Return Data'!$B$7:$R$2292,10,0)</f>
        <v>4.6696</v>
      </c>
      <c r="O27" s="61">
        <f t="shared" si="5"/>
        <v>14</v>
      </c>
      <c r="P27" s="60">
        <f>VLOOKUP($A27,'Return Data'!$B$7:$R$2292,11,0)</f>
        <v>3.8136999999999999</v>
      </c>
      <c r="Q27" s="61">
        <f t="shared" si="6"/>
        <v>15</v>
      </c>
      <c r="R27" s="60">
        <f>VLOOKUP($A27,'Return Data'!$B$7:$R$2292,12,0)</f>
        <v>3.8801000000000001</v>
      </c>
      <c r="S27" s="61">
        <f t="shared" si="7"/>
        <v>14</v>
      </c>
      <c r="T27" s="60">
        <f>VLOOKUP($A27,'Return Data'!$B$7:$R$2292,13,0)</f>
        <v>3.8121999999999998</v>
      </c>
      <c r="U27" s="61">
        <f t="shared" si="8"/>
        <v>15</v>
      </c>
      <c r="V27" s="60">
        <f>VLOOKUP($A27,'Return Data'!$B$7:$R$2292,17,0)</f>
        <v>3.8877000000000002</v>
      </c>
      <c r="W27" s="61">
        <f t="shared" si="9"/>
        <v>17</v>
      </c>
      <c r="X27" s="60">
        <f>VLOOKUP($A27,'Return Data'!$B$7:$R$2292,14,0)</f>
        <v>5.1627999999999998</v>
      </c>
      <c r="Y27" s="61">
        <f t="shared" si="10"/>
        <v>14</v>
      </c>
      <c r="Z27" s="60">
        <f>VLOOKUP($A27,'Return Data'!$B$7:$R$2292,16,0)</f>
        <v>7.3897000000000004</v>
      </c>
      <c r="AA27" s="62">
        <f t="shared" si="11"/>
        <v>11</v>
      </c>
    </row>
    <row r="28" spans="1:27" x14ac:dyDescent="0.3">
      <c r="A28" s="58" t="s">
        <v>1001</v>
      </c>
      <c r="B28" s="59">
        <f>VLOOKUP($A28,'Return Data'!$B$7:$R$2292,3,0)</f>
        <v>44859</v>
      </c>
      <c r="C28" s="60">
        <f>VLOOKUP($A28,'Return Data'!$B$7:$R$2292,4,0)</f>
        <v>3028.2775000000001</v>
      </c>
      <c r="D28" s="60">
        <f>VLOOKUP($A28,'Return Data'!$B$7:$R$2292,5,0)</f>
        <v>7.7431000000000001</v>
      </c>
      <c r="E28" s="61">
        <f t="shared" si="0"/>
        <v>17</v>
      </c>
      <c r="F28" s="60">
        <f>VLOOKUP($A28,'Return Data'!$B$7:$R$2292,6,0)</f>
        <v>7.7431000000000001</v>
      </c>
      <c r="G28" s="61">
        <f t="shared" si="1"/>
        <v>17</v>
      </c>
      <c r="H28" s="60">
        <f>VLOOKUP($A28,'Return Data'!$B$7:$R$2292,7,0)</f>
        <v>2.8351999999999999</v>
      </c>
      <c r="I28" s="61">
        <f t="shared" si="2"/>
        <v>22</v>
      </c>
      <c r="J28" s="60">
        <f>VLOOKUP($A28,'Return Data'!$B$7:$R$2292,8,0)</f>
        <v>5.5312999999999999</v>
      </c>
      <c r="K28" s="61">
        <f t="shared" si="3"/>
        <v>19</v>
      </c>
      <c r="L28" s="60">
        <f>VLOOKUP($A28,'Return Data'!$B$7:$R$2292,9,0)</f>
        <v>4.9292999999999996</v>
      </c>
      <c r="M28" s="61">
        <f t="shared" si="4"/>
        <v>13</v>
      </c>
      <c r="N28" s="60">
        <f>VLOOKUP($A28,'Return Data'!$B$7:$R$2292,10,0)</f>
        <v>4.9880000000000004</v>
      </c>
      <c r="O28" s="61">
        <f t="shared" si="5"/>
        <v>7</v>
      </c>
      <c r="P28" s="60">
        <f>VLOOKUP($A28,'Return Data'!$B$7:$R$2292,11,0)</f>
        <v>4.1276999999999999</v>
      </c>
      <c r="Q28" s="61">
        <f t="shared" si="6"/>
        <v>7</v>
      </c>
      <c r="R28" s="60">
        <f>VLOOKUP($A28,'Return Data'!$B$7:$R$2292,12,0)</f>
        <v>4.1996000000000002</v>
      </c>
      <c r="S28" s="61">
        <f t="shared" si="7"/>
        <v>5</v>
      </c>
      <c r="T28" s="60">
        <f>VLOOKUP($A28,'Return Data'!$B$7:$R$2292,13,0)</f>
        <v>4.0685000000000002</v>
      </c>
      <c r="U28" s="61">
        <f t="shared" si="8"/>
        <v>5</v>
      </c>
      <c r="V28" s="60">
        <f>VLOOKUP($A28,'Return Data'!$B$7:$R$2292,17,0)</f>
        <v>3.9521999999999999</v>
      </c>
      <c r="W28" s="61">
        <f t="shared" si="9"/>
        <v>15</v>
      </c>
      <c r="X28" s="60">
        <f>VLOOKUP($A28,'Return Data'!$B$7:$R$2292,14,0)</f>
        <v>4.5199999999999996</v>
      </c>
      <c r="Y28" s="61">
        <f t="shared" si="10"/>
        <v>20</v>
      </c>
      <c r="Z28" s="60">
        <f>VLOOKUP($A28,'Return Data'!$B$7:$R$2292,16,0)</f>
        <v>5.2949000000000002</v>
      </c>
      <c r="AA28" s="62">
        <f t="shared" si="11"/>
        <v>22</v>
      </c>
    </row>
    <row r="29" spans="1:27" x14ac:dyDescent="0.3">
      <c r="A29" s="58" t="s">
        <v>1004</v>
      </c>
      <c r="B29" s="59">
        <f>VLOOKUP($A29,'Return Data'!$B$7:$R$2292,3,0)</f>
        <v>44859</v>
      </c>
      <c r="C29" s="60">
        <f>VLOOKUP($A29,'Return Data'!$B$7:$R$2292,4,0)</f>
        <v>3317.4133000000002</v>
      </c>
      <c r="D29" s="60">
        <f>VLOOKUP($A29,'Return Data'!$B$7:$R$2292,5,0)</f>
        <v>8.0879999999999992</v>
      </c>
      <c r="E29" s="61">
        <f t="shared" si="0"/>
        <v>14</v>
      </c>
      <c r="F29" s="60">
        <f>VLOOKUP($A29,'Return Data'!$B$7:$R$2292,6,0)</f>
        <v>8.0879999999999992</v>
      </c>
      <c r="G29" s="61">
        <f t="shared" si="1"/>
        <v>14</v>
      </c>
      <c r="H29" s="60">
        <f>VLOOKUP($A29,'Return Data'!$B$7:$R$2292,7,0)</f>
        <v>5.7653999999999996</v>
      </c>
      <c r="I29" s="61">
        <f t="shared" si="2"/>
        <v>7</v>
      </c>
      <c r="J29" s="60">
        <f>VLOOKUP($A29,'Return Data'!$B$7:$R$2292,8,0)</f>
        <v>5.8292999999999999</v>
      </c>
      <c r="K29" s="61">
        <f t="shared" si="3"/>
        <v>13</v>
      </c>
      <c r="L29" s="60">
        <f>VLOOKUP($A29,'Return Data'!$B$7:$R$2292,9,0)</f>
        <v>4.9168000000000003</v>
      </c>
      <c r="M29" s="61">
        <f t="shared" si="4"/>
        <v>15</v>
      </c>
      <c r="N29" s="60">
        <f>VLOOKUP($A29,'Return Data'!$B$7:$R$2292,10,0)</f>
        <v>4.5763999999999996</v>
      </c>
      <c r="O29" s="61">
        <f t="shared" si="5"/>
        <v>16</v>
      </c>
      <c r="P29" s="60">
        <f>VLOOKUP($A29,'Return Data'!$B$7:$R$2292,11,0)</f>
        <v>3.7410000000000001</v>
      </c>
      <c r="Q29" s="61">
        <f t="shared" si="6"/>
        <v>17</v>
      </c>
      <c r="R29" s="60">
        <f>VLOOKUP($A29,'Return Data'!$B$7:$R$2292,12,0)</f>
        <v>3.8277000000000001</v>
      </c>
      <c r="S29" s="61">
        <f t="shared" si="7"/>
        <v>16</v>
      </c>
      <c r="T29" s="60">
        <f>VLOOKUP($A29,'Return Data'!$B$7:$R$2292,13,0)</f>
        <v>3.8506</v>
      </c>
      <c r="U29" s="61">
        <f t="shared" si="8"/>
        <v>14</v>
      </c>
      <c r="V29" s="60">
        <f>VLOOKUP($A29,'Return Data'!$B$7:$R$2292,17,0)</f>
        <v>3.9738000000000002</v>
      </c>
      <c r="W29" s="61">
        <f t="shared" si="9"/>
        <v>13</v>
      </c>
      <c r="X29" s="60">
        <f>VLOOKUP($A29,'Return Data'!$B$7:$R$2292,14,0)</f>
        <v>5.2660999999999998</v>
      </c>
      <c r="Y29" s="61">
        <f t="shared" si="10"/>
        <v>12</v>
      </c>
      <c r="Z29" s="60">
        <f>VLOOKUP($A29,'Return Data'!$B$7:$R$2292,16,0)</f>
        <v>6.9123000000000001</v>
      </c>
      <c r="AA29" s="62">
        <f t="shared" si="11"/>
        <v>15</v>
      </c>
    </row>
    <row r="30" spans="1:27" x14ac:dyDescent="0.3">
      <c r="A30" s="58" t="s">
        <v>1005</v>
      </c>
      <c r="B30" s="59">
        <f>VLOOKUP($A30,'Return Data'!$B$7:$R$2292,3,0)</f>
        <v>0</v>
      </c>
      <c r="C30" s="60">
        <f>VLOOKUP($A30,'Return Data'!$B$7:$R$2292,4,0)</f>
        <v>0</v>
      </c>
      <c r="D30" s="60">
        <f>VLOOKUP($A30,'Return Data'!$B$7:$R$2292,5,0)</f>
        <v>0</v>
      </c>
      <c r="E30" s="61">
        <f t="shared" si="0"/>
        <v>23</v>
      </c>
      <c r="F30" s="60">
        <f>VLOOKUP($A30,'Return Data'!$B$7:$R$2292,6,0)</f>
        <v>0</v>
      </c>
      <c r="G30" s="61">
        <f t="shared" si="1"/>
        <v>23</v>
      </c>
      <c r="H30" s="60">
        <f>VLOOKUP($A30,'Return Data'!$B$7:$R$2292,7,0)</f>
        <v>0</v>
      </c>
      <c r="I30" s="61">
        <f t="shared" si="2"/>
        <v>23</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1006</v>
      </c>
      <c r="B31" s="59">
        <f>VLOOKUP($A31,'Return Data'!$B$7:$R$2292,3,0)</f>
        <v>44859</v>
      </c>
      <c r="C31" s="60">
        <f>VLOOKUP($A31,'Return Data'!$B$7:$R$2292,4,0)</f>
        <v>2958.1448999999998</v>
      </c>
      <c r="D31" s="60">
        <f>VLOOKUP($A31,'Return Data'!$B$7:$R$2292,5,0)</f>
        <v>7.8722000000000003</v>
      </c>
      <c r="E31" s="61">
        <f t="shared" si="0"/>
        <v>15</v>
      </c>
      <c r="F31" s="60">
        <f>VLOOKUP($A31,'Return Data'!$B$7:$R$2292,6,0)</f>
        <v>7.8722000000000003</v>
      </c>
      <c r="G31" s="61">
        <f t="shared" si="1"/>
        <v>15</v>
      </c>
      <c r="H31" s="60">
        <f>VLOOKUP($A31,'Return Data'!$B$7:$R$2292,7,0)</f>
        <v>5.9027000000000003</v>
      </c>
      <c r="I31" s="61">
        <f t="shared" si="2"/>
        <v>6</v>
      </c>
      <c r="J31" s="60">
        <f>VLOOKUP($A31,'Return Data'!$B$7:$R$2292,8,0)</f>
        <v>5.8369999999999997</v>
      </c>
      <c r="K31" s="61">
        <f t="shared" si="3"/>
        <v>12</v>
      </c>
      <c r="L31" s="60">
        <f>VLOOKUP($A31,'Return Data'!$B$7:$R$2292,9,0)</f>
        <v>5.3544</v>
      </c>
      <c r="M31" s="61">
        <f t="shared" si="4"/>
        <v>5</v>
      </c>
      <c r="N31" s="60">
        <f>VLOOKUP($A31,'Return Data'!$B$7:$R$2292,10,0)</f>
        <v>4.7789999999999999</v>
      </c>
      <c r="O31" s="61">
        <f t="shared" si="5"/>
        <v>11</v>
      </c>
      <c r="P31" s="60">
        <f>VLOOKUP($A31,'Return Data'!$B$7:$R$2292,11,0)</f>
        <v>4.1258999999999997</v>
      </c>
      <c r="Q31" s="61">
        <f t="shared" si="6"/>
        <v>8</v>
      </c>
      <c r="R31" s="60">
        <f>VLOOKUP($A31,'Return Data'!$B$7:$R$2292,12,0)</f>
        <v>4.1098999999999997</v>
      </c>
      <c r="S31" s="61">
        <f t="shared" si="7"/>
        <v>8</v>
      </c>
      <c r="T31" s="60">
        <f>VLOOKUP($A31,'Return Data'!$B$7:$R$2292,13,0)</f>
        <v>3.9481999999999999</v>
      </c>
      <c r="U31" s="61">
        <f t="shared" si="8"/>
        <v>10</v>
      </c>
      <c r="V31" s="60">
        <f>VLOOKUP($A31,'Return Data'!$B$7:$R$2292,17,0)</f>
        <v>6.5712000000000002</v>
      </c>
      <c r="W31" s="61">
        <f t="shared" si="9"/>
        <v>1</v>
      </c>
      <c r="X31" s="60">
        <f>VLOOKUP($A31,'Return Data'!$B$7:$R$2292,14,0)</f>
        <v>6.9856999999999996</v>
      </c>
      <c r="Y31" s="61">
        <f>RANK(X31,X$8:X$31,0)</f>
        <v>2</v>
      </c>
      <c r="Z31" s="60">
        <f>VLOOKUP($A31,'Return Data'!$B$7:$R$2292,16,0)</f>
        <v>6.7960000000000003</v>
      </c>
      <c r="AA31" s="62">
        <f t="shared" si="11"/>
        <v>18</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8.1757041666666677</v>
      </c>
      <c r="E33" s="69"/>
      <c r="F33" s="70">
        <f>AVERAGE(F8:F31)</f>
        <v>8.1757041666666677</v>
      </c>
      <c r="G33" s="69"/>
      <c r="H33" s="70">
        <f>AVERAGE(H8:H31)</f>
        <v>4.9944083333333316</v>
      </c>
      <c r="I33" s="69"/>
      <c r="J33" s="70">
        <f>AVERAGE(J8:J31)</f>
        <v>5.6533499999999997</v>
      </c>
      <c r="K33" s="69"/>
      <c r="L33" s="70">
        <f>AVERAGE(L8:L31)</f>
        <v>4.6652458333333326</v>
      </c>
      <c r="M33" s="69"/>
      <c r="N33" s="70">
        <f>AVERAGE(N8:N31)</f>
        <v>4.5706333333333333</v>
      </c>
      <c r="O33" s="69"/>
      <c r="P33" s="70">
        <f>AVERAGE(P8:P31)</f>
        <v>3.6672666666666665</v>
      </c>
      <c r="Q33" s="69"/>
      <c r="R33" s="70">
        <f>AVERAGE(R8:R31)</f>
        <v>3.6647874999999996</v>
      </c>
      <c r="S33" s="69"/>
      <c r="T33" s="70">
        <f>AVERAGE(T8:T31)</f>
        <v>3.5871374999999994</v>
      </c>
      <c r="U33" s="69"/>
      <c r="V33" s="70">
        <f>AVERAGE(V8:V31)</f>
        <v>3.8550166666666659</v>
      </c>
      <c r="W33" s="69"/>
      <c r="X33" s="70">
        <f>AVERAGE(X8:X31)</f>
        <v>5.2522260869565214</v>
      </c>
      <c r="Y33" s="69"/>
      <c r="Z33" s="70">
        <f>AVERAGE(Z8:Z31)</f>
        <v>6.5305124999999995</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16.515999999999998</v>
      </c>
      <c r="E35" s="73"/>
      <c r="F35" s="74">
        <f>MAX(F8:F31)</f>
        <v>16.515999999999998</v>
      </c>
      <c r="G35" s="73"/>
      <c r="H35" s="74">
        <f>MAX(H8:H31)</f>
        <v>8.9463000000000008</v>
      </c>
      <c r="I35" s="73"/>
      <c r="J35" s="74">
        <f>MAX(J8:J31)</f>
        <v>9.7213999999999992</v>
      </c>
      <c r="K35" s="73"/>
      <c r="L35" s="74">
        <f>MAX(L8:L31)</f>
        <v>7.0133999999999999</v>
      </c>
      <c r="M35" s="73"/>
      <c r="N35" s="74">
        <f>MAX(N8:N31)</f>
        <v>8.8139000000000003</v>
      </c>
      <c r="O35" s="73"/>
      <c r="P35" s="74">
        <f>MAX(P8:P31)</f>
        <v>4.9116</v>
      </c>
      <c r="Q35" s="73"/>
      <c r="R35" s="74">
        <f>MAX(R8:R31)</f>
        <v>4.5800999999999998</v>
      </c>
      <c r="S35" s="73"/>
      <c r="T35" s="74">
        <f>MAX(T8:T31)</f>
        <v>4.4398999999999997</v>
      </c>
      <c r="U35" s="73"/>
      <c r="V35" s="74">
        <f>MAX(V8:V31)</f>
        <v>6.5712000000000002</v>
      </c>
      <c r="W35" s="73"/>
      <c r="X35" s="74">
        <f>MAX(X8:X31)</f>
        <v>9.4689999999999994</v>
      </c>
      <c r="Y35" s="73"/>
      <c r="Z35" s="74">
        <f>MAX(Z8:Z31)</f>
        <v>8.0376999999999992</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960</v>
      </c>
      <c r="B8" s="59">
        <f>VLOOKUP($A8,'Return Data'!$B$7:$R$2292,3,0)</f>
        <v>44859</v>
      </c>
      <c r="C8" s="60">
        <f>VLOOKUP($A8,'Return Data'!$B$7:$R$2292,4,0)</f>
        <v>546.69209999999998</v>
      </c>
      <c r="D8" s="60">
        <f>VLOOKUP($A8,'Return Data'!$B$7:$R$2292,5,0)</f>
        <v>6.6630000000000003</v>
      </c>
      <c r="E8" s="61">
        <f t="shared" ref="E8:E31" si="0">RANK(D8,D$8:D$31,0)</f>
        <v>20</v>
      </c>
      <c r="F8" s="60">
        <f>VLOOKUP($A8,'Return Data'!$B$7:$R$2292,6,0)</f>
        <v>6.6630000000000003</v>
      </c>
      <c r="G8" s="61">
        <f t="shared" ref="G8:G31" si="1">RANK(F8,F$8:F$31,0)</f>
        <v>20</v>
      </c>
      <c r="H8" s="60">
        <f>VLOOKUP($A8,'Return Data'!$B$7:$R$2292,7,0)</f>
        <v>5.2110000000000003</v>
      </c>
      <c r="I8" s="61">
        <f t="shared" ref="I8:I31" si="2">RANK(H8,H$8:H$31,0)</f>
        <v>7</v>
      </c>
      <c r="J8" s="60">
        <f>VLOOKUP($A8,'Return Data'!$B$7:$R$2292,8,0)</f>
        <v>5.2167000000000003</v>
      </c>
      <c r="K8" s="61">
        <f t="shared" ref="K8:K31" si="3">RANK(J8,J$8:J$31,0)</f>
        <v>14</v>
      </c>
      <c r="L8" s="60">
        <f>VLOOKUP($A8,'Return Data'!$B$7:$R$2292,9,0)</f>
        <v>4.5380000000000003</v>
      </c>
      <c r="M8" s="61">
        <f t="shared" ref="M8:M31" si="4">RANK(L8,L$8:L$31,0)</f>
        <v>8</v>
      </c>
      <c r="N8" s="60">
        <f>VLOOKUP($A8,'Return Data'!$B$7:$R$2292,10,0)</f>
        <v>4.5515999999999996</v>
      </c>
      <c r="O8" s="61">
        <f t="shared" ref="O8:O31" si="5">RANK(N8,N$8:N$31,0)</f>
        <v>6</v>
      </c>
      <c r="P8" s="60">
        <f>VLOOKUP($A8,'Return Data'!$B$7:$R$2292,11,0)</f>
        <v>3.6764000000000001</v>
      </c>
      <c r="Q8" s="61">
        <f t="shared" ref="Q8:Q31" si="6">RANK(P8,P$8:P$31,0)</f>
        <v>5</v>
      </c>
      <c r="R8" s="60">
        <f>VLOOKUP($A8,'Return Data'!$B$7:$R$2292,12,0)</f>
        <v>3.7187999999999999</v>
      </c>
      <c r="S8" s="61">
        <f t="shared" ref="S8:S31" si="7">RANK(R8,R$8:R$31,0)</f>
        <v>4</v>
      </c>
      <c r="T8" s="60">
        <f>VLOOKUP($A8,'Return Data'!$B$7:$R$2292,13,0)</f>
        <v>3.5724999999999998</v>
      </c>
      <c r="U8" s="61">
        <f t="shared" ref="U8:U31" si="8">RANK(T8,T$8:T$31,0)</f>
        <v>3</v>
      </c>
      <c r="V8" s="60">
        <f>VLOOKUP($A8,'Return Data'!$B$7:$R$2292,17,0)</f>
        <v>3.7303999999999999</v>
      </c>
      <c r="W8" s="61">
        <f t="shared" ref="W8:W31" si="9">RANK(V8,V$8:V$31,0)</f>
        <v>6</v>
      </c>
      <c r="X8" s="60">
        <f>VLOOKUP($A8,'Return Data'!$B$7:$R$2292,14,0)</f>
        <v>5.0857000000000001</v>
      </c>
      <c r="Y8" s="61">
        <f t="shared" ref="Y8:Y29" si="10">RANK(X8,X$8:X$31,0)</f>
        <v>8</v>
      </c>
      <c r="Z8" s="60">
        <f>VLOOKUP($A8,'Return Data'!$B$7:$R$2292,16,0)</f>
        <v>7.19</v>
      </c>
      <c r="AA8" s="62">
        <f t="shared" ref="AA8:AA31" si="11">RANK(Z8,Z$8:Z$31,0)</f>
        <v>11</v>
      </c>
    </row>
    <row r="9" spans="1:27" x14ac:dyDescent="0.3">
      <c r="A9" s="58" t="s">
        <v>963</v>
      </c>
      <c r="B9" s="59">
        <f>VLOOKUP($A9,'Return Data'!$B$7:$R$2292,3,0)</f>
        <v>44859</v>
      </c>
      <c r="C9" s="60">
        <f>VLOOKUP($A9,'Return Data'!$B$7:$R$2292,4,0)</f>
        <v>2548.3398000000002</v>
      </c>
      <c r="D9" s="60">
        <f>VLOOKUP($A9,'Return Data'!$B$7:$R$2292,5,0)</f>
        <v>8.6754999999999995</v>
      </c>
      <c r="E9" s="61">
        <f t="shared" si="0"/>
        <v>5</v>
      </c>
      <c r="F9" s="60">
        <f>VLOOKUP($A9,'Return Data'!$B$7:$R$2292,6,0)</f>
        <v>8.6754999999999995</v>
      </c>
      <c r="G9" s="61">
        <f t="shared" si="1"/>
        <v>5</v>
      </c>
      <c r="H9" s="60">
        <f>VLOOKUP($A9,'Return Data'!$B$7:$R$2292,7,0)</f>
        <v>4.9775</v>
      </c>
      <c r="I9" s="61">
        <f t="shared" si="2"/>
        <v>9</v>
      </c>
      <c r="J9" s="60">
        <f>VLOOKUP($A9,'Return Data'!$B$7:$R$2292,8,0)</f>
        <v>5.8270999999999997</v>
      </c>
      <c r="K9" s="61">
        <f t="shared" si="3"/>
        <v>6</v>
      </c>
      <c r="L9" s="60">
        <f>VLOOKUP($A9,'Return Data'!$B$7:$R$2292,9,0)</f>
        <v>4.6284999999999998</v>
      </c>
      <c r="M9" s="61">
        <f t="shared" si="4"/>
        <v>6</v>
      </c>
      <c r="N9" s="60">
        <f>VLOOKUP($A9,'Return Data'!$B$7:$R$2292,10,0)</f>
        <v>4.6906999999999996</v>
      </c>
      <c r="O9" s="61">
        <f t="shared" si="5"/>
        <v>4</v>
      </c>
      <c r="P9" s="60">
        <f>VLOOKUP($A9,'Return Data'!$B$7:$R$2292,11,0)</f>
        <v>3.7624</v>
      </c>
      <c r="Q9" s="61">
        <f t="shared" si="6"/>
        <v>3</v>
      </c>
      <c r="R9" s="60">
        <f>VLOOKUP($A9,'Return Data'!$B$7:$R$2292,12,0)</f>
        <v>3.7730000000000001</v>
      </c>
      <c r="S9" s="61">
        <f t="shared" si="7"/>
        <v>3</v>
      </c>
      <c r="T9" s="60">
        <f>VLOOKUP($A9,'Return Data'!$B$7:$R$2292,13,0)</f>
        <v>3.7267999999999999</v>
      </c>
      <c r="U9" s="61">
        <f t="shared" si="8"/>
        <v>2</v>
      </c>
      <c r="V9" s="60">
        <f>VLOOKUP($A9,'Return Data'!$B$7:$R$2292,17,0)</f>
        <v>3.8491</v>
      </c>
      <c r="W9" s="61">
        <f t="shared" si="9"/>
        <v>5</v>
      </c>
      <c r="X9" s="60">
        <f>VLOOKUP($A9,'Return Data'!$B$7:$R$2292,14,0)</f>
        <v>5.1031000000000004</v>
      </c>
      <c r="Y9" s="61">
        <f t="shared" si="10"/>
        <v>7</v>
      </c>
      <c r="Z9" s="60">
        <f>VLOOKUP($A9,'Return Data'!$B$7:$R$2292,16,0)</f>
        <v>7.4301000000000004</v>
      </c>
      <c r="AA9" s="62">
        <f t="shared" si="11"/>
        <v>4</v>
      </c>
    </row>
    <row r="10" spans="1:27" x14ac:dyDescent="0.3">
      <c r="A10" s="58" t="s">
        <v>1975</v>
      </c>
      <c r="B10" s="59">
        <f>VLOOKUP($A10,'Return Data'!$B$7:$R$2292,3,0)</f>
        <v>44859</v>
      </c>
      <c r="C10" s="60">
        <f>VLOOKUP($A10,'Return Data'!$B$7:$R$2292,4,0)</f>
        <v>33.4163</v>
      </c>
      <c r="D10" s="60">
        <f>VLOOKUP($A10,'Return Data'!$B$7:$R$2292,5,0)</f>
        <v>7.2148000000000003</v>
      </c>
      <c r="E10" s="61">
        <f t="shared" si="0"/>
        <v>16</v>
      </c>
      <c r="F10" s="60">
        <f>VLOOKUP($A10,'Return Data'!$B$7:$R$2292,6,0)</f>
        <v>7.2148000000000003</v>
      </c>
      <c r="G10" s="61">
        <f t="shared" si="1"/>
        <v>16</v>
      </c>
      <c r="H10" s="60">
        <f>VLOOKUP($A10,'Return Data'!$B$7:$R$2292,7,0)</f>
        <v>4.7792000000000003</v>
      </c>
      <c r="I10" s="61">
        <f t="shared" si="2"/>
        <v>12</v>
      </c>
      <c r="J10" s="60">
        <f>VLOOKUP($A10,'Return Data'!$B$7:$R$2292,8,0)</f>
        <v>5.1908000000000003</v>
      </c>
      <c r="K10" s="61">
        <f t="shared" si="3"/>
        <v>16</v>
      </c>
      <c r="L10" s="60">
        <f>VLOOKUP($A10,'Return Data'!$B$7:$R$2292,9,0)</f>
        <v>3.9251999999999998</v>
      </c>
      <c r="M10" s="61">
        <f t="shared" si="4"/>
        <v>22</v>
      </c>
      <c r="N10" s="60">
        <f>VLOOKUP($A10,'Return Data'!$B$7:$R$2292,10,0)</f>
        <v>4.2660999999999998</v>
      </c>
      <c r="O10" s="61">
        <f t="shared" si="5"/>
        <v>11</v>
      </c>
      <c r="P10" s="60">
        <f>VLOOKUP($A10,'Return Data'!$B$7:$R$2292,11,0)</f>
        <v>3.05</v>
      </c>
      <c r="Q10" s="61">
        <f t="shared" si="6"/>
        <v>22</v>
      </c>
      <c r="R10" s="60">
        <f>VLOOKUP($A10,'Return Data'!$B$7:$R$2292,12,0)</f>
        <v>3.0383</v>
      </c>
      <c r="S10" s="61">
        <f t="shared" si="7"/>
        <v>22</v>
      </c>
      <c r="T10" s="60">
        <f>VLOOKUP($A10,'Return Data'!$B$7:$R$2292,13,0)</f>
        <v>3.0350000000000001</v>
      </c>
      <c r="U10" s="61">
        <f t="shared" si="8"/>
        <v>22</v>
      </c>
      <c r="V10" s="60">
        <f>VLOOKUP($A10,'Return Data'!$B$7:$R$2292,17,0)</f>
        <v>3.3412999999999999</v>
      </c>
      <c r="W10" s="61">
        <f t="shared" si="9"/>
        <v>17</v>
      </c>
      <c r="X10" s="60">
        <f>VLOOKUP($A10,'Return Data'!$B$7:$R$2292,14,0)</f>
        <v>4.7472000000000003</v>
      </c>
      <c r="Y10" s="61">
        <f t="shared" si="10"/>
        <v>13</v>
      </c>
      <c r="Z10" s="60">
        <f>VLOOKUP($A10,'Return Data'!$B$7:$R$2292,16,0)</f>
        <v>7.3449</v>
      </c>
      <c r="AA10" s="62">
        <f t="shared" si="11"/>
        <v>6</v>
      </c>
    </row>
    <row r="11" spans="1:27" x14ac:dyDescent="0.3">
      <c r="A11" s="58" t="s">
        <v>967</v>
      </c>
      <c r="B11" s="59">
        <f>VLOOKUP($A11,'Return Data'!$B$7:$R$2292,3,0)</f>
        <v>44859</v>
      </c>
      <c r="C11" s="60">
        <f>VLOOKUP($A11,'Return Data'!$B$7:$R$2292,4,0)</f>
        <v>34.856000000000002</v>
      </c>
      <c r="D11" s="60">
        <f>VLOOKUP($A11,'Return Data'!$B$7:$R$2292,5,0)</f>
        <v>8.6211000000000002</v>
      </c>
      <c r="E11" s="61">
        <f t="shared" si="0"/>
        <v>6</v>
      </c>
      <c r="F11" s="60">
        <f>VLOOKUP($A11,'Return Data'!$B$7:$R$2292,6,0)</f>
        <v>8.6211000000000002</v>
      </c>
      <c r="G11" s="61">
        <f t="shared" si="1"/>
        <v>6</v>
      </c>
      <c r="H11" s="60">
        <f>VLOOKUP($A11,'Return Data'!$B$7:$R$2292,7,0)</f>
        <v>5.0012999999999996</v>
      </c>
      <c r="I11" s="61">
        <f t="shared" si="2"/>
        <v>8</v>
      </c>
      <c r="J11" s="60">
        <f>VLOOKUP($A11,'Return Data'!$B$7:$R$2292,8,0)</f>
        <v>5.9450000000000003</v>
      </c>
      <c r="K11" s="61">
        <f t="shared" si="3"/>
        <v>4</v>
      </c>
      <c r="L11" s="60">
        <f>VLOOKUP($A11,'Return Data'!$B$7:$R$2292,9,0)</f>
        <v>4.4283000000000001</v>
      </c>
      <c r="M11" s="61">
        <f t="shared" si="4"/>
        <v>12</v>
      </c>
      <c r="N11" s="60">
        <f>VLOOKUP($A11,'Return Data'!$B$7:$R$2292,10,0)</f>
        <v>3.9476</v>
      </c>
      <c r="O11" s="61">
        <f t="shared" si="5"/>
        <v>19</v>
      </c>
      <c r="P11" s="60">
        <f>VLOOKUP($A11,'Return Data'!$B$7:$R$2292,11,0)</f>
        <v>3.3218000000000001</v>
      </c>
      <c r="Q11" s="61">
        <f t="shared" si="6"/>
        <v>14</v>
      </c>
      <c r="R11" s="60">
        <f>VLOOKUP($A11,'Return Data'!$B$7:$R$2292,12,0)</f>
        <v>3.41</v>
      </c>
      <c r="S11" s="61">
        <f t="shared" si="7"/>
        <v>13</v>
      </c>
      <c r="T11" s="60">
        <f>VLOOKUP($A11,'Return Data'!$B$7:$R$2292,13,0)</f>
        <v>3.3673999999999999</v>
      </c>
      <c r="U11" s="61">
        <f t="shared" si="8"/>
        <v>12</v>
      </c>
      <c r="V11" s="60">
        <f>VLOOKUP($A11,'Return Data'!$B$7:$R$2292,17,0)</f>
        <v>3.3298000000000001</v>
      </c>
      <c r="W11" s="61">
        <f t="shared" si="9"/>
        <v>19</v>
      </c>
      <c r="X11" s="60">
        <f>VLOOKUP($A11,'Return Data'!$B$7:$R$2292,14,0)</f>
        <v>4.4417</v>
      </c>
      <c r="Y11" s="61">
        <f t="shared" si="10"/>
        <v>17</v>
      </c>
      <c r="Z11" s="60">
        <f>VLOOKUP($A11,'Return Data'!$B$7:$R$2292,16,0)</f>
        <v>7.3285999999999998</v>
      </c>
      <c r="AA11" s="62">
        <f t="shared" si="11"/>
        <v>7</v>
      </c>
    </row>
    <row r="12" spans="1:27" x14ac:dyDescent="0.3">
      <c r="A12" s="58" t="s">
        <v>969</v>
      </c>
      <c r="B12" s="59">
        <f>VLOOKUP($A12,'Return Data'!$B$7:$R$2292,3,0)</f>
        <v>44859</v>
      </c>
      <c r="C12" s="60">
        <f>VLOOKUP($A12,'Return Data'!$B$7:$R$2292,4,0)</f>
        <v>16.404399999999999</v>
      </c>
      <c r="D12" s="60">
        <f>VLOOKUP($A12,'Return Data'!$B$7:$R$2292,5,0)</f>
        <v>7.0141999999999998</v>
      </c>
      <c r="E12" s="61">
        <f t="shared" si="0"/>
        <v>19</v>
      </c>
      <c r="F12" s="60">
        <f>VLOOKUP($A12,'Return Data'!$B$7:$R$2292,6,0)</f>
        <v>7.0141999999999998</v>
      </c>
      <c r="G12" s="61">
        <f t="shared" si="1"/>
        <v>19</v>
      </c>
      <c r="H12" s="60">
        <f>VLOOKUP($A12,'Return Data'!$B$7:$R$2292,7,0)</f>
        <v>4.6130000000000004</v>
      </c>
      <c r="I12" s="61">
        <f t="shared" si="2"/>
        <v>16</v>
      </c>
      <c r="J12" s="60">
        <f>VLOOKUP($A12,'Return Data'!$B$7:$R$2292,8,0)</f>
        <v>5.1116000000000001</v>
      </c>
      <c r="K12" s="61">
        <f t="shared" si="3"/>
        <v>19</v>
      </c>
      <c r="L12" s="60">
        <f>VLOOKUP($A12,'Return Data'!$B$7:$R$2292,9,0)</f>
        <v>4.2152000000000003</v>
      </c>
      <c r="M12" s="61">
        <f t="shared" si="4"/>
        <v>20</v>
      </c>
      <c r="N12" s="60">
        <f>VLOOKUP($A12,'Return Data'!$B$7:$R$2292,10,0)</f>
        <v>3.9990000000000001</v>
      </c>
      <c r="O12" s="61">
        <f t="shared" si="5"/>
        <v>16</v>
      </c>
      <c r="P12" s="60">
        <f>VLOOKUP($A12,'Return Data'!$B$7:$R$2292,11,0)</f>
        <v>3.4030999999999998</v>
      </c>
      <c r="Q12" s="61">
        <f t="shared" si="6"/>
        <v>12</v>
      </c>
      <c r="R12" s="60">
        <f>VLOOKUP($A12,'Return Data'!$B$7:$R$2292,12,0)</f>
        <v>3.4958999999999998</v>
      </c>
      <c r="S12" s="61">
        <f t="shared" si="7"/>
        <v>9</v>
      </c>
      <c r="T12" s="60">
        <f>VLOOKUP($A12,'Return Data'!$B$7:$R$2292,13,0)</f>
        <v>3.4775999999999998</v>
      </c>
      <c r="U12" s="61">
        <f t="shared" si="8"/>
        <v>8</v>
      </c>
      <c r="V12" s="60">
        <f>VLOOKUP($A12,'Return Data'!$B$7:$R$2292,17,0)</f>
        <v>3.5680999999999998</v>
      </c>
      <c r="W12" s="61">
        <f t="shared" si="9"/>
        <v>9</v>
      </c>
      <c r="X12" s="60">
        <f>VLOOKUP($A12,'Return Data'!$B$7:$R$2292,14,0)</f>
        <v>4.6976000000000004</v>
      </c>
      <c r="Y12" s="61">
        <f t="shared" si="10"/>
        <v>15</v>
      </c>
      <c r="Z12" s="60">
        <f>VLOOKUP($A12,'Return Data'!$B$7:$R$2292,16,0)</f>
        <v>6.6994999999999996</v>
      </c>
      <c r="AA12" s="62">
        <f t="shared" si="11"/>
        <v>16</v>
      </c>
    </row>
    <row r="13" spans="1:27" x14ac:dyDescent="0.3">
      <c r="A13" s="58" t="s">
        <v>1791</v>
      </c>
      <c r="B13" s="59">
        <f>VLOOKUP($A13,'Return Data'!$B$7:$R$2292,3,0)</f>
        <v>0</v>
      </c>
      <c r="C13" s="60">
        <f>VLOOKUP($A13,'Return Data'!$B$7:$R$2292,4,0)</f>
        <v>0</v>
      </c>
      <c r="D13" s="60">
        <f>VLOOKUP($A13,'Return Data'!$B$7:$R$2292,5,0)</f>
        <v>0</v>
      </c>
      <c r="E13" s="61">
        <f t="shared" si="0"/>
        <v>23</v>
      </c>
      <c r="F13" s="60">
        <f>VLOOKUP($A13,'Return Data'!$B$7:$R$2292,6,0)</f>
        <v>0</v>
      </c>
      <c r="G13" s="61">
        <f t="shared" si="1"/>
        <v>23</v>
      </c>
      <c r="H13" s="60">
        <f>VLOOKUP($A13,'Return Data'!$B$7:$R$2292,7,0)</f>
        <v>0</v>
      </c>
      <c r="I13" s="61">
        <f t="shared" si="2"/>
        <v>23</v>
      </c>
      <c r="J13" s="60">
        <f>VLOOKUP($A13,'Return Data'!$B$7:$R$2292,8,0)</f>
        <v>0</v>
      </c>
      <c r="K13" s="61">
        <f t="shared" si="3"/>
        <v>23</v>
      </c>
      <c r="L13" s="60">
        <f>VLOOKUP($A13,'Return Data'!$B$7:$R$2292,9,0)</f>
        <v>0</v>
      </c>
      <c r="M13" s="61">
        <f t="shared" si="4"/>
        <v>23</v>
      </c>
      <c r="N13" s="60">
        <f>VLOOKUP($A13,'Return Data'!$B$7:$R$2292,10,0)</f>
        <v>0</v>
      </c>
      <c r="O13" s="61">
        <f t="shared" si="5"/>
        <v>23</v>
      </c>
      <c r="P13" s="60">
        <f>VLOOKUP($A13,'Return Data'!$B$7:$R$2292,11,0)</f>
        <v>0</v>
      </c>
      <c r="Q13" s="61">
        <f t="shared" si="6"/>
        <v>23</v>
      </c>
      <c r="R13" s="60">
        <f>VLOOKUP($A13,'Return Data'!$B$7:$R$2292,12,0)</f>
        <v>0</v>
      </c>
      <c r="S13" s="61">
        <f t="shared" si="7"/>
        <v>23</v>
      </c>
      <c r="T13" s="60">
        <f>VLOOKUP($A13,'Return Data'!$B$7:$R$2292,13,0)</f>
        <v>0</v>
      </c>
      <c r="U13" s="61">
        <f t="shared" si="8"/>
        <v>23</v>
      </c>
      <c r="V13" s="60">
        <f>VLOOKUP($A13,'Return Data'!$B$7:$R$2292,17,0)</f>
        <v>0</v>
      </c>
      <c r="W13" s="61">
        <f t="shared" si="9"/>
        <v>23</v>
      </c>
      <c r="X13" s="60">
        <f>VLOOKUP($A13,'Return Data'!$B$7:$R$2292,14,0)</f>
        <v>0</v>
      </c>
      <c r="Y13" s="61">
        <f t="shared" si="10"/>
        <v>23</v>
      </c>
      <c r="Z13" s="60">
        <f>VLOOKUP($A13,'Return Data'!$B$7:$R$2292,16,0)</f>
        <v>0</v>
      </c>
      <c r="AA13" s="62">
        <f t="shared" si="11"/>
        <v>23</v>
      </c>
    </row>
    <row r="14" spans="1:27" x14ac:dyDescent="0.3">
      <c r="A14" s="58" t="s">
        <v>974</v>
      </c>
      <c r="B14" s="59">
        <f>VLOOKUP($A14,'Return Data'!$B$7:$R$2292,3,0)</f>
        <v>44859</v>
      </c>
      <c r="C14" s="60">
        <f>VLOOKUP($A14,'Return Data'!$B$7:$R$2292,4,0)</f>
        <v>47.747599999999998</v>
      </c>
      <c r="D14" s="60">
        <f>VLOOKUP($A14,'Return Data'!$B$7:$R$2292,5,0)</f>
        <v>11.0212</v>
      </c>
      <c r="E14" s="61">
        <f t="shared" si="0"/>
        <v>3</v>
      </c>
      <c r="F14" s="60">
        <f>VLOOKUP($A14,'Return Data'!$B$7:$R$2292,6,0)</f>
        <v>11.0212</v>
      </c>
      <c r="G14" s="61">
        <f t="shared" si="1"/>
        <v>3</v>
      </c>
      <c r="H14" s="60">
        <f>VLOOKUP($A14,'Return Data'!$B$7:$R$2292,7,0)</f>
        <v>4.8642000000000003</v>
      </c>
      <c r="I14" s="61">
        <f t="shared" si="2"/>
        <v>11</v>
      </c>
      <c r="J14" s="60">
        <f>VLOOKUP($A14,'Return Data'!$B$7:$R$2292,8,0)</f>
        <v>6.1407999999999996</v>
      </c>
      <c r="K14" s="61">
        <f t="shared" si="3"/>
        <v>3</v>
      </c>
      <c r="L14" s="60">
        <f>VLOOKUP($A14,'Return Data'!$B$7:$R$2292,9,0)</f>
        <v>4.6702000000000004</v>
      </c>
      <c r="M14" s="61">
        <f t="shared" si="4"/>
        <v>5</v>
      </c>
      <c r="N14" s="60">
        <f>VLOOKUP($A14,'Return Data'!$B$7:$R$2292,10,0)</f>
        <v>5.3406000000000002</v>
      </c>
      <c r="O14" s="61">
        <f t="shared" si="5"/>
        <v>2</v>
      </c>
      <c r="P14" s="60">
        <f>VLOOKUP($A14,'Return Data'!$B$7:$R$2292,11,0)</f>
        <v>3.7498</v>
      </c>
      <c r="Q14" s="61">
        <f t="shared" si="6"/>
        <v>4</v>
      </c>
      <c r="R14" s="60">
        <f>VLOOKUP($A14,'Return Data'!$B$7:$R$2292,12,0)</f>
        <v>3.5821999999999998</v>
      </c>
      <c r="S14" s="61">
        <f t="shared" si="7"/>
        <v>5</v>
      </c>
      <c r="T14" s="60">
        <f>VLOOKUP($A14,'Return Data'!$B$7:$R$2292,13,0)</f>
        <v>3.3675000000000002</v>
      </c>
      <c r="U14" s="61">
        <f t="shared" si="8"/>
        <v>11</v>
      </c>
      <c r="V14" s="60">
        <f>VLOOKUP($A14,'Return Data'!$B$7:$R$2292,17,0)</f>
        <v>3.9378000000000002</v>
      </c>
      <c r="W14" s="61">
        <f t="shared" si="9"/>
        <v>4</v>
      </c>
      <c r="X14" s="60">
        <f>VLOOKUP($A14,'Return Data'!$B$7:$R$2292,14,0)</f>
        <v>5.2667999999999999</v>
      </c>
      <c r="Y14" s="61">
        <f t="shared" si="10"/>
        <v>4</v>
      </c>
      <c r="Z14" s="60">
        <f>VLOOKUP($A14,'Return Data'!$B$7:$R$2292,16,0)</f>
        <v>7.0491000000000001</v>
      </c>
      <c r="AA14" s="62">
        <f t="shared" si="11"/>
        <v>15</v>
      </c>
    </row>
    <row r="15" spans="1:27" x14ac:dyDescent="0.3">
      <c r="A15" s="58" t="s">
        <v>976</v>
      </c>
      <c r="B15" s="59">
        <f>VLOOKUP($A15,'Return Data'!$B$7:$R$2292,3,0)</f>
        <v>44859</v>
      </c>
      <c r="C15" s="60">
        <f>VLOOKUP($A15,'Return Data'!$B$7:$R$2292,4,0)</f>
        <v>17.045400000000001</v>
      </c>
      <c r="D15" s="60">
        <f>VLOOKUP($A15,'Return Data'!$B$7:$R$2292,5,0)</f>
        <v>6.1604999999999999</v>
      </c>
      <c r="E15" s="61">
        <f t="shared" si="0"/>
        <v>22</v>
      </c>
      <c r="F15" s="60">
        <f>VLOOKUP($A15,'Return Data'!$B$7:$R$2292,6,0)</f>
        <v>6.1604999999999999</v>
      </c>
      <c r="G15" s="61">
        <f t="shared" si="1"/>
        <v>22</v>
      </c>
      <c r="H15" s="60">
        <f>VLOOKUP($A15,'Return Data'!$B$7:$R$2292,7,0)</f>
        <v>4.2248999999999999</v>
      </c>
      <c r="I15" s="61">
        <f t="shared" si="2"/>
        <v>20</v>
      </c>
      <c r="J15" s="60">
        <f>VLOOKUP($A15,'Return Data'!$B$7:$R$2292,8,0)</f>
        <v>4.2896999999999998</v>
      </c>
      <c r="K15" s="61">
        <f t="shared" si="3"/>
        <v>22</v>
      </c>
      <c r="L15" s="60">
        <f>VLOOKUP($A15,'Return Data'!$B$7:$R$2292,9,0)</f>
        <v>4.2988</v>
      </c>
      <c r="M15" s="61">
        <f t="shared" si="4"/>
        <v>16</v>
      </c>
      <c r="N15" s="60">
        <f>VLOOKUP($A15,'Return Data'!$B$7:$R$2292,10,0)</f>
        <v>4.2961</v>
      </c>
      <c r="O15" s="61">
        <f t="shared" si="5"/>
        <v>9</v>
      </c>
      <c r="P15" s="60">
        <f>VLOOKUP($A15,'Return Data'!$B$7:$R$2292,11,0)</f>
        <v>3.1583000000000001</v>
      </c>
      <c r="Q15" s="61">
        <f t="shared" si="6"/>
        <v>21</v>
      </c>
      <c r="R15" s="60">
        <f>VLOOKUP($A15,'Return Data'!$B$7:$R$2292,12,0)</f>
        <v>3.1972999999999998</v>
      </c>
      <c r="S15" s="61">
        <f t="shared" si="7"/>
        <v>20</v>
      </c>
      <c r="T15" s="60">
        <f>VLOOKUP($A15,'Return Data'!$B$7:$R$2292,13,0)</f>
        <v>3.2484999999999999</v>
      </c>
      <c r="U15" s="61">
        <f t="shared" si="8"/>
        <v>19</v>
      </c>
      <c r="V15" s="60">
        <f>VLOOKUP($A15,'Return Data'!$B$7:$R$2292,17,0)</f>
        <v>3.2612999999999999</v>
      </c>
      <c r="W15" s="61">
        <f t="shared" si="9"/>
        <v>21</v>
      </c>
      <c r="X15" s="60">
        <f>VLOOKUP($A15,'Return Data'!$B$7:$R$2292,14,0)</f>
        <v>3.3610000000000002</v>
      </c>
      <c r="Y15" s="61">
        <f t="shared" si="10"/>
        <v>21</v>
      </c>
      <c r="Z15" s="60">
        <f>VLOOKUP($A15,'Return Data'!$B$7:$R$2292,16,0)</f>
        <v>3.3822000000000001</v>
      </c>
      <c r="AA15" s="62">
        <f t="shared" si="11"/>
        <v>22</v>
      </c>
    </row>
    <row r="16" spans="1:27" x14ac:dyDescent="0.3">
      <c r="A16" s="58" t="s">
        <v>978</v>
      </c>
      <c r="B16" s="59">
        <f>VLOOKUP($A16,'Return Data'!$B$7:$R$2292,3,0)</f>
        <v>44859</v>
      </c>
      <c r="C16" s="60">
        <f>VLOOKUP($A16,'Return Data'!$B$7:$R$2292,4,0)</f>
        <v>444.55739999999997</v>
      </c>
      <c r="D16" s="60">
        <f>VLOOKUP($A16,'Return Data'!$B$7:$R$2292,5,0)</f>
        <v>16.3948</v>
      </c>
      <c r="E16" s="61">
        <f t="shared" si="0"/>
        <v>1</v>
      </c>
      <c r="F16" s="60">
        <f>VLOOKUP($A16,'Return Data'!$B$7:$R$2292,6,0)</f>
        <v>16.3948</v>
      </c>
      <c r="G16" s="61">
        <f t="shared" si="1"/>
        <v>1</v>
      </c>
      <c r="H16" s="60">
        <f>VLOOKUP($A16,'Return Data'!$B$7:$R$2292,7,0)</f>
        <v>8.827</v>
      </c>
      <c r="I16" s="61">
        <f t="shared" si="2"/>
        <v>1</v>
      </c>
      <c r="J16" s="60">
        <f>VLOOKUP($A16,'Return Data'!$B$7:$R$2292,8,0)</f>
        <v>9.6008999999999993</v>
      </c>
      <c r="K16" s="61">
        <f t="shared" si="3"/>
        <v>1</v>
      </c>
      <c r="L16" s="60">
        <f>VLOOKUP($A16,'Return Data'!$B$7:$R$2292,9,0)</f>
        <v>6.8925000000000001</v>
      </c>
      <c r="M16" s="61">
        <f t="shared" si="4"/>
        <v>1</v>
      </c>
      <c r="N16" s="60">
        <f>VLOOKUP($A16,'Return Data'!$B$7:$R$2292,10,0)</f>
        <v>8.6912000000000003</v>
      </c>
      <c r="O16" s="61">
        <f t="shared" si="5"/>
        <v>1</v>
      </c>
      <c r="P16" s="60">
        <f>VLOOKUP($A16,'Return Data'!$B$7:$R$2292,11,0)</f>
        <v>4.7887000000000004</v>
      </c>
      <c r="Q16" s="61">
        <f t="shared" si="6"/>
        <v>1</v>
      </c>
      <c r="R16" s="60">
        <f>VLOOKUP($A16,'Return Data'!$B$7:$R$2292,12,0)</f>
        <v>4.1726000000000001</v>
      </c>
      <c r="S16" s="61">
        <f t="shared" si="7"/>
        <v>1</v>
      </c>
      <c r="T16" s="60">
        <f>VLOOKUP($A16,'Return Data'!$B$7:$R$2292,13,0)</f>
        <v>3.5709</v>
      </c>
      <c r="U16" s="61">
        <f t="shared" si="8"/>
        <v>4</v>
      </c>
      <c r="V16" s="60">
        <f>VLOOKUP($A16,'Return Data'!$B$7:$R$2292,17,0)</f>
        <v>4.2988</v>
      </c>
      <c r="W16" s="61">
        <f t="shared" si="9"/>
        <v>2</v>
      </c>
      <c r="X16" s="60">
        <f>VLOOKUP($A16,'Return Data'!$B$7:$R$2292,14,0)</f>
        <v>5.6628999999999996</v>
      </c>
      <c r="Y16" s="61">
        <f t="shared" si="10"/>
        <v>3</v>
      </c>
      <c r="Z16" s="60">
        <f>VLOOKUP($A16,'Return Data'!$B$7:$R$2292,16,0)</f>
        <v>7.7087000000000003</v>
      </c>
      <c r="AA16" s="62">
        <f t="shared" si="11"/>
        <v>1</v>
      </c>
    </row>
    <row r="17" spans="1:27" x14ac:dyDescent="0.3">
      <c r="A17" s="58" t="s">
        <v>981</v>
      </c>
      <c r="B17" s="59">
        <f>VLOOKUP($A17,'Return Data'!$B$7:$R$2292,3,0)</f>
        <v>44859</v>
      </c>
      <c r="C17" s="60">
        <f>VLOOKUP($A17,'Return Data'!$B$7:$R$2292,4,0)</f>
        <v>31.905899999999999</v>
      </c>
      <c r="D17" s="60">
        <f>VLOOKUP($A17,'Return Data'!$B$7:$R$2292,5,0)</f>
        <v>10.1355</v>
      </c>
      <c r="E17" s="61">
        <f t="shared" si="0"/>
        <v>4</v>
      </c>
      <c r="F17" s="60">
        <f>VLOOKUP($A17,'Return Data'!$B$7:$R$2292,6,0)</f>
        <v>10.1355</v>
      </c>
      <c r="G17" s="61">
        <f t="shared" si="1"/>
        <v>4</v>
      </c>
      <c r="H17" s="60">
        <f>VLOOKUP($A17,'Return Data'!$B$7:$R$2292,7,0)</f>
        <v>4.7763999999999998</v>
      </c>
      <c r="I17" s="61">
        <f t="shared" si="2"/>
        <v>13</v>
      </c>
      <c r="J17" s="60">
        <f>VLOOKUP($A17,'Return Data'!$B$7:$R$2292,8,0)</f>
        <v>5.8474000000000004</v>
      </c>
      <c r="K17" s="61">
        <f t="shared" si="3"/>
        <v>5</v>
      </c>
      <c r="L17" s="60">
        <f>VLOOKUP($A17,'Return Data'!$B$7:$R$2292,9,0)</f>
        <v>4.7350000000000003</v>
      </c>
      <c r="M17" s="61">
        <f t="shared" si="4"/>
        <v>4</v>
      </c>
      <c r="N17" s="60">
        <f>VLOOKUP($A17,'Return Data'!$B$7:$R$2292,10,0)</f>
        <v>3.9192</v>
      </c>
      <c r="O17" s="61">
        <f t="shared" si="5"/>
        <v>20</v>
      </c>
      <c r="P17" s="60">
        <f>VLOOKUP($A17,'Return Data'!$B$7:$R$2292,11,0)</f>
        <v>3.2715999999999998</v>
      </c>
      <c r="Q17" s="61">
        <f t="shared" si="6"/>
        <v>16</v>
      </c>
      <c r="R17" s="60">
        <f>VLOOKUP($A17,'Return Data'!$B$7:$R$2292,12,0)</f>
        <v>3.3108</v>
      </c>
      <c r="S17" s="61">
        <f t="shared" si="7"/>
        <v>17</v>
      </c>
      <c r="T17" s="60">
        <f>VLOOKUP($A17,'Return Data'!$B$7:$R$2292,13,0)</f>
        <v>3.3125</v>
      </c>
      <c r="U17" s="61">
        <f t="shared" si="8"/>
        <v>14</v>
      </c>
      <c r="V17" s="60">
        <f>VLOOKUP($A17,'Return Data'!$B$7:$R$2292,17,0)</f>
        <v>3.4765999999999999</v>
      </c>
      <c r="W17" s="61">
        <f t="shared" si="9"/>
        <v>13</v>
      </c>
      <c r="X17" s="60">
        <f>VLOOKUP($A17,'Return Data'!$B$7:$R$2292,14,0)</f>
        <v>4.7263000000000002</v>
      </c>
      <c r="Y17" s="61">
        <f t="shared" si="10"/>
        <v>14</v>
      </c>
      <c r="Z17" s="60">
        <f>VLOOKUP($A17,'Return Data'!$B$7:$R$2292,16,0)</f>
        <v>7.1585000000000001</v>
      </c>
      <c r="AA17" s="62">
        <f t="shared" si="11"/>
        <v>12</v>
      </c>
    </row>
    <row r="18" spans="1:27" x14ac:dyDescent="0.3">
      <c r="A18" s="58" t="s">
        <v>982</v>
      </c>
      <c r="B18" s="59">
        <f>VLOOKUP($A18,'Return Data'!$B$7:$R$2292,3,0)</f>
        <v>44859</v>
      </c>
      <c r="C18" s="60">
        <f>VLOOKUP($A18,'Return Data'!$B$7:$R$2292,4,0)</f>
        <v>3128.0608999999999</v>
      </c>
      <c r="D18" s="60">
        <f>VLOOKUP($A18,'Return Data'!$B$7:$R$2292,5,0)</f>
        <v>8.3506999999999998</v>
      </c>
      <c r="E18" s="61">
        <f t="shared" si="0"/>
        <v>7</v>
      </c>
      <c r="F18" s="60">
        <f>VLOOKUP($A18,'Return Data'!$B$7:$R$2292,6,0)</f>
        <v>8.3506999999999998</v>
      </c>
      <c r="G18" s="61">
        <f t="shared" si="1"/>
        <v>7</v>
      </c>
      <c r="H18" s="60">
        <f>VLOOKUP($A18,'Return Data'!$B$7:$R$2292,7,0)</f>
        <v>4.9313000000000002</v>
      </c>
      <c r="I18" s="61">
        <f t="shared" si="2"/>
        <v>10</v>
      </c>
      <c r="J18" s="60">
        <f>VLOOKUP($A18,'Return Data'!$B$7:$R$2292,8,0)</f>
        <v>5.2439999999999998</v>
      </c>
      <c r="K18" s="61">
        <f t="shared" si="3"/>
        <v>13</v>
      </c>
      <c r="L18" s="60">
        <f>VLOOKUP($A18,'Return Data'!$B$7:$R$2292,9,0)</f>
        <v>4.2782</v>
      </c>
      <c r="M18" s="61">
        <f t="shared" si="4"/>
        <v>17</v>
      </c>
      <c r="N18" s="60">
        <f>VLOOKUP($A18,'Return Data'!$B$7:$R$2292,10,0)</f>
        <v>3.8371</v>
      </c>
      <c r="O18" s="61">
        <f t="shared" si="5"/>
        <v>22</v>
      </c>
      <c r="P18" s="60">
        <f>VLOOKUP($A18,'Return Data'!$B$7:$R$2292,11,0)</f>
        <v>3.2218</v>
      </c>
      <c r="Q18" s="61">
        <f t="shared" si="6"/>
        <v>19</v>
      </c>
      <c r="R18" s="60">
        <f>VLOOKUP($A18,'Return Data'!$B$7:$R$2292,12,0)</f>
        <v>3.3527</v>
      </c>
      <c r="S18" s="61">
        <f t="shared" si="7"/>
        <v>14</v>
      </c>
      <c r="T18" s="60">
        <f>VLOOKUP($A18,'Return Data'!$B$7:$R$2292,13,0)</f>
        <v>3.3108</v>
      </c>
      <c r="U18" s="61">
        <f t="shared" si="8"/>
        <v>15</v>
      </c>
      <c r="V18" s="60">
        <f>VLOOKUP($A18,'Return Data'!$B$7:$R$2292,17,0)</f>
        <v>3.4767000000000001</v>
      </c>
      <c r="W18" s="61">
        <f t="shared" si="9"/>
        <v>12</v>
      </c>
      <c r="X18" s="60">
        <f>VLOOKUP($A18,'Return Data'!$B$7:$R$2292,14,0)</f>
        <v>4.8066000000000004</v>
      </c>
      <c r="Y18" s="61">
        <f t="shared" si="10"/>
        <v>11</v>
      </c>
      <c r="Z18" s="60">
        <f>VLOOKUP($A18,'Return Data'!$B$7:$R$2292,16,0)</f>
        <v>7.4941000000000004</v>
      </c>
      <c r="AA18" s="62">
        <f t="shared" si="11"/>
        <v>3</v>
      </c>
    </row>
    <row r="19" spans="1:27" x14ac:dyDescent="0.3">
      <c r="A19" s="58" t="s">
        <v>984</v>
      </c>
      <c r="B19" s="59">
        <f>VLOOKUP($A19,'Return Data'!$B$7:$R$2292,3,0)</f>
        <v>44859</v>
      </c>
      <c r="C19" s="60">
        <f>VLOOKUP($A19,'Return Data'!$B$7:$R$2292,4,0)</f>
        <v>30.8004</v>
      </c>
      <c r="D19" s="60">
        <f>VLOOKUP($A19,'Return Data'!$B$7:$R$2292,5,0)</f>
        <v>6.3444000000000003</v>
      </c>
      <c r="E19" s="61">
        <f t="shared" si="0"/>
        <v>21</v>
      </c>
      <c r="F19" s="60">
        <f>VLOOKUP($A19,'Return Data'!$B$7:$R$2292,6,0)</f>
        <v>6.3444000000000003</v>
      </c>
      <c r="G19" s="61">
        <f t="shared" si="1"/>
        <v>21</v>
      </c>
      <c r="H19" s="60">
        <f>VLOOKUP($A19,'Return Data'!$B$7:$R$2292,7,0)</f>
        <v>4.3205</v>
      </c>
      <c r="I19" s="61">
        <f t="shared" si="2"/>
        <v>19</v>
      </c>
      <c r="J19" s="60">
        <f>VLOOKUP($A19,'Return Data'!$B$7:$R$2292,8,0)</f>
        <v>4.5873999999999997</v>
      </c>
      <c r="K19" s="61">
        <f t="shared" si="3"/>
        <v>21</v>
      </c>
      <c r="L19" s="60">
        <f>VLOOKUP($A19,'Return Data'!$B$7:$R$2292,9,0)</f>
        <v>3.9912000000000001</v>
      </c>
      <c r="M19" s="61">
        <f t="shared" si="4"/>
        <v>21</v>
      </c>
      <c r="N19" s="60">
        <f>VLOOKUP($A19,'Return Data'!$B$7:$R$2292,10,0)</f>
        <v>4.0191999999999997</v>
      </c>
      <c r="O19" s="61">
        <f t="shared" si="5"/>
        <v>14</v>
      </c>
      <c r="P19" s="60">
        <f>VLOOKUP($A19,'Return Data'!$B$7:$R$2292,11,0)</f>
        <v>3.3729</v>
      </c>
      <c r="Q19" s="61">
        <f t="shared" si="6"/>
        <v>13</v>
      </c>
      <c r="R19" s="60">
        <f>VLOOKUP($A19,'Return Data'!$B$7:$R$2292,12,0)</f>
        <v>3.4958</v>
      </c>
      <c r="S19" s="61">
        <f t="shared" si="7"/>
        <v>10</v>
      </c>
      <c r="T19" s="60">
        <f>VLOOKUP($A19,'Return Data'!$B$7:$R$2292,13,0)</f>
        <v>3.5129999999999999</v>
      </c>
      <c r="U19" s="61">
        <f t="shared" si="8"/>
        <v>6</v>
      </c>
      <c r="V19" s="60">
        <f>VLOOKUP($A19,'Return Data'!$B$7:$R$2292,17,0)</f>
        <v>3.3552</v>
      </c>
      <c r="W19" s="61">
        <f t="shared" si="9"/>
        <v>16</v>
      </c>
      <c r="X19" s="60">
        <f>VLOOKUP($A19,'Return Data'!$B$7:$R$2292,14,0)</f>
        <v>9.1704000000000008</v>
      </c>
      <c r="Y19" s="61">
        <f t="shared" si="10"/>
        <v>1</v>
      </c>
      <c r="Z19" s="60">
        <f>VLOOKUP($A19,'Return Data'!$B$7:$R$2292,16,0)</f>
        <v>7.2428999999999997</v>
      </c>
      <c r="AA19" s="62">
        <f t="shared" si="11"/>
        <v>8</v>
      </c>
    </row>
    <row r="20" spans="1:27" x14ac:dyDescent="0.3">
      <c r="A20" s="58" t="s">
        <v>986</v>
      </c>
      <c r="B20" s="59">
        <f>VLOOKUP($A20,'Return Data'!$B$7:$R$2292,3,0)</f>
        <v>44859</v>
      </c>
      <c r="C20" s="60">
        <f>VLOOKUP($A20,'Return Data'!$B$7:$R$2292,4,0)</f>
        <v>2778.2325999999998</v>
      </c>
      <c r="D20" s="60">
        <f>VLOOKUP($A20,'Return Data'!$B$7:$R$2292,5,0)</f>
        <v>11.4337</v>
      </c>
      <c r="E20" s="61">
        <f t="shared" si="0"/>
        <v>2</v>
      </c>
      <c r="F20" s="60">
        <f>VLOOKUP($A20,'Return Data'!$B$7:$R$2292,6,0)</f>
        <v>11.4337</v>
      </c>
      <c r="G20" s="61">
        <f t="shared" si="1"/>
        <v>2</v>
      </c>
      <c r="H20" s="60">
        <f>VLOOKUP($A20,'Return Data'!$B$7:$R$2292,7,0)</f>
        <v>5.3014000000000001</v>
      </c>
      <c r="I20" s="61">
        <f t="shared" si="2"/>
        <v>6</v>
      </c>
      <c r="J20" s="60">
        <f>VLOOKUP($A20,'Return Data'!$B$7:$R$2292,8,0)</f>
        <v>7.7183999999999999</v>
      </c>
      <c r="K20" s="61">
        <f t="shared" si="3"/>
        <v>2</v>
      </c>
      <c r="L20" s="60">
        <f>VLOOKUP($A20,'Return Data'!$B$7:$R$2292,9,0)</f>
        <v>5.3773999999999997</v>
      </c>
      <c r="M20" s="61">
        <f t="shared" si="4"/>
        <v>2</v>
      </c>
      <c r="N20" s="60">
        <f>VLOOKUP($A20,'Return Data'!$B$7:$R$2292,10,0)</f>
        <v>5.2206000000000001</v>
      </c>
      <c r="O20" s="61">
        <f t="shared" si="5"/>
        <v>3</v>
      </c>
      <c r="P20" s="60">
        <f>VLOOKUP($A20,'Return Data'!$B$7:$R$2292,11,0)</f>
        <v>3.4157000000000002</v>
      </c>
      <c r="Q20" s="61">
        <f t="shared" si="6"/>
        <v>11</v>
      </c>
      <c r="R20" s="60">
        <f>VLOOKUP($A20,'Return Data'!$B$7:$R$2292,12,0)</f>
        <v>3.262</v>
      </c>
      <c r="S20" s="61">
        <f t="shared" si="7"/>
        <v>19</v>
      </c>
      <c r="T20" s="60">
        <f>VLOOKUP($A20,'Return Data'!$B$7:$R$2292,13,0)</f>
        <v>3.1271</v>
      </c>
      <c r="U20" s="61">
        <f t="shared" si="8"/>
        <v>20</v>
      </c>
      <c r="V20" s="60">
        <f>VLOOKUP($A20,'Return Data'!$B$7:$R$2292,17,0)</f>
        <v>3.5314000000000001</v>
      </c>
      <c r="W20" s="61">
        <f t="shared" si="9"/>
        <v>10</v>
      </c>
      <c r="X20" s="60">
        <f>VLOOKUP($A20,'Return Data'!$B$7:$R$2292,14,0)</f>
        <v>5.1239999999999997</v>
      </c>
      <c r="Y20" s="61">
        <f t="shared" si="10"/>
        <v>6</v>
      </c>
      <c r="Z20" s="60">
        <f>VLOOKUP($A20,'Return Data'!$B$7:$R$2292,16,0)</f>
        <v>7.2256</v>
      </c>
      <c r="AA20" s="62">
        <f t="shared" si="11"/>
        <v>9</v>
      </c>
    </row>
    <row r="21" spans="1:27" x14ac:dyDescent="0.3">
      <c r="A21" s="58" t="s">
        <v>989</v>
      </c>
      <c r="B21" s="59">
        <f>VLOOKUP($A21,'Return Data'!$B$7:$R$2292,3,0)</f>
        <v>44859</v>
      </c>
      <c r="C21" s="60">
        <f>VLOOKUP($A21,'Return Data'!$B$7:$R$2292,4,0)</f>
        <v>23.385999999999999</v>
      </c>
      <c r="D21" s="60">
        <f>VLOOKUP($A21,'Return Data'!$B$7:$R$2292,5,0)</f>
        <v>8.2795000000000005</v>
      </c>
      <c r="E21" s="61">
        <f t="shared" si="0"/>
        <v>8</v>
      </c>
      <c r="F21" s="60">
        <f>VLOOKUP($A21,'Return Data'!$B$7:$R$2292,6,0)</f>
        <v>8.2795000000000005</v>
      </c>
      <c r="G21" s="61">
        <f t="shared" si="1"/>
        <v>8</v>
      </c>
      <c r="H21" s="60">
        <f>VLOOKUP($A21,'Return Data'!$B$7:$R$2292,7,0)</f>
        <v>5.4461000000000004</v>
      </c>
      <c r="I21" s="61">
        <f t="shared" si="2"/>
        <v>4</v>
      </c>
      <c r="J21" s="60">
        <f>VLOOKUP($A21,'Return Data'!$B$7:$R$2292,8,0)</f>
        <v>5.81</v>
      </c>
      <c r="K21" s="61">
        <f t="shared" si="3"/>
        <v>7</v>
      </c>
      <c r="L21" s="60">
        <f>VLOOKUP($A21,'Return Data'!$B$7:$R$2292,9,0)</f>
        <v>4.5098000000000003</v>
      </c>
      <c r="M21" s="61">
        <f t="shared" si="4"/>
        <v>9</v>
      </c>
      <c r="N21" s="60">
        <f>VLOOKUP($A21,'Return Data'!$B$7:$R$2292,10,0)</f>
        <v>4.0167999999999999</v>
      </c>
      <c r="O21" s="61">
        <f t="shared" si="5"/>
        <v>15</v>
      </c>
      <c r="P21" s="60">
        <f>VLOOKUP($A21,'Return Data'!$B$7:$R$2292,11,0)</f>
        <v>3.2442000000000002</v>
      </c>
      <c r="Q21" s="61">
        <f t="shared" si="6"/>
        <v>17</v>
      </c>
      <c r="R21" s="60">
        <f>VLOOKUP($A21,'Return Data'!$B$7:$R$2292,12,0)</f>
        <v>3.3161</v>
      </c>
      <c r="S21" s="61">
        <f t="shared" si="7"/>
        <v>16</v>
      </c>
      <c r="T21" s="60">
        <f>VLOOKUP($A21,'Return Data'!$B$7:$R$2292,13,0)</f>
        <v>3.3033000000000001</v>
      </c>
      <c r="U21" s="61">
        <f t="shared" si="8"/>
        <v>16</v>
      </c>
      <c r="V21" s="60">
        <f>VLOOKUP($A21,'Return Data'!$B$7:$R$2292,17,0)</f>
        <v>3.4906999999999999</v>
      </c>
      <c r="W21" s="61">
        <f t="shared" si="9"/>
        <v>11</v>
      </c>
      <c r="X21" s="60">
        <f>VLOOKUP($A21,'Return Data'!$B$7:$R$2292,14,0)</f>
        <v>4.7785000000000002</v>
      </c>
      <c r="Y21" s="61">
        <f t="shared" si="10"/>
        <v>12</v>
      </c>
      <c r="Z21" s="60">
        <f>VLOOKUP($A21,'Return Data'!$B$7:$R$2292,16,0)</f>
        <v>7.4009999999999998</v>
      </c>
      <c r="AA21" s="62">
        <f t="shared" si="11"/>
        <v>5</v>
      </c>
    </row>
    <row r="22" spans="1:27" x14ac:dyDescent="0.3">
      <c r="A22" s="58" t="s">
        <v>990</v>
      </c>
      <c r="B22" s="59">
        <f>VLOOKUP($A22,'Return Data'!$B$7:$R$2292,3,0)</f>
        <v>44859</v>
      </c>
      <c r="C22" s="60">
        <f>VLOOKUP($A22,'Return Data'!$B$7:$R$2292,4,0)</f>
        <v>33.006100000000004</v>
      </c>
      <c r="D22" s="60">
        <f>VLOOKUP($A22,'Return Data'!$B$7:$R$2292,5,0)</f>
        <v>7.8860000000000001</v>
      </c>
      <c r="E22" s="61">
        <f t="shared" si="0"/>
        <v>11</v>
      </c>
      <c r="F22" s="60">
        <f>VLOOKUP($A22,'Return Data'!$B$7:$R$2292,6,0)</f>
        <v>7.8860000000000001</v>
      </c>
      <c r="G22" s="61">
        <f t="shared" si="1"/>
        <v>11</v>
      </c>
      <c r="H22" s="60">
        <f>VLOOKUP($A22,'Return Data'!$B$7:$R$2292,7,0)</f>
        <v>4.4904999999999999</v>
      </c>
      <c r="I22" s="61">
        <f t="shared" si="2"/>
        <v>17</v>
      </c>
      <c r="J22" s="60">
        <f>VLOOKUP($A22,'Return Data'!$B$7:$R$2292,8,0)</f>
        <v>5.2476000000000003</v>
      </c>
      <c r="K22" s="61">
        <f t="shared" si="3"/>
        <v>12</v>
      </c>
      <c r="L22" s="60">
        <f>VLOOKUP($A22,'Return Data'!$B$7:$R$2292,9,0)</f>
        <v>4.2699999999999996</v>
      </c>
      <c r="M22" s="61">
        <f t="shared" si="4"/>
        <v>18</v>
      </c>
      <c r="N22" s="60">
        <f>VLOOKUP($A22,'Return Data'!$B$7:$R$2292,10,0)</f>
        <v>3.9123000000000001</v>
      </c>
      <c r="O22" s="61">
        <f t="shared" si="5"/>
        <v>21</v>
      </c>
      <c r="P22" s="60">
        <f>VLOOKUP($A22,'Return Data'!$B$7:$R$2292,11,0)</f>
        <v>3.3037000000000001</v>
      </c>
      <c r="Q22" s="61">
        <f t="shared" si="6"/>
        <v>15</v>
      </c>
      <c r="R22" s="60">
        <f>VLOOKUP($A22,'Return Data'!$B$7:$R$2292,12,0)</f>
        <v>3.2772999999999999</v>
      </c>
      <c r="S22" s="61">
        <f t="shared" si="7"/>
        <v>18</v>
      </c>
      <c r="T22" s="60">
        <f>VLOOKUP($A22,'Return Data'!$B$7:$R$2292,13,0)</f>
        <v>3.2496</v>
      </c>
      <c r="U22" s="61">
        <f t="shared" si="8"/>
        <v>18</v>
      </c>
      <c r="V22" s="60">
        <f>VLOOKUP($A22,'Return Data'!$B$7:$R$2292,17,0)</f>
        <v>3.5781000000000001</v>
      </c>
      <c r="W22" s="61">
        <f t="shared" si="9"/>
        <v>8</v>
      </c>
      <c r="X22" s="60">
        <f>VLOOKUP($A22,'Return Data'!$B$7:$R$2292,14,0)</f>
        <v>4.8407999999999998</v>
      </c>
      <c r="Y22" s="61">
        <f t="shared" si="10"/>
        <v>10</v>
      </c>
      <c r="Z22" s="60">
        <f>VLOOKUP($A22,'Return Data'!$B$7:$R$2292,16,0)</f>
        <v>6.3467000000000002</v>
      </c>
      <c r="AA22" s="62">
        <f t="shared" si="11"/>
        <v>17</v>
      </c>
    </row>
    <row r="23" spans="1:27" x14ac:dyDescent="0.3">
      <c r="A23" s="58" t="s">
        <v>993</v>
      </c>
      <c r="B23" s="59">
        <f>VLOOKUP($A23,'Return Data'!$B$7:$R$2292,3,0)</f>
        <v>44859</v>
      </c>
      <c r="C23" s="60">
        <f>VLOOKUP($A23,'Return Data'!$B$7:$R$2292,4,0)</f>
        <v>1361.4960000000001</v>
      </c>
      <c r="D23" s="60">
        <f>VLOOKUP($A23,'Return Data'!$B$7:$R$2292,5,0)</f>
        <v>7.7241</v>
      </c>
      <c r="E23" s="61">
        <f t="shared" si="0"/>
        <v>14</v>
      </c>
      <c r="F23" s="60">
        <f>VLOOKUP($A23,'Return Data'!$B$7:$R$2292,6,0)</f>
        <v>7.7241</v>
      </c>
      <c r="G23" s="61">
        <f t="shared" si="1"/>
        <v>14</v>
      </c>
      <c r="H23" s="60">
        <f>VLOOKUP($A23,'Return Data'!$B$7:$R$2292,7,0)</f>
        <v>4.7606000000000002</v>
      </c>
      <c r="I23" s="61">
        <f t="shared" si="2"/>
        <v>14</v>
      </c>
      <c r="J23" s="60">
        <f>VLOOKUP($A23,'Return Data'!$B$7:$R$2292,8,0)</f>
        <v>5.2127999999999997</v>
      </c>
      <c r="K23" s="61">
        <f t="shared" si="3"/>
        <v>15</v>
      </c>
      <c r="L23" s="60">
        <f>VLOOKUP($A23,'Return Data'!$B$7:$R$2292,9,0)</f>
        <v>4.4370000000000003</v>
      </c>
      <c r="M23" s="61">
        <f t="shared" si="4"/>
        <v>11</v>
      </c>
      <c r="N23" s="60">
        <f>VLOOKUP($A23,'Return Data'!$B$7:$R$2292,10,0)</f>
        <v>3.9777</v>
      </c>
      <c r="O23" s="61">
        <f t="shared" si="5"/>
        <v>17</v>
      </c>
      <c r="P23" s="60">
        <f>VLOOKUP($A23,'Return Data'!$B$7:$R$2292,11,0)</f>
        <v>3.2214</v>
      </c>
      <c r="Q23" s="61">
        <f t="shared" si="6"/>
        <v>20</v>
      </c>
      <c r="R23" s="60">
        <f>VLOOKUP($A23,'Return Data'!$B$7:$R$2292,12,0)</f>
        <v>3.1097000000000001</v>
      </c>
      <c r="S23" s="61">
        <f t="shared" si="7"/>
        <v>21</v>
      </c>
      <c r="T23" s="60">
        <f>VLOOKUP($A23,'Return Data'!$B$7:$R$2292,13,0)</f>
        <v>3.0628000000000002</v>
      </c>
      <c r="U23" s="61">
        <f t="shared" si="8"/>
        <v>21</v>
      </c>
      <c r="V23" s="60">
        <f>VLOOKUP($A23,'Return Data'!$B$7:$R$2292,17,0)</f>
        <v>3.1846000000000001</v>
      </c>
      <c r="W23" s="61">
        <f t="shared" si="9"/>
        <v>22</v>
      </c>
      <c r="X23" s="60">
        <f>VLOOKUP($A23,'Return Data'!$B$7:$R$2292,14,0)</f>
        <v>4.3613</v>
      </c>
      <c r="Y23" s="61">
        <f t="shared" si="10"/>
        <v>18</v>
      </c>
      <c r="Z23" s="60">
        <f>VLOOKUP($A23,'Return Data'!$B$7:$R$2292,16,0)</f>
        <v>5.5698999999999996</v>
      </c>
      <c r="AA23" s="62">
        <f t="shared" si="11"/>
        <v>20</v>
      </c>
    </row>
    <row r="24" spans="1:27" x14ac:dyDescent="0.3">
      <c r="A24" s="58" t="s">
        <v>995</v>
      </c>
      <c r="B24" s="59">
        <f>VLOOKUP($A24,'Return Data'!$B$7:$R$2292,3,0)</f>
        <v>44859</v>
      </c>
      <c r="C24" s="60">
        <f>VLOOKUP($A24,'Return Data'!$B$7:$R$2292,4,0)</f>
        <v>1877.5091</v>
      </c>
      <c r="D24" s="60">
        <f>VLOOKUP($A24,'Return Data'!$B$7:$R$2292,5,0)</f>
        <v>7.0556000000000001</v>
      </c>
      <c r="E24" s="61">
        <f t="shared" si="0"/>
        <v>18</v>
      </c>
      <c r="F24" s="60">
        <f>VLOOKUP($A24,'Return Data'!$B$7:$R$2292,6,0)</f>
        <v>7.0556000000000001</v>
      </c>
      <c r="G24" s="61">
        <f t="shared" si="1"/>
        <v>18</v>
      </c>
      <c r="H24" s="60">
        <f>VLOOKUP($A24,'Return Data'!$B$7:$R$2292,7,0)</f>
        <v>4.7186000000000003</v>
      </c>
      <c r="I24" s="61">
        <f t="shared" si="2"/>
        <v>15</v>
      </c>
      <c r="J24" s="60">
        <f>VLOOKUP($A24,'Return Data'!$B$7:$R$2292,8,0)</f>
        <v>5.1268000000000002</v>
      </c>
      <c r="K24" s="61">
        <f t="shared" si="3"/>
        <v>18</v>
      </c>
      <c r="L24" s="60">
        <f>VLOOKUP($A24,'Return Data'!$B$7:$R$2292,9,0)</f>
        <v>4.3663999999999996</v>
      </c>
      <c r="M24" s="61">
        <f t="shared" si="4"/>
        <v>13</v>
      </c>
      <c r="N24" s="60">
        <f>VLOOKUP($A24,'Return Data'!$B$7:$R$2292,10,0)</f>
        <v>4.3494000000000002</v>
      </c>
      <c r="O24" s="61">
        <f t="shared" si="5"/>
        <v>7</v>
      </c>
      <c r="P24" s="60">
        <f>VLOOKUP($A24,'Return Data'!$B$7:$R$2292,11,0)</f>
        <v>3.5888</v>
      </c>
      <c r="Q24" s="61">
        <f t="shared" si="6"/>
        <v>6</v>
      </c>
      <c r="R24" s="60">
        <f>VLOOKUP($A24,'Return Data'!$B$7:$R$2292,12,0)</f>
        <v>3.4761000000000002</v>
      </c>
      <c r="S24" s="61">
        <f t="shared" si="7"/>
        <v>12</v>
      </c>
      <c r="T24" s="60">
        <f>VLOOKUP($A24,'Return Data'!$B$7:$R$2292,13,0)</f>
        <v>3.3241000000000001</v>
      </c>
      <c r="U24" s="61">
        <f t="shared" si="8"/>
        <v>13</v>
      </c>
      <c r="V24" s="60">
        <f>VLOOKUP($A24,'Return Data'!$B$7:$R$2292,17,0)</f>
        <v>3.3098000000000001</v>
      </c>
      <c r="W24" s="61">
        <f t="shared" si="9"/>
        <v>20</v>
      </c>
      <c r="X24" s="60">
        <f>VLOOKUP($A24,'Return Data'!$B$7:$R$2292,14,0)</f>
        <v>4.3442999999999996</v>
      </c>
      <c r="Y24" s="61">
        <f t="shared" si="10"/>
        <v>19</v>
      </c>
      <c r="Z24" s="60">
        <f>VLOOKUP($A24,'Return Data'!$B$7:$R$2292,16,0)</f>
        <v>4.3940000000000001</v>
      </c>
      <c r="AA24" s="62">
        <f t="shared" si="11"/>
        <v>21</v>
      </c>
    </row>
    <row r="25" spans="1:27" x14ac:dyDescent="0.3">
      <c r="A25" s="58" t="s">
        <v>996</v>
      </c>
      <c r="B25" s="59">
        <f>VLOOKUP($A25,'Return Data'!$B$7:$R$2292,3,0)</f>
        <v>44859</v>
      </c>
      <c r="C25" s="60">
        <f>VLOOKUP($A25,'Return Data'!$B$7:$R$2292,4,0)</f>
        <v>3103.0877999999998</v>
      </c>
      <c r="D25" s="60">
        <f>VLOOKUP($A25,'Return Data'!$B$7:$R$2292,5,0)</f>
        <v>7.5109000000000004</v>
      </c>
      <c r="E25" s="61">
        <f t="shared" si="0"/>
        <v>15</v>
      </c>
      <c r="F25" s="60">
        <f>VLOOKUP($A25,'Return Data'!$B$7:$R$2292,6,0)</f>
        <v>7.5109000000000004</v>
      </c>
      <c r="G25" s="61">
        <f t="shared" si="1"/>
        <v>15</v>
      </c>
      <c r="H25" s="60">
        <f>VLOOKUP($A25,'Return Data'!$B$7:$R$2292,7,0)</f>
        <v>5.3491999999999997</v>
      </c>
      <c r="I25" s="61">
        <f t="shared" si="2"/>
        <v>5</v>
      </c>
      <c r="J25" s="60">
        <f>VLOOKUP($A25,'Return Data'!$B$7:$R$2292,8,0)</f>
        <v>5.3064</v>
      </c>
      <c r="K25" s="61">
        <f t="shared" si="3"/>
        <v>11</v>
      </c>
      <c r="L25" s="60">
        <f>VLOOKUP($A25,'Return Data'!$B$7:$R$2292,9,0)</f>
        <v>4.2996999999999996</v>
      </c>
      <c r="M25" s="61">
        <f t="shared" si="4"/>
        <v>15</v>
      </c>
      <c r="N25" s="60">
        <f>VLOOKUP($A25,'Return Data'!$B$7:$R$2292,10,0)</f>
        <v>3.9714999999999998</v>
      </c>
      <c r="O25" s="61">
        <f t="shared" si="5"/>
        <v>18</v>
      </c>
      <c r="P25" s="60">
        <f>VLOOKUP($A25,'Return Data'!$B$7:$R$2292,11,0)</f>
        <v>3.4268999999999998</v>
      </c>
      <c r="Q25" s="61">
        <f t="shared" si="6"/>
        <v>10</v>
      </c>
      <c r="R25" s="60">
        <f>VLOOKUP($A25,'Return Data'!$B$7:$R$2292,12,0)</f>
        <v>3.4864999999999999</v>
      </c>
      <c r="S25" s="61">
        <f t="shared" si="7"/>
        <v>11</v>
      </c>
      <c r="T25" s="60">
        <f>VLOOKUP($A25,'Return Data'!$B$7:$R$2292,13,0)</f>
        <v>3.4952000000000001</v>
      </c>
      <c r="U25" s="61">
        <f t="shared" si="8"/>
        <v>7</v>
      </c>
      <c r="V25" s="60">
        <f>VLOOKUP($A25,'Return Data'!$B$7:$R$2292,17,0)</f>
        <v>3.9927000000000001</v>
      </c>
      <c r="W25" s="61">
        <f t="shared" si="9"/>
        <v>3</v>
      </c>
      <c r="X25" s="60">
        <f>VLOOKUP($A25,'Return Data'!$B$7:$R$2292,14,0)</f>
        <v>5.1826999999999996</v>
      </c>
      <c r="Y25" s="61">
        <f t="shared" si="10"/>
        <v>5</v>
      </c>
      <c r="Z25" s="60">
        <f>VLOOKUP($A25,'Return Data'!$B$7:$R$2292,16,0)</f>
        <v>7.5233999999999996</v>
      </c>
      <c r="AA25" s="62">
        <f t="shared" si="11"/>
        <v>2</v>
      </c>
    </row>
    <row r="26" spans="1:27" x14ac:dyDescent="0.3">
      <c r="A26" s="58" t="s">
        <v>998</v>
      </c>
      <c r="B26" s="59">
        <f>VLOOKUP($A26,'Return Data'!$B$7:$R$2292,3,0)</f>
        <v>44859</v>
      </c>
      <c r="C26" s="60">
        <f>VLOOKUP($A26,'Return Data'!$B$7:$R$2292,4,0)</f>
        <v>24.5763</v>
      </c>
      <c r="D26" s="60">
        <f>VLOOKUP($A26,'Return Data'!$B$7:$R$2292,5,0)</f>
        <v>7.9897999999999998</v>
      </c>
      <c r="E26" s="61">
        <f t="shared" si="0"/>
        <v>9</v>
      </c>
      <c r="F26" s="60">
        <f>VLOOKUP($A26,'Return Data'!$B$7:$R$2292,6,0)</f>
        <v>7.9897999999999998</v>
      </c>
      <c r="G26" s="61">
        <f t="shared" si="1"/>
        <v>9</v>
      </c>
      <c r="H26" s="60">
        <f>VLOOKUP($A26,'Return Data'!$B$7:$R$2292,7,0)</f>
        <v>4.4805999999999999</v>
      </c>
      <c r="I26" s="61">
        <f t="shared" si="2"/>
        <v>18</v>
      </c>
      <c r="J26" s="60">
        <f>VLOOKUP($A26,'Return Data'!$B$7:$R$2292,8,0)</f>
        <v>5.8051000000000004</v>
      </c>
      <c r="K26" s="61">
        <f t="shared" si="3"/>
        <v>8</v>
      </c>
      <c r="L26" s="60">
        <f>VLOOKUP($A26,'Return Data'!$B$7:$R$2292,9,0)</f>
        <v>4.4635999999999996</v>
      </c>
      <c r="M26" s="61">
        <f t="shared" si="4"/>
        <v>10</v>
      </c>
      <c r="N26" s="60">
        <f>VLOOKUP($A26,'Return Data'!$B$7:$R$2292,10,0)</f>
        <v>4.1794000000000002</v>
      </c>
      <c r="O26" s="61">
        <f t="shared" si="5"/>
        <v>12</v>
      </c>
      <c r="P26" s="60">
        <f>VLOOKUP($A26,'Return Data'!$B$7:$R$2292,11,0)</f>
        <v>3.4863</v>
      </c>
      <c r="Q26" s="61">
        <f t="shared" si="6"/>
        <v>7</v>
      </c>
      <c r="R26" s="60">
        <f>VLOOKUP($A26,'Return Data'!$B$7:$R$2292,12,0)</f>
        <v>3.5651000000000002</v>
      </c>
      <c r="S26" s="61">
        <f t="shared" si="7"/>
        <v>6</v>
      </c>
      <c r="T26" s="60">
        <f>VLOOKUP($A26,'Return Data'!$B$7:$R$2292,13,0)</f>
        <v>3.3973</v>
      </c>
      <c r="U26" s="61">
        <f t="shared" si="8"/>
        <v>10</v>
      </c>
      <c r="V26" s="60">
        <f>VLOOKUP($A26,'Return Data'!$B$7:$R$2292,17,0)</f>
        <v>3.4712000000000001</v>
      </c>
      <c r="W26" s="61">
        <f t="shared" si="9"/>
        <v>15</v>
      </c>
      <c r="X26" s="60">
        <f>VLOOKUP($A26,'Return Data'!$B$7:$R$2292,14,0)</f>
        <v>3.2189999999999999</v>
      </c>
      <c r="Y26" s="61">
        <f t="shared" si="10"/>
        <v>22</v>
      </c>
      <c r="Z26" s="60">
        <f>VLOOKUP($A26,'Return Data'!$B$7:$R$2292,16,0)</f>
        <v>6.0316000000000001</v>
      </c>
      <c r="AA26" s="62">
        <f t="shared" si="11"/>
        <v>18</v>
      </c>
    </row>
    <row r="27" spans="1:27" x14ac:dyDescent="0.3">
      <c r="A27" s="58" t="s">
        <v>2031</v>
      </c>
      <c r="B27" s="59">
        <f>VLOOKUP($A27,'Return Data'!$B$7:$R$2292,3,0)</f>
        <v>44859</v>
      </c>
      <c r="C27" s="60">
        <f>VLOOKUP($A27,'Return Data'!$B$7:$R$2292,4,0)</f>
        <v>2898.1538999999998</v>
      </c>
      <c r="D27" s="60">
        <f>VLOOKUP($A27,'Return Data'!$B$7:$R$2292,5,0)</f>
        <v>7.9024999999999999</v>
      </c>
      <c r="E27" s="61">
        <f t="shared" si="0"/>
        <v>10</v>
      </c>
      <c r="F27" s="60">
        <f>VLOOKUP($A27,'Return Data'!$B$7:$R$2292,6,0)</f>
        <v>7.9024999999999999</v>
      </c>
      <c r="G27" s="61">
        <f t="shared" si="1"/>
        <v>10</v>
      </c>
      <c r="H27" s="60">
        <f>VLOOKUP($A27,'Return Data'!$B$7:$R$2292,7,0)</f>
        <v>4.2000999999999999</v>
      </c>
      <c r="I27" s="61">
        <f t="shared" si="2"/>
        <v>21</v>
      </c>
      <c r="J27" s="60">
        <f>VLOOKUP($A27,'Return Data'!$B$7:$R$2292,8,0)</f>
        <v>5.1738999999999997</v>
      </c>
      <c r="K27" s="61">
        <f t="shared" si="3"/>
        <v>17</v>
      </c>
      <c r="L27" s="60">
        <f>VLOOKUP($A27,'Return Data'!$B$7:$R$2292,9,0)</f>
        <v>4.3590999999999998</v>
      </c>
      <c r="M27" s="61">
        <f t="shared" si="4"/>
        <v>14</v>
      </c>
      <c r="N27" s="60">
        <f>VLOOKUP($A27,'Return Data'!$B$7:$R$2292,10,0)</f>
        <v>4.1029999999999998</v>
      </c>
      <c r="O27" s="61">
        <f t="shared" si="5"/>
        <v>13</v>
      </c>
      <c r="P27" s="60">
        <f>VLOOKUP($A27,'Return Data'!$B$7:$R$2292,11,0)</f>
        <v>3.2435999999999998</v>
      </c>
      <c r="Q27" s="61">
        <f t="shared" si="6"/>
        <v>18</v>
      </c>
      <c r="R27" s="60">
        <f>VLOOKUP($A27,'Return Data'!$B$7:$R$2292,12,0)</f>
        <v>3.3262</v>
      </c>
      <c r="S27" s="61">
        <f t="shared" si="7"/>
        <v>15</v>
      </c>
      <c r="T27" s="60">
        <f>VLOOKUP($A27,'Return Data'!$B$7:$R$2292,13,0)</f>
        <v>3.26</v>
      </c>
      <c r="U27" s="61">
        <f t="shared" si="8"/>
        <v>17</v>
      </c>
      <c r="V27" s="60">
        <f>VLOOKUP($A27,'Return Data'!$B$7:$R$2292,17,0)</f>
        <v>3.3342999999999998</v>
      </c>
      <c r="W27" s="61">
        <f t="shared" si="9"/>
        <v>18</v>
      </c>
      <c r="X27" s="60">
        <f>VLOOKUP($A27,'Return Data'!$B$7:$R$2292,14,0)</f>
        <v>4.5780000000000003</v>
      </c>
      <c r="Y27" s="61">
        <f t="shared" si="10"/>
        <v>16</v>
      </c>
      <c r="Z27" s="60">
        <f>VLOOKUP($A27,'Return Data'!$B$7:$R$2292,16,0)</f>
        <v>7.2217000000000002</v>
      </c>
      <c r="AA27" s="62">
        <f t="shared" si="11"/>
        <v>10</v>
      </c>
    </row>
    <row r="28" spans="1:27" x14ac:dyDescent="0.3">
      <c r="A28" s="58" t="s">
        <v>1915</v>
      </c>
      <c r="B28" s="59">
        <f>VLOOKUP($A28,'Return Data'!$B$7:$R$2292,3,0)</f>
        <v>44859</v>
      </c>
      <c r="C28" s="60">
        <f>VLOOKUP($A28,'Return Data'!$B$7:$R$2292,4,0)</f>
        <v>2882.9794999999999</v>
      </c>
      <c r="D28" s="60">
        <f>VLOOKUP($A28,'Return Data'!$B$7:$R$2292,5,0)</f>
        <v>7.0849000000000002</v>
      </c>
      <c r="E28" s="61">
        <f t="shared" si="0"/>
        <v>17</v>
      </c>
      <c r="F28" s="60">
        <f>VLOOKUP($A28,'Return Data'!$B$7:$R$2292,6,0)</f>
        <v>7.0849000000000002</v>
      </c>
      <c r="G28" s="61">
        <f t="shared" si="1"/>
        <v>17</v>
      </c>
      <c r="H28" s="60">
        <f>VLOOKUP($A28,'Return Data'!$B$7:$R$2292,7,0)</f>
        <v>2.1772999999999998</v>
      </c>
      <c r="I28" s="61">
        <f t="shared" si="2"/>
        <v>22</v>
      </c>
      <c r="J28" s="60">
        <f>VLOOKUP($A28,'Return Data'!$B$7:$R$2292,8,0)</f>
        <v>4.8719000000000001</v>
      </c>
      <c r="K28" s="61">
        <f t="shared" si="3"/>
        <v>20</v>
      </c>
      <c r="L28" s="60">
        <f>VLOOKUP($A28,'Return Data'!$B$7:$R$2292,9,0)</f>
        <v>4.2683999999999997</v>
      </c>
      <c r="M28" s="61">
        <f t="shared" si="4"/>
        <v>19</v>
      </c>
      <c r="N28" s="60">
        <f>VLOOKUP($A28,'Return Data'!$B$7:$R$2292,10,0)</f>
        <v>4.3235000000000001</v>
      </c>
      <c r="O28" s="61">
        <f t="shared" si="5"/>
        <v>8</v>
      </c>
      <c r="P28" s="60">
        <f>VLOOKUP($A28,'Return Data'!$B$7:$R$2292,11,0)</f>
        <v>3.4619</v>
      </c>
      <c r="Q28" s="61">
        <f t="shared" si="6"/>
        <v>8</v>
      </c>
      <c r="R28" s="60">
        <f>VLOOKUP($A28,'Return Data'!$B$7:$R$2292,12,0)</f>
        <v>3.5257999999999998</v>
      </c>
      <c r="S28" s="61">
        <f t="shared" si="7"/>
        <v>8</v>
      </c>
      <c r="T28" s="60">
        <f>VLOOKUP($A28,'Return Data'!$B$7:$R$2292,13,0)</f>
        <v>3.4592000000000001</v>
      </c>
      <c r="U28" s="61">
        <f t="shared" si="8"/>
        <v>9</v>
      </c>
      <c r="V28" s="60">
        <f>VLOOKUP($A28,'Return Data'!$B$7:$R$2292,17,0)</f>
        <v>3.4746999999999999</v>
      </c>
      <c r="W28" s="61">
        <f t="shared" si="9"/>
        <v>14</v>
      </c>
      <c r="X28" s="60">
        <f>VLOOKUP($A28,'Return Data'!$B$7:$R$2292,14,0)</f>
        <v>4.1280000000000001</v>
      </c>
      <c r="Y28" s="61">
        <f t="shared" si="10"/>
        <v>20</v>
      </c>
      <c r="Z28" s="60">
        <f>VLOOKUP($A28,'Return Data'!$B$7:$R$2292,16,0)</f>
        <v>6.0164</v>
      </c>
      <c r="AA28" s="62">
        <f t="shared" si="11"/>
        <v>19</v>
      </c>
    </row>
    <row r="29" spans="1:27" x14ac:dyDescent="0.3">
      <c r="A29" s="58" t="s">
        <v>1002</v>
      </c>
      <c r="B29" s="59">
        <f>VLOOKUP($A29,'Return Data'!$B$7:$R$2292,3,0)</f>
        <v>44859</v>
      </c>
      <c r="C29" s="60">
        <f>VLOOKUP($A29,'Return Data'!$B$7:$R$2292,4,0)</f>
        <v>3256.1813999999999</v>
      </c>
      <c r="D29" s="60">
        <f>VLOOKUP($A29,'Return Data'!$B$7:$R$2292,5,0)</f>
        <v>7.7697000000000003</v>
      </c>
      <c r="E29" s="61">
        <f t="shared" si="0"/>
        <v>12</v>
      </c>
      <c r="F29" s="60">
        <f>VLOOKUP($A29,'Return Data'!$B$7:$R$2292,6,0)</f>
        <v>7.7697000000000003</v>
      </c>
      <c r="G29" s="61">
        <f t="shared" si="1"/>
        <v>12</v>
      </c>
      <c r="H29" s="60">
        <f>VLOOKUP($A29,'Return Data'!$B$7:$R$2292,7,0)</f>
        <v>5.4564000000000004</v>
      </c>
      <c r="I29" s="61">
        <f t="shared" si="2"/>
        <v>3</v>
      </c>
      <c r="J29" s="60">
        <f>VLOOKUP($A29,'Return Data'!$B$7:$R$2292,8,0)</f>
        <v>5.5183999999999997</v>
      </c>
      <c r="K29" s="61">
        <f t="shared" si="3"/>
        <v>10</v>
      </c>
      <c r="L29" s="60">
        <f>VLOOKUP($A29,'Return Data'!$B$7:$R$2292,9,0)</f>
        <v>4.6253000000000002</v>
      </c>
      <c r="M29" s="61">
        <f t="shared" si="4"/>
        <v>7</v>
      </c>
      <c r="N29" s="60">
        <f>VLOOKUP($A29,'Return Data'!$B$7:$R$2292,10,0)</f>
        <v>4.2876000000000003</v>
      </c>
      <c r="O29" s="61">
        <f t="shared" si="5"/>
        <v>10</v>
      </c>
      <c r="P29" s="60">
        <f>VLOOKUP($A29,'Return Data'!$B$7:$R$2292,11,0)</f>
        <v>3.4487999999999999</v>
      </c>
      <c r="Q29" s="61">
        <f t="shared" si="6"/>
        <v>9</v>
      </c>
      <c r="R29" s="60">
        <f>VLOOKUP($A29,'Return Data'!$B$7:$R$2292,12,0)</f>
        <v>3.5287000000000002</v>
      </c>
      <c r="S29" s="61">
        <f t="shared" si="7"/>
        <v>7</v>
      </c>
      <c r="T29" s="60">
        <f>VLOOKUP($A29,'Return Data'!$B$7:$R$2292,13,0)</f>
        <v>3.5417999999999998</v>
      </c>
      <c r="U29" s="61">
        <f t="shared" si="8"/>
        <v>5</v>
      </c>
      <c r="V29" s="60">
        <f>VLOOKUP($A29,'Return Data'!$B$7:$R$2292,17,0)</f>
        <v>3.7004000000000001</v>
      </c>
      <c r="W29" s="61">
        <f t="shared" si="9"/>
        <v>7</v>
      </c>
      <c r="X29" s="60">
        <f>VLOOKUP($A29,'Return Data'!$B$7:$R$2292,14,0)</f>
        <v>5.0262000000000002</v>
      </c>
      <c r="Y29" s="61">
        <f t="shared" si="10"/>
        <v>9</v>
      </c>
      <c r="Z29" s="60">
        <f>VLOOKUP($A29,'Return Data'!$B$7:$R$2292,16,0)</f>
        <v>7.1281999999999996</v>
      </c>
      <c r="AA29" s="62">
        <f t="shared" si="11"/>
        <v>14</v>
      </c>
    </row>
    <row r="30" spans="1:27" x14ac:dyDescent="0.3">
      <c r="A30" s="58" t="s">
        <v>1003</v>
      </c>
      <c r="B30" s="59">
        <f>VLOOKUP($A30,'Return Data'!$B$7:$R$2292,3,0)</f>
        <v>0</v>
      </c>
      <c r="C30" s="60">
        <f>VLOOKUP($A30,'Return Data'!$B$7:$R$2292,4,0)</f>
        <v>0</v>
      </c>
      <c r="D30" s="60">
        <f>VLOOKUP($A30,'Return Data'!$B$7:$R$2292,5,0)</f>
        <v>0</v>
      </c>
      <c r="E30" s="61">
        <f t="shared" si="0"/>
        <v>23</v>
      </c>
      <c r="F30" s="60">
        <f>VLOOKUP($A30,'Return Data'!$B$7:$R$2292,6,0)</f>
        <v>0</v>
      </c>
      <c r="G30" s="61">
        <f t="shared" si="1"/>
        <v>23</v>
      </c>
      <c r="H30" s="60">
        <f>VLOOKUP($A30,'Return Data'!$B$7:$R$2292,7,0)</f>
        <v>0</v>
      </c>
      <c r="I30" s="61">
        <f t="shared" si="2"/>
        <v>23</v>
      </c>
      <c r="J30" s="60">
        <f>VLOOKUP($A30,'Return Data'!$B$7:$R$2292,8,0)</f>
        <v>0</v>
      </c>
      <c r="K30" s="61">
        <f t="shared" si="3"/>
        <v>23</v>
      </c>
      <c r="L30" s="60">
        <f>VLOOKUP($A30,'Return Data'!$B$7:$R$2292,9,0)</f>
        <v>0</v>
      </c>
      <c r="M30" s="61">
        <f t="shared" si="4"/>
        <v>23</v>
      </c>
      <c r="N30" s="60">
        <f>VLOOKUP($A30,'Return Data'!$B$7:$R$2292,10,0)</f>
        <v>0</v>
      </c>
      <c r="O30" s="61">
        <f t="shared" si="5"/>
        <v>23</v>
      </c>
      <c r="P30" s="60">
        <f>VLOOKUP($A30,'Return Data'!$B$7:$R$2292,11,0)</f>
        <v>0</v>
      </c>
      <c r="Q30" s="61">
        <f t="shared" si="6"/>
        <v>23</v>
      </c>
      <c r="R30" s="60">
        <f>VLOOKUP($A30,'Return Data'!$B$7:$R$2292,12,0)</f>
        <v>0</v>
      </c>
      <c r="S30" s="61">
        <f t="shared" si="7"/>
        <v>23</v>
      </c>
      <c r="T30" s="60">
        <f>VLOOKUP($A30,'Return Data'!$B$7:$R$2292,13,0)</f>
        <v>0</v>
      </c>
      <c r="U30" s="61">
        <f t="shared" si="8"/>
        <v>23</v>
      </c>
      <c r="V30" s="60">
        <f>VLOOKUP($A30,'Return Data'!$B$7:$R$2292,17,0)</f>
        <v>0</v>
      </c>
      <c r="W30" s="61">
        <f t="shared" si="9"/>
        <v>23</v>
      </c>
      <c r="X30" s="60"/>
      <c r="Y30" s="61"/>
      <c r="Z30" s="60">
        <f>VLOOKUP($A30,'Return Data'!$B$7:$R$2292,16,0)</f>
        <v>0</v>
      </c>
      <c r="AA30" s="62">
        <f t="shared" si="11"/>
        <v>23</v>
      </c>
    </row>
    <row r="31" spans="1:27" x14ac:dyDescent="0.3">
      <c r="A31" s="58" t="s">
        <v>1007</v>
      </c>
      <c r="B31" s="59">
        <f>VLOOKUP($A31,'Return Data'!$B$7:$R$2292,3,0)</f>
        <v>44859</v>
      </c>
      <c r="C31" s="60">
        <f>VLOOKUP($A31,'Return Data'!$B$7:$R$2292,4,0)</f>
        <v>2919.2678000000001</v>
      </c>
      <c r="D31" s="60">
        <f>VLOOKUP($A31,'Return Data'!$B$7:$R$2292,5,0)</f>
        <v>7.7622999999999998</v>
      </c>
      <c r="E31" s="61">
        <f t="shared" si="0"/>
        <v>13</v>
      </c>
      <c r="F31" s="60">
        <f>VLOOKUP($A31,'Return Data'!$B$7:$R$2292,6,0)</f>
        <v>7.7622999999999998</v>
      </c>
      <c r="G31" s="61">
        <f t="shared" si="1"/>
        <v>13</v>
      </c>
      <c r="H31" s="60">
        <f>VLOOKUP($A31,'Return Data'!$B$7:$R$2292,7,0)</f>
        <v>5.7927</v>
      </c>
      <c r="I31" s="61">
        <f t="shared" si="2"/>
        <v>2</v>
      </c>
      <c r="J31" s="60">
        <f>VLOOKUP($A31,'Return Data'!$B$7:$R$2292,8,0)</f>
        <v>5.7267999999999999</v>
      </c>
      <c r="K31" s="61">
        <f t="shared" si="3"/>
        <v>9</v>
      </c>
      <c r="L31" s="60">
        <f>VLOOKUP($A31,'Return Data'!$B$7:$R$2292,9,0)</f>
        <v>5.2439</v>
      </c>
      <c r="M31" s="61">
        <f t="shared" si="4"/>
        <v>3</v>
      </c>
      <c r="N31" s="60">
        <f>VLOOKUP($A31,'Return Data'!$B$7:$R$2292,10,0)</f>
        <v>4.6677</v>
      </c>
      <c r="O31" s="61">
        <f t="shared" si="5"/>
        <v>5</v>
      </c>
      <c r="P31" s="60">
        <f>VLOOKUP($A31,'Return Data'!$B$7:$R$2292,11,0)</f>
        <v>4.0019999999999998</v>
      </c>
      <c r="Q31" s="61">
        <f t="shared" si="6"/>
        <v>2</v>
      </c>
      <c r="R31" s="60">
        <f>VLOOKUP($A31,'Return Data'!$B$7:$R$2292,12,0)</f>
        <v>3.9750999999999999</v>
      </c>
      <c r="S31" s="61">
        <f t="shared" si="7"/>
        <v>2</v>
      </c>
      <c r="T31" s="60">
        <f>VLOOKUP($A31,'Return Data'!$B$7:$R$2292,13,0)</f>
        <v>3.8073000000000001</v>
      </c>
      <c r="U31" s="61">
        <f t="shared" si="8"/>
        <v>1</v>
      </c>
      <c r="V31" s="60">
        <f>VLOOKUP($A31,'Return Data'!$B$7:$R$2292,17,0)</f>
        <v>6.4451999999999998</v>
      </c>
      <c r="W31" s="61">
        <f t="shared" si="9"/>
        <v>1</v>
      </c>
      <c r="X31" s="60">
        <f>VLOOKUP($A31,'Return Data'!$B$7:$R$2292,14,0)</f>
        <v>6.8696999999999999</v>
      </c>
      <c r="Y31" s="61">
        <f>RANK(X31,X$8:X$31,0)</f>
        <v>2</v>
      </c>
      <c r="Z31" s="60">
        <f>VLOOKUP($A31,'Return Data'!$B$7:$R$2292,16,0)</f>
        <v>7.1478000000000002</v>
      </c>
      <c r="AA31" s="62">
        <f t="shared" si="11"/>
        <v>13</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7.7081124999999995</v>
      </c>
      <c r="E33" s="69"/>
      <c r="F33" s="70">
        <f>AVERAGE(F8:F31)</f>
        <v>7.7081124999999995</v>
      </c>
      <c r="G33" s="69"/>
      <c r="H33" s="70">
        <f>AVERAGE(H8:H31)</f>
        <v>4.5291583333333332</v>
      </c>
      <c r="I33" s="69"/>
      <c r="J33" s="70">
        <f>AVERAGE(J8:J31)</f>
        <v>5.1883124999999994</v>
      </c>
      <c r="K33" s="69"/>
      <c r="L33" s="70">
        <f>AVERAGE(L8:L31)</f>
        <v>4.2009041666666658</v>
      </c>
      <c r="M33" s="69"/>
      <c r="N33" s="70">
        <f>AVERAGE(N8:N31)</f>
        <v>4.1069958333333334</v>
      </c>
      <c r="O33" s="69"/>
      <c r="P33" s="70">
        <f>AVERAGE(P8:P31)</f>
        <v>3.1925041666666671</v>
      </c>
      <c r="Q33" s="69"/>
      <c r="R33" s="70">
        <f>AVERAGE(R8:R31)</f>
        <v>3.1831666666666667</v>
      </c>
      <c r="S33" s="69"/>
      <c r="T33" s="70">
        <f>AVERAGE(T8:T31)</f>
        <v>3.1054249999999999</v>
      </c>
      <c r="U33" s="69"/>
      <c r="V33" s="70">
        <f>AVERAGE(V8:V31)</f>
        <v>3.3807583333333331</v>
      </c>
      <c r="W33" s="69"/>
      <c r="X33" s="70">
        <f>AVERAGE(X8:X31)</f>
        <v>4.7618173913043478</v>
      </c>
      <c r="Y33" s="69"/>
      <c r="Z33" s="70">
        <f>AVERAGE(Z8:Z31)</f>
        <v>6.1681208333333331</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16.3948</v>
      </c>
      <c r="E35" s="73"/>
      <c r="F35" s="74">
        <f>MAX(F8:F31)</f>
        <v>16.3948</v>
      </c>
      <c r="G35" s="73"/>
      <c r="H35" s="74">
        <f>MAX(H8:H31)</f>
        <v>8.827</v>
      </c>
      <c r="I35" s="73"/>
      <c r="J35" s="74">
        <f>MAX(J8:J31)</f>
        <v>9.6008999999999993</v>
      </c>
      <c r="K35" s="73"/>
      <c r="L35" s="74">
        <f>MAX(L8:L31)</f>
        <v>6.8925000000000001</v>
      </c>
      <c r="M35" s="73"/>
      <c r="N35" s="74">
        <f>MAX(N8:N31)</f>
        <v>8.6912000000000003</v>
      </c>
      <c r="O35" s="73"/>
      <c r="P35" s="74">
        <f>MAX(P8:P31)</f>
        <v>4.7887000000000004</v>
      </c>
      <c r="Q35" s="73"/>
      <c r="R35" s="74">
        <f>MAX(R8:R31)</f>
        <v>4.1726000000000001</v>
      </c>
      <c r="S35" s="73"/>
      <c r="T35" s="74">
        <f>MAX(T8:T31)</f>
        <v>3.8073000000000001</v>
      </c>
      <c r="U35" s="73"/>
      <c r="V35" s="74">
        <f>MAX(V8:V31)</f>
        <v>6.4451999999999998</v>
      </c>
      <c r="W35" s="73"/>
      <c r="X35" s="74">
        <f>MAX(X8:X31)</f>
        <v>9.1704000000000008</v>
      </c>
      <c r="Y35" s="73"/>
      <c r="Z35" s="74">
        <f>MAX(Z8:Z31)</f>
        <v>7.7087000000000003</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1398</v>
      </c>
      <c r="B8" s="59">
        <f>VLOOKUP($A8,'Return Data'!$B$7:$R$2292,3,0)</f>
        <v>44859</v>
      </c>
      <c r="C8" s="60">
        <f>VLOOKUP($A8,'Return Data'!$B$7:$R$2292,4,0)</f>
        <v>456.23</v>
      </c>
      <c r="D8" s="60">
        <f>VLOOKUP($A8,'Return Data'!$B$7:$R$2292,5,0)</f>
        <v>7.4424000000000001</v>
      </c>
      <c r="E8" s="61">
        <f t="shared" ref="E8:E31" si="0">RANK(D8,D$8:D$31,0)</f>
        <v>5</v>
      </c>
      <c r="F8" s="60">
        <f>VLOOKUP($A8,'Return Data'!$B$7:$R$2292,6,0)</f>
        <v>7.4424000000000001</v>
      </c>
      <c r="G8" s="61">
        <f t="shared" ref="G8:G31" si="1">RANK(F8,F$8:F$31,0)</f>
        <v>5</v>
      </c>
      <c r="H8" s="60">
        <f>VLOOKUP($A8,'Return Data'!$B$7:$R$2292,7,0)</f>
        <v>5.5397999999999996</v>
      </c>
      <c r="I8" s="61">
        <f t="shared" ref="I8:I31" si="2">RANK(H8,H$8:H$31,0)</f>
        <v>5</v>
      </c>
      <c r="J8" s="60">
        <f>VLOOKUP($A8,'Return Data'!$B$7:$R$2292,8,0)</f>
        <v>5.6622000000000003</v>
      </c>
      <c r="K8" s="61">
        <f t="shared" ref="K8:K31" si="3">RANK(J8,J$8:J$31,0)</f>
        <v>6</v>
      </c>
      <c r="L8" s="60">
        <f>VLOOKUP($A8,'Return Data'!$B$7:$R$2292,9,0)</f>
        <v>5.5053999999999998</v>
      </c>
      <c r="M8" s="61">
        <f t="shared" ref="M8:M31" si="4">RANK(L8,L$8:L$31,0)</f>
        <v>3</v>
      </c>
      <c r="N8" s="60">
        <f>VLOOKUP($A8,'Return Data'!$B$7:$R$2292,10,0)</f>
        <v>4.9600999999999997</v>
      </c>
      <c r="O8" s="61">
        <f t="shared" ref="O8:O31" si="5">RANK(N8,N$8:N$31,0)</f>
        <v>14</v>
      </c>
      <c r="P8" s="60">
        <f>VLOOKUP($A8,'Return Data'!$B$7:$R$2292,11,0)</f>
        <v>4.3263999999999996</v>
      </c>
      <c r="Q8" s="61">
        <f t="shared" ref="Q8:Q31" si="6">RANK(P8,P$8:P$31,0)</f>
        <v>13</v>
      </c>
      <c r="R8" s="60">
        <f>VLOOKUP($A8,'Return Data'!$B$7:$R$2292,12,0)</f>
        <v>4.3895</v>
      </c>
      <c r="S8" s="61">
        <f t="shared" ref="S8:S31" si="7">RANK(R8,R$8:R$31,0)</f>
        <v>9</v>
      </c>
      <c r="T8" s="60">
        <f>VLOOKUP($A8,'Return Data'!$B$7:$R$2292,13,0)</f>
        <v>4.3407999999999998</v>
      </c>
      <c r="U8" s="61">
        <f t="shared" ref="U8:U31" si="8">RANK(T8,T$8:T$31,0)</f>
        <v>5</v>
      </c>
      <c r="V8" s="60">
        <f>VLOOKUP($A8,'Return Data'!$B$7:$R$2292,17,0)</f>
        <v>4.2915000000000001</v>
      </c>
      <c r="W8" s="61">
        <f>RANK(V8,V$8:V$31,0)</f>
        <v>6</v>
      </c>
      <c r="X8" s="60">
        <f>VLOOKUP($A8,'Return Data'!$B$7:$R$2292,14,0)</f>
        <v>5.3433999999999999</v>
      </c>
      <c r="Y8" s="61">
        <f>RANK(X8,X$8:X$31,0)</f>
        <v>4</v>
      </c>
      <c r="Z8" s="60">
        <f>VLOOKUP($A8,'Return Data'!$B$7:$R$2292,16,0)</f>
        <v>7.7531999999999996</v>
      </c>
      <c r="AA8" s="62">
        <f>RANK(Z8,Z$8:Z$31,0)</f>
        <v>3</v>
      </c>
    </row>
    <row r="9" spans="1:27" x14ac:dyDescent="0.3">
      <c r="A9" s="58" t="s">
        <v>1400</v>
      </c>
      <c r="B9" s="59">
        <f>VLOOKUP($A9,'Return Data'!$B$7:$R$2292,3,0)</f>
        <v>44859</v>
      </c>
      <c r="C9" s="60">
        <f>VLOOKUP($A9,'Return Data'!$B$7:$R$2292,4,0)</f>
        <v>12.787000000000001</v>
      </c>
      <c r="D9" s="60">
        <f>VLOOKUP($A9,'Return Data'!$B$7:$R$2292,5,0)</f>
        <v>7.1417000000000002</v>
      </c>
      <c r="E9" s="61">
        <f t="shared" si="0"/>
        <v>8</v>
      </c>
      <c r="F9" s="60">
        <f>VLOOKUP($A9,'Return Data'!$B$7:$R$2292,6,0)</f>
        <v>7.1417000000000002</v>
      </c>
      <c r="G9" s="61">
        <f t="shared" si="1"/>
        <v>8</v>
      </c>
      <c r="H9" s="60">
        <f>VLOOKUP($A9,'Return Data'!$B$7:$R$2292,7,0)</f>
        <v>5.3883000000000001</v>
      </c>
      <c r="I9" s="61">
        <f t="shared" si="2"/>
        <v>12</v>
      </c>
      <c r="J9" s="60">
        <f>VLOOKUP($A9,'Return Data'!$B$7:$R$2292,8,0)</f>
        <v>5.5372000000000003</v>
      </c>
      <c r="K9" s="61">
        <f t="shared" si="3"/>
        <v>9</v>
      </c>
      <c r="L9" s="60">
        <f>VLOOKUP($A9,'Return Data'!$B$7:$R$2292,9,0)</f>
        <v>5.2782999999999998</v>
      </c>
      <c r="M9" s="61">
        <f t="shared" si="4"/>
        <v>11</v>
      </c>
      <c r="N9" s="60">
        <f>VLOOKUP($A9,'Return Data'!$B$7:$R$2292,10,0)</f>
        <v>5.0972</v>
      </c>
      <c r="O9" s="61">
        <f t="shared" si="5"/>
        <v>9</v>
      </c>
      <c r="P9" s="60">
        <f>VLOOKUP($A9,'Return Data'!$B$7:$R$2292,11,0)</f>
        <v>4.5533000000000001</v>
      </c>
      <c r="Q9" s="61">
        <f t="shared" si="6"/>
        <v>6</v>
      </c>
      <c r="R9" s="60">
        <f>VLOOKUP($A9,'Return Data'!$B$7:$R$2292,12,0)</f>
        <v>4.5484</v>
      </c>
      <c r="S9" s="61">
        <f t="shared" si="7"/>
        <v>2</v>
      </c>
      <c r="T9" s="60">
        <f>VLOOKUP($A9,'Return Data'!$B$7:$R$2292,13,0)</f>
        <v>4.4322999999999997</v>
      </c>
      <c r="U9" s="61">
        <f t="shared" si="8"/>
        <v>4</v>
      </c>
      <c r="V9" s="60">
        <f>VLOOKUP($A9,'Return Data'!$B$7:$R$2292,17,0)</f>
        <v>4.3207000000000004</v>
      </c>
      <c r="W9" s="61">
        <f t="shared" ref="W9:W31" si="9">RANK(V9,V$8:V$31,0)</f>
        <v>5</v>
      </c>
      <c r="X9" s="60">
        <f>VLOOKUP($A9,'Return Data'!$B$7:$R$2292,14,0)</f>
        <v>5.085</v>
      </c>
      <c r="Y9" s="61">
        <f t="shared" ref="Y9:Y31" si="10">RANK(X9,X$8:X$31,0)</f>
        <v>5</v>
      </c>
      <c r="Z9" s="60">
        <f>VLOOKUP($A9,'Return Data'!$B$7:$R$2292,16,0)</f>
        <v>6.1395</v>
      </c>
      <c r="AA9" s="62">
        <f t="shared" ref="AA9:AA31" si="11">RANK(Z9,Z$8:Z$31,0)</f>
        <v>15</v>
      </c>
    </row>
    <row r="10" spans="1:27" x14ac:dyDescent="0.3">
      <c r="A10" s="58" t="s">
        <v>1986</v>
      </c>
      <c r="B10" s="59">
        <f>VLOOKUP($A10,'Return Data'!$B$7:$R$2292,3,0)</f>
        <v>44859</v>
      </c>
      <c r="C10" s="60">
        <f>VLOOKUP($A10,'Return Data'!$B$7:$R$2292,4,0)</f>
        <v>1283.4963</v>
      </c>
      <c r="D10" s="60">
        <f>VLOOKUP($A10,'Return Data'!$B$7:$R$2292,5,0)</f>
        <v>6.7213000000000003</v>
      </c>
      <c r="E10" s="61">
        <f t="shared" si="0"/>
        <v>19</v>
      </c>
      <c r="F10" s="60">
        <f>VLOOKUP($A10,'Return Data'!$B$7:$R$2292,6,0)</f>
        <v>6.7213000000000003</v>
      </c>
      <c r="G10" s="61">
        <f t="shared" si="1"/>
        <v>19</v>
      </c>
      <c r="H10" s="60">
        <f>VLOOKUP($A10,'Return Data'!$B$7:$R$2292,7,0)</f>
        <v>5.4734999999999996</v>
      </c>
      <c r="I10" s="61">
        <f t="shared" si="2"/>
        <v>6</v>
      </c>
      <c r="J10" s="60">
        <f>VLOOKUP($A10,'Return Data'!$B$7:$R$2292,8,0)</f>
        <v>5.5113000000000003</v>
      </c>
      <c r="K10" s="61">
        <f t="shared" si="3"/>
        <v>10</v>
      </c>
      <c r="L10" s="60">
        <f>VLOOKUP($A10,'Return Data'!$B$7:$R$2292,9,0)</f>
        <v>5.6402999999999999</v>
      </c>
      <c r="M10" s="61">
        <f t="shared" si="4"/>
        <v>2</v>
      </c>
      <c r="N10" s="60">
        <f>VLOOKUP($A10,'Return Data'!$B$7:$R$2292,10,0)</f>
        <v>5.5038999999999998</v>
      </c>
      <c r="O10" s="61">
        <f t="shared" si="5"/>
        <v>1</v>
      </c>
      <c r="P10" s="60">
        <f>VLOOKUP($A10,'Return Data'!$B$7:$R$2292,11,0)</f>
        <v>4.6073000000000004</v>
      </c>
      <c r="Q10" s="61">
        <f t="shared" si="6"/>
        <v>4</v>
      </c>
      <c r="R10" s="60">
        <f>VLOOKUP($A10,'Return Data'!$B$7:$R$2292,12,0)</f>
        <v>4.5130999999999997</v>
      </c>
      <c r="S10" s="61">
        <f t="shared" si="7"/>
        <v>4</v>
      </c>
      <c r="T10" s="60">
        <f>VLOOKUP($A10,'Return Data'!$B$7:$R$2292,13,0)</f>
        <v>4.4722</v>
      </c>
      <c r="U10" s="61">
        <f t="shared" si="8"/>
        <v>3</v>
      </c>
      <c r="V10" s="60">
        <f>VLOOKUP($A10,'Return Data'!$B$7:$R$2292,17,0)</f>
        <v>4.1299000000000001</v>
      </c>
      <c r="W10" s="61">
        <f t="shared" si="9"/>
        <v>9</v>
      </c>
      <c r="X10" s="60">
        <f>VLOOKUP($A10,'Return Data'!$B$7:$R$2292,14,0)</f>
        <v>4.6619999999999999</v>
      </c>
      <c r="Y10" s="61">
        <f t="shared" si="10"/>
        <v>13</v>
      </c>
      <c r="Z10" s="60">
        <f>VLOOKUP($A10,'Return Data'!$B$7:$R$2292,16,0)</f>
        <v>5.8327</v>
      </c>
      <c r="AA10" s="62">
        <f t="shared" si="11"/>
        <v>17</v>
      </c>
    </row>
    <row r="11" spans="1:27" x14ac:dyDescent="0.3">
      <c r="A11" s="58" t="s">
        <v>2038</v>
      </c>
      <c r="B11" s="59">
        <f>VLOOKUP($A11,'Return Data'!$B$7:$R$2292,3,0)</f>
        <v>44859</v>
      </c>
      <c r="C11" s="60">
        <f>VLOOKUP($A11,'Return Data'!$B$7:$R$2292,4,0)</f>
        <v>2721.3744999999999</v>
      </c>
      <c r="D11" s="60">
        <f>VLOOKUP($A11,'Return Data'!$B$7:$R$2292,5,0)</f>
        <v>6.8528000000000002</v>
      </c>
      <c r="E11" s="61">
        <f t="shared" si="0"/>
        <v>12</v>
      </c>
      <c r="F11" s="60">
        <f>VLOOKUP($A11,'Return Data'!$B$7:$R$2292,6,0)</f>
        <v>6.8528000000000002</v>
      </c>
      <c r="G11" s="61">
        <f t="shared" si="1"/>
        <v>12</v>
      </c>
      <c r="H11" s="60">
        <f>VLOOKUP($A11,'Return Data'!$B$7:$R$2292,7,0)</f>
        <v>4.8766999999999996</v>
      </c>
      <c r="I11" s="61">
        <f t="shared" si="2"/>
        <v>23</v>
      </c>
      <c r="J11" s="60">
        <f>VLOOKUP($A11,'Return Data'!$B$7:$R$2292,8,0)</f>
        <v>4.7426000000000004</v>
      </c>
      <c r="K11" s="61">
        <f t="shared" si="3"/>
        <v>24</v>
      </c>
      <c r="L11" s="60">
        <f>VLOOKUP($A11,'Return Data'!$B$7:$R$2292,9,0)</f>
        <v>4.7855999999999996</v>
      </c>
      <c r="M11" s="61">
        <f t="shared" si="4"/>
        <v>23</v>
      </c>
      <c r="N11" s="60">
        <f>VLOOKUP($A11,'Return Data'!$B$7:$R$2292,10,0)</f>
        <v>4.7861000000000002</v>
      </c>
      <c r="O11" s="61">
        <f t="shared" si="5"/>
        <v>20</v>
      </c>
      <c r="P11" s="60">
        <f>VLOOKUP($A11,'Return Data'!$B$7:$R$2292,11,0)</f>
        <v>4.0946999999999996</v>
      </c>
      <c r="Q11" s="61">
        <f t="shared" si="6"/>
        <v>20</v>
      </c>
      <c r="R11" s="60">
        <f>VLOOKUP($A11,'Return Data'!$B$7:$R$2292,12,0)</f>
        <v>4.0175000000000001</v>
      </c>
      <c r="S11" s="61">
        <f t="shared" si="7"/>
        <v>22</v>
      </c>
      <c r="T11" s="60">
        <f>VLOOKUP($A11,'Return Data'!$B$7:$R$2292,13,0)</f>
        <v>3.9186000000000001</v>
      </c>
      <c r="U11" s="61">
        <f t="shared" si="8"/>
        <v>21</v>
      </c>
      <c r="V11" s="60">
        <f>VLOOKUP($A11,'Return Data'!$B$7:$R$2292,17,0)</f>
        <v>3.6326000000000001</v>
      </c>
      <c r="W11" s="61">
        <f t="shared" si="9"/>
        <v>22</v>
      </c>
      <c r="X11" s="60">
        <f>VLOOKUP($A11,'Return Data'!$B$7:$R$2292,14,0)</f>
        <v>4.2994000000000003</v>
      </c>
      <c r="Y11" s="61">
        <f t="shared" si="10"/>
        <v>19</v>
      </c>
      <c r="Z11" s="60">
        <f>VLOOKUP($A11,'Return Data'!$B$7:$R$2292,16,0)</f>
        <v>7.4089999999999998</v>
      </c>
      <c r="AA11" s="62">
        <f t="shared" si="11"/>
        <v>6</v>
      </c>
    </row>
    <row r="12" spans="1:27" x14ac:dyDescent="0.3">
      <c r="A12" s="58" t="s">
        <v>1402</v>
      </c>
      <c r="B12" s="59">
        <f>VLOOKUP($A12,'Return Data'!$B$7:$R$2292,3,0)</f>
        <v>44859</v>
      </c>
      <c r="C12" s="60">
        <f>VLOOKUP($A12,'Return Data'!$B$7:$R$2292,4,0)</f>
        <v>3346.9828000000002</v>
      </c>
      <c r="D12" s="60">
        <f>VLOOKUP($A12,'Return Data'!$B$7:$R$2292,5,0)</f>
        <v>6.3147000000000002</v>
      </c>
      <c r="E12" s="61">
        <f t="shared" si="0"/>
        <v>23</v>
      </c>
      <c r="F12" s="60">
        <f>VLOOKUP($A12,'Return Data'!$B$7:$R$2292,6,0)</f>
        <v>6.3147000000000002</v>
      </c>
      <c r="G12" s="61">
        <f t="shared" si="1"/>
        <v>23</v>
      </c>
      <c r="H12" s="60">
        <f>VLOOKUP($A12,'Return Data'!$B$7:$R$2292,7,0)</f>
        <v>4.7782999999999998</v>
      </c>
      <c r="I12" s="61">
        <f t="shared" si="2"/>
        <v>24</v>
      </c>
      <c r="J12" s="60">
        <f>VLOOKUP($A12,'Return Data'!$B$7:$R$2292,8,0)</f>
        <v>4.9930000000000003</v>
      </c>
      <c r="K12" s="61">
        <f t="shared" si="3"/>
        <v>20</v>
      </c>
      <c r="L12" s="60">
        <f>VLOOKUP($A12,'Return Data'!$B$7:$R$2292,9,0)</f>
        <v>4.8575999999999997</v>
      </c>
      <c r="M12" s="61">
        <f t="shared" si="4"/>
        <v>22</v>
      </c>
      <c r="N12" s="60">
        <f>VLOOKUP($A12,'Return Data'!$B$7:$R$2292,10,0)</f>
        <v>4.7023000000000001</v>
      </c>
      <c r="O12" s="61">
        <f t="shared" si="5"/>
        <v>22</v>
      </c>
      <c r="P12" s="60">
        <f>VLOOKUP($A12,'Return Data'!$B$7:$R$2292,11,0)</f>
        <v>4.0907</v>
      </c>
      <c r="Q12" s="61">
        <f t="shared" si="6"/>
        <v>21</v>
      </c>
      <c r="R12" s="60">
        <f>VLOOKUP($A12,'Return Data'!$B$7:$R$2292,12,0)</f>
        <v>3.9956</v>
      </c>
      <c r="S12" s="61">
        <f t="shared" si="7"/>
        <v>23</v>
      </c>
      <c r="T12" s="60">
        <f>VLOOKUP($A12,'Return Data'!$B$7:$R$2292,13,0)</f>
        <v>3.8450000000000002</v>
      </c>
      <c r="U12" s="61">
        <f t="shared" si="8"/>
        <v>23</v>
      </c>
      <c r="V12" s="60">
        <f>VLOOKUP($A12,'Return Data'!$B$7:$R$2292,17,0)</f>
        <v>3.5226999999999999</v>
      </c>
      <c r="W12" s="61">
        <f t="shared" si="9"/>
        <v>23</v>
      </c>
      <c r="X12" s="60">
        <f>VLOOKUP($A12,'Return Data'!$B$7:$R$2292,14,0)</f>
        <v>4.2145000000000001</v>
      </c>
      <c r="Y12" s="61">
        <f t="shared" si="10"/>
        <v>20</v>
      </c>
      <c r="Z12" s="60">
        <f>VLOOKUP($A12,'Return Data'!$B$7:$R$2292,16,0)</f>
        <v>6.8509000000000002</v>
      </c>
      <c r="AA12" s="62">
        <f t="shared" si="11"/>
        <v>13</v>
      </c>
    </row>
    <row r="13" spans="1:27" x14ac:dyDescent="0.3">
      <c r="A13" s="58" t="s">
        <v>1404</v>
      </c>
      <c r="B13" s="59">
        <f>VLOOKUP($A13,'Return Data'!$B$7:$R$2292,3,0)</f>
        <v>44859</v>
      </c>
      <c r="C13" s="60">
        <f>VLOOKUP($A13,'Return Data'!$B$7:$R$2292,4,0)</f>
        <v>3033.7541000000001</v>
      </c>
      <c r="D13" s="60">
        <f>VLOOKUP($A13,'Return Data'!$B$7:$R$2292,5,0)</f>
        <v>7.1289999999999996</v>
      </c>
      <c r="E13" s="61">
        <f t="shared" si="0"/>
        <v>9</v>
      </c>
      <c r="F13" s="60">
        <f>VLOOKUP($A13,'Return Data'!$B$7:$R$2292,6,0)</f>
        <v>7.1289999999999996</v>
      </c>
      <c r="G13" s="61">
        <f t="shared" si="1"/>
        <v>9</v>
      </c>
      <c r="H13" s="60">
        <f>VLOOKUP($A13,'Return Data'!$B$7:$R$2292,7,0)</f>
        <v>5.3914999999999997</v>
      </c>
      <c r="I13" s="61">
        <f t="shared" si="2"/>
        <v>11</v>
      </c>
      <c r="J13" s="60">
        <f>VLOOKUP($A13,'Return Data'!$B$7:$R$2292,8,0)</f>
        <v>5.0282999999999998</v>
      </c>
      <c r="K13" s="61">
        <f t="shared" si="3"/>
        <v>19</v>
      </c>
      <c r="L13" s="60">
        <f>VLOOKUP($A13,'Return Data'!$B$7:$R$2292,9,0)</f>
        <v>4.9946000000000002</v>
      </c>
      <c r="M13" s="61">
        <f t="shared" si="4"/>
        <v>19</v>
      </c>
      <c r="N13" s="60">
        <f>VLOOKUP($A13,'Return Data'!$B$7:$R$2292,10,0)</f>
        <v>4.8409000000000004</v>
      </c>
      <c r="O13" s="61">
        <f t="shared" si="5"/>
        <v>17</v>
      </c>
      <c r="P13" s="60">
        <f>VLOOKUP($A13,'Return Data'!$B$7:$R$2292,11,0)</f>
        <v>4.2949000000000002</v>
      </c>
      <c r="Q13" s="61">
        <f t="shared" si="6"/>
        <v>16</v>
      </c>
      <c r="R13" s="60">
        <f>VLOOKUP($A13,'Return Data'!$B$7:$R$2292,12,0)</f>
        <v>4.2538</v>
      </c>
      <c r="S13" s="61">
        <f t="shared" si="7"/>
        <v>15</v>
      </c>
      <c r="T13" s="60">
        <f>VLOOKUP($A13,'Return Data'!$B$7:$R$2292,13,0)</f>
        <v>4.1586999999999996</v>
      </c>
      <c r="U13" s="61">
        <f t="shared" si="8"/>
        <v>15</v>
      </c>
      <c r="V13" s="60">
        <f>VLOOKUP($A13,'Return Data'!$B$7:$R$2292,17,0)</f>
        <v>3.8879999999999999</v>
      </c>
      <c r="W13" s="61">
        <f t="shared" si="9"/>
        <v>17</v>
      </c>
      <c r="X13" s="60">
        <f>VLOOKUP($A13,'Return Data'!$B$7:$R$2292,14,0)</f>
        <v>4.5530999999999997</v>
      </c>
      <c r="Y13" s="61">
        <f t="shared" si="10"/>
        <v>15</v>
      </c>
      <c r="Z13" s="60">
        <f>VLOOKUP($A13,'Return Data'!$B$7:$R$2292,16,0)</f>
        <v>7.0148000000000001</v>
      </c>
      <c r="AA13" s="62">
        <f t="shared" si="11"/>
        <v>12</v>
      </c>
    </row>
    <row r="14" spans="1:27" x14ac:dyDescent="0.3">
      <c r="A14" s="58" t="s">
        <v>1410</v>
      </c>
      <c r="B14" s="59">
        <f>VLOOKUP($A14,'Return Data'!$B$7:$R$2292,3,0)</f>
        <v>44859</v>
      </c>
      <c r="C14" s="60">
        <f>VLOOKUP($A14,'Return Data'!$B$7:$R$2292,4,0)</f>
        <v>12.715400000000001</v>
      </c>
      <c r="D14" s="60">
        <f>VLOOKUP($A14,'Return Data'!$B$7:$R$2292,5,0)</f>
        <v>6.7507000000000001</v>
      </c>
      <c r="E14" s="61">
        <f t="shared" si="0"/>
        <v>17</v>
      </c>
      <c r="F14" s="60">
        <f>VLOOKUP($A14,'Return Data'!$B$7:$R$2292,6,0)</f>
        <v>6.7507000000000001</v>
      </c>
      <c r="G14" s="61">
        <f t="shared" si="1"/>
        <v>17</v>
      </c>
      <c r="H14" s="60">
        <f>VLOOKUP($A14,'Return Data'!$B$7:$R$2292,7,0)</f>
        <v>5.2542999999999997</v>
      </c>
      <c r="I14" s="61">
        <f t="shared" si="2"/>
        <v>17</v>
      </c>
      <c r="J14" s="60">
        <f>VLOOKUP($A14,'Return Data'!$B$7:$R$2292,8,0)</f>
        <v>5.2801999999999998</v>
      </c>
      <c r="K14" s="61">
        <f t="shared" si="3"/>
        <v>16</v>
      </c>
      <c r="L14" s="60">
        <f>VLOOKUP($A14,'Return Data'!$B$7:$R$2292,9,0)</f>
        <v>5.1814</v>
      </c>
      <c r="M14" s="61">
        <f t="shared" si="4"/>
        <v>15</v>
      </c>
      <c r="N14" s="60">
        <f>VLOOKUP($A14,'Return Data'!$B$7:$R$2292,10,0)</f>
        <v>4.9855</v>
      </c>
      <c r="O14" s="61">
        <f t="shared" si="5"/>
        <v>13</v>
      </c>
      <c r="P14" s="60">
        <f>VLOOKUP($A14,'Return Data'!$B$7:$R$2292,11,0)</f>
        <v>4.3369</v>
      </c>
      <c r="Q14" s="61">
        <f t="shared" si="6"/>
        <v>12</v>
      </c>
      <c r="R14" s="60">
        <f>VLOOKUP($A14,'Return Data'!$B$7:$R$2292,12,0)</f>
        <v>4.2931999999999997</v>
      </c>
      <c r="S14" s="61">
        <f t="shared" si="7"/>
        <v>13</v>
      </c>
      <c r="T14" s="60">
        <f>VLOOKUP($A14,'Return Data'!$B$7:$R$2292,13,0)</f>
        <v>4.1776</v>
      </c>
      <c r="U14" s="61">
        <f t="shared" si="8"/>
        <v>13</v>
      </c>
      <c r="V14" s="60">
        <f>VLOOKUP($A14,'Return Data'!$B$7:$R$2292,17,0)</f>
        <v>4.0803000000000003</v>
      </c>
      <c r="W14" s="61">
        <f t="shared" si="9"/>
        <v>10</v>
      </c>
      <c r="X14" s="60">
        <f>VLOOKUP($A14,'Return Data'!$B$7:$R$2292,14,0)</f>
        <v>5.0518999999999998</v>
      </c>
      <c r="Y14" s="61">
        <f t="shared" si="10"/>
        <v>6</v>
      </c>
      <c r="Z14" s="60">
        <f>VLOOKUP($A14,'Return Data'!$B$7:$R$2292,16,0)</f>
        <v>6.0529999999999999</v>
      </c>
      <c r="AA14" s="62">
        <f t="shared" si="11"/>
        <v>16</v>
      </c>
    </row>
    <row r="15" spans="1:27" x14ac:dyDescent="0.3">
      <c r="A15" s="58" t="s">
        <v>1412</v>
      </c>
      <c r="B15" s="59">
        <f>VLOOKUP($A15,'Return Data'!$B$7:$R$2292,3,0)</f>
        <v>44859</v>
      </c>
      <c r="C15" s="60">
        <f>VLOOKUP($A15,'Return Data'!$B$7:$R$2292,4,0)</f>
        <v>1129.2465</v>
      </c>
      <c r="D15" s="60">
        <f>VLOOKUP($A15,'Return Data'!$B$7:$R$2292,5,0)</f>
        <v>6.6317000000000004</v>
      </c>
      <c r="E15" s="61">
        <f t="shared" si="0"/>
        <v>22</v>
      </c>
      <c r="F15" s="60">
        <f>VLOOKUP($A15,'Return Data'!$B$7:$R$2292,6,0)</f>
        <v>6.6317000000000004</v>
      </c>
      <c r="G15" s="61">
        <f t="shared" si="1"/>
        <v>22</v>
      </c>
      <c r="H15" s="60">
        <f>VLOOKUP($A15,'Return Data'!$B$7:$R$2292,7,0)</f>
        <v>5.2618999999999998</v>
      </c>
      <c r="I15" s="61">
        <f t="shared" si="2"/>
        <v>16</v>
      </c>
      <c r="J15" s="60">
        <f>VLOOKUP($A15,'Return Data'!$B$7:$R$2292,8,0)</f>
        <v>5.1319999999999997</v>
      </c>
      <c r="K15" s="61">
        <f t="shared" si="3"/>
        <v>18</v>
      </c>
      <c r="L15" s="60">
        <f>VLOOKUP($A15,'Return Data'!$B$7:$R$2292,9,0)</f>
        <v>5.2287999999999997</v>
      </c>
      <c r="M15" s="61">
        <f t="shared" si="4"/>
        <v>14</v>
      </c>
      <c r="N15" s="60">
        <f>VLOOKUP($A15,'Return Data'!$B$7:$R$2292,10,0)</f>
        <v>5.2058</v>
      </c>
      <c r="O15" s="61">
        <f t="shared" si="5"/>
        <v>5</v>
      </c>
      <c r="P15" s="60">
        <f>VLOOKUP($A15,'Return Data'!$B$7:$R$2292,11,0)</f>
        <v>4.4379999999999997</v>
      </c>
      <c r="Q15" s="61">
        <f t="shared" si="6"/>
        <v>9</v>
      </c>
      <c r="R15" s="60">
        <f>VLOOKUP($A15,'Return Data'!$B$7:$R$2292,12,0)</f>
        <v>4.3158000000000003</v>
      </c>
      <c r="S15" s="61">
        <f t="shared" si="7"/>
        <v>12</v>
      </c>
      <c r="T15" s="60">
        <f>VLOOKUP($A15,'Return Data'!$B$7:$R$2292,13,0)</f>
        <v>4.2055999999999996</v>
      </c>
      <c r="U15" s="61">
        <f t="shared" si="8"/>
        <v>11</v>
      </c>
      <c r="V15" s="60">
        <f>VLOOKUP($A15,'Return Data'!$B$7:$R$2292,17,0)</f>
        <v>3.9624000000000001</v>
      </c>
      <c r="W15" s="61">
        <f t="shared" si="9"/>
        <v>14</v>
      </c>
      <c r="X15" s="60"/>
      <c r="Y15" s="61"/>
      <c r="Z15" s="60">
        <f>VLOOKUP($A15,'Return Data'!$B$7:$R$2292,16,0)</f>
        <v>4.5365000000000002</v>
      </c>
      <c r="AA15" s="62">
        <f t="shared" si="11"/>
        <v>22</v>
      </c>
    </row>
    <row r="16" spans="1:27" x14ac:dyDescent="0.3">
      <c r="A16" s="58" t="s">
        <v>1415</v>
      </c>
      <c r="B16" s="59">
        <f>VLOOKUP($A16,'Return Data'!$B$7:$R$2292,3,0)</f>
        <v>44859</v>
      </c>
      <c r="C16" s="60">
        <f>VLOOKUP($A16,'Return Data'!$B$7:$R$2292,4,0)</f>
        <v>24.5337</v>
      </c>
      <c r="D16" s="60">
        <f>VLOOKUP($A16,'Return Data'!$B$7:$R$2292,5,0)</f>
        <v>6.7743000000000002</v>
      </c>
      <c r="E16" s="61">
        <f t="shared" si="0"/>
        <v>16</v>
      </c>
      <c r="F16" s="60">
        <f>VLOOKUP($A16,'Return Data'!$B$7:$R$2292,6,0)</f>
        <v>6.7743000000000002</v>
      </c>
      <c r="G16" s="61">
        <f t="shared" si="1"/>
        <v>16</v>
      </c>
      <c r="H16" s="60">
        <f>VLOOKUP($A16,'Return Data'!$B$7:$R$2292,7,0)</f>
        <v>5.3188000000000004</v>
      </c>
      <c r="I16" s="61">
        <f t="shared" si="2"/>
        <v>14</v>
      </c>
      <c r="J16" s="60">
        <f>VLOOKUP($A16,'Return Data'!$B$7:$R$2292,8,0)</f>
        <v>5.3242000000000003</v>
      </c>
      <c r="K16" s="61">
        <f t="shared" si="3"/>
        <v>15</v>
      </c>
      <c r="L16" s="60">
        <f>VLOOKUP($A16,'Return Data'!$B$7:$R$2292,9,0)</f>
        <v>5.3201999999999998</v>
      </c>
      <c r="M16" s="61">
        <f t="shared" si="4"/>
        <v>9</v>
      </c>
      <c r="N16" s="60">
        <f>VLOOKUP($A16,'Return Data'!$B$7:$R$2292,10,0)</f>
        <v>5.1104000000000003</v>
      </c>
      <c r="O16" s="61">
        <f t="shared" si="5"/>
        <v>8</v>
      </c>
      <c r="P16" s="60">
        <f>VLOOKUP($A16,'Return Data'!$B$7:$R$2292,11,0)</f>
        <v>4.6479999999999997</v>
      </c>
      <c r="Q16" s="61">
        <f t="shared" si="6"/>
        <v>3</v>
      </c>
      <c r="R16" s="60">
        <f>VLOOKUP($A16,'Return Data'!$B$7:$R$2292,12,0)</f>
        <v>4.5364000000000004</v>
      </c>
      <c r="S16" s="61">
        <f t="shared" si="7"/>
        <v>3</v>
      </c>
      <c r="T16" s="60">
        <f>VLOOKUP($A16,'Return Data'!$B$7:$R$2292,13,0)</f>
        <v>4.4961000000000002</v>
      </c>
      <c r="U16" s="61">
        <f t="shared" si="8"/>
        <v>2</v>
      </c>
      <c r="V16" s="60">
        <f>VLOOKUP($A16,'Return Data'!$B$7:$R$2292,17,0)</f>
        <v>4.6058000000000003</v>
      </c>
      <c r="W16" s="61">
        <f t="shared" si="9"/>
        <v>3</v>
      </c>
      <c r="X16" s="60">
        <f>VLOOKUP($A16,'Return Data'!$B$7:$R$2292,14,0)</f>
        <v>5.6558000000000002</v>
      </c>
      <c r="Y16" s="61">
        <f t="shared" si="10"/>
        <v>3</v>
      </c>
      <c r="Z16" s="60">
        <f>VLOOKUP($A16,'Return Data'!$B$7:$R$2292,16,0)</f>
        <v>8.1300000000000008</v>
      </c>
      <c r="AA16" s="62">
        <f t="shared" si="11"/>
        <v>2</v>
      </c>
    </row>
    <row r="17" spans="1:27" x14ac:dyDescent="0.3">
      <c r="A17" s="58" t="s">
        <v>1417</v>
      </c>
      <c r="B17" s="59">
        <f>VLOOKUP($A17,'Return Data'!$B$7:$R$2292,3,0)</f>
        <v>44859</v>
      </c>
      <c r="C17" s="60">
        <f>VLOOKUP($A17,'Return Data'!$B$7:$R$2292,4,0)</f>
        <v>2425.8083999999999</v>
      </c>
      <c r="D17" s="60">
        <f>VLOOKUP($A17,'Return Data'!$B$7:$R$2292,5,0)</f>
        <v>7.4820000000000002</v>
      </c>
      <c r="E17" s="61">
        <f t="shared" si="0"/>
        <v>4</v>
      </c>
      <c r="F17" s="60">
        <f>VLOOKUP($A17,'Return Data'!$B$7:$R$2292,6,0)</f>
        <v>7.4820000000000002</v>
      </c>
      <c r="G17" s="61">
        <f t="shared" si="1"/>
        <v>4</v>
      </c>
      <c r="H17" s="60">
        <f>VLOOKUP($A17,'Return Data'!$B$7:$R$2292,7,0)</f>
        <v>5.3319000000000001</v>
      </c>
      <c r="I17" s="61">
        <f t="shared" si="2"/>
        <v>13</v>
      </c>
      <c r="J17" s="60">
        <f>VLOOKUP($A17,'Return Data'!$B$7:$R$2292,8,0)</f>
        <v>6.4541000000000004</v>
      </c>
      <c r="K17" s="61">
        <f t="shared" si="3"/>
        <v>1</v>
      </c>
      <c r="L17" s="60">
        <f>VLOOKUP($A17,'Return Data'!$B$7:$R$2292,9,0)</f>
        <v>5.7516999999999996</v>
      </c>
      <c r="M17" s="61">
        <f t="shared" si="4"/>
        <v>1</v>
      </c>
      <c r="N17" s="60">
        <f>VLOOKUP($A17,'Return Data'!$B$7:$R$2292,10,0)</f>
        <v>5.3352000000000004</v>
      </c>
      <c r="O17" s="61">
        <f t="shared" si="5"/>
        <v>2</v>
      </c>
      <c r="P17" s="60">
        <f>VLOOKUP($A17,'Return Data'!$B$7:$R$2292,11,0)</f>
        <v>4.5602</v>
      </c>
      <c r="Q17" s="61">
        <f t="shared" si="6"/>
        <v>5</v>
      </c>
      <c r="R17" s="60">
        <f>VLOOKUP($A17,'Return Data'!$B$7:$R$2292,12,0)</f>
        <v>4.3804999999999996</v>
      </c>
      <c r="S17" s="61">
        <f t="shared" si="7"/>
        <v>10</v>
      </c>
      <c r="T17" s="60">
        <f>VLOOKUP($A17,'Return Data'!$B$7:$R$2292,13,0)</f>
        <v>4.2210999999999999</v>
      </c>
      <c r="U17" s="61">
        <f t="shared" si="8"/>
        <v>10</v>
      </c>
      <c r="V17" s="60">
        <f>VLOOKUP($A17,'Return Data'!$B$7:$R$2292,17,0)</f>
        <v>4.3968999999999996</v>
      </c>
      <c r="W17" s="61">
        <f t="shared" si="9"/>
        <v>4</v>
      </c>
      <c r="X17" s="60">
        <f>VLOOKUP($A17,'Return Data'!$B$7:$R$2292,14,0)</f>
        <v>4.8726000000000003</v>
      </c>
      <c r="Y17" s="61">
        <f t="shared" si="10"/>
        <v>9</v>
      </c>
      <c r="Z17" s="60">
        <f>VLOOKUP($A17,'Return Data'!$B$7:$R$2292,16,0)</f>
        <v>7.1932</v>
      </c>
      <c r="AA17" s="62">
        <f t="shared" si="11"/>
        <v>9</v>
      </c>
    </row>
    <row r="18" spans="1:27" x14ac:dyDescent="0.3">
      <c r="A18" s="58" t="s">
        <v>1418</v>
      </c>
      <c r="B18" s="59">
        <f>VLOOKUP($A18,'Return Data'!$B$7:$R$2292,3,0)</f>
        <v>44859</v>
      </c>
      <c r="C18" s="60">
        <f>VLOOKUP($A18,'Return Data'!$B$7:$R$2292,4,0)</f>
        <v>12.690899999999999</v>
      </c>
      <c r="D18" s="60">
        <f>VLOOKUP($A18,'Return Data'!$B$7:$R$2292,5,0)</f>
        <v>7.1959</v>
      </c>
      <c r="E18" s="61">
        <f t="shared" si="0"/>
        <v>7</v>
      </c>
      <c r="F18" s="60">
        <f>VLOOKUP($A18,'Return Data'!$B$7:$R$2292,6,0)</f>
        <v>7.1959</v>
      </c>
      <c r="G18" s="61">
        <f t="shared" si="1"/>
        <v>7</v>
      </c>
      <c r="H18" s="60">
        <f>VLOOKUP($A18,'Return Data'!$B$7:$R$2292,7,0)</f>
        <v>5.0586000000000002</v>
      </c>
      <c r="I18" s="61">
        <f t="shared" si="2"/>
        <v>20</v>
      </c>
      <c r="J18" s="60">
        <f>VLOOKUP($A18,'Return Data'!$B$7:$R$2292,8,0)</f>
        <v>4.8779000000000003</v>
      </c>
      <c r="K18" s="61">
        <f t="shared" si="3"/>
        <v>23</v>
      </c>
      <c r="L18" s="60">
        <f>VLOOKUP($A18,'Return Data'!$B$7:$R$2292,9,0)</f>
        <v>4.6837999999999997</v>
      </c>
      <c r="M18" s="61">
        <f t="shared" si="4"/>
        <v>24</v>
      </c>
      <c r="N18" s="60">
        <f>VLOOKUP($A18,'Return Data'!$B$7:$R$2292,10,0)</f>
        <v>4.6204999999999998</v>
      </c>
      <c r="O18" s="61">
        <f t="shared" si="5"/>
        <v>24</v>
      </c>
      <c r="P18" s="60">
        <f>VLOOKUP($A18,'Return Data'!$B$7:$R$2292,11,0)</f>
        <v>4.0308999999999999</v>
      </c>
      <c r="Q18" s="61">
        <f t="shared" si="6"/>
        <v>22</v>
      </c>
      <c r="R18" s="60">
        <f>VLOOKUP($A18,'Return Data'!$B$7:$R$2292,12,0)</f>
        <v>4.0317999999999996</v>
      </c>
      <c r="S18" s="61">
        <f t="shared" si="7"/>
        <v>21</v>
      </c>
      <c r="T18" s="60">
        <f>VLOOKUP($A18,'Return Data'!$B$7:$R$2292,13,0)</f>
        <v>3.9521999999999999</v>
      </c>
      <c r="U18" s="61">
        <f t="shared" si="8"/>
        <v>19</v>
      </c>
      <c r="V18" s="60">
        <f>VLOOKUP($A18,'Return Data'!$B$7:$R$2292,17,0)</f>
        <v>3.6928999999999998</v>
      </c>
      <c r="W18" s="61">
        <f t="shared" si="9"/>
        <v>20</v>
      </c>
      <c r="X18" s="60">
        <f>VLOOKUP($A18,'Return Data'!$B$7:$R$2292,14,0)</f>
        <v>4.5492999999999997</v>
      </c>
      <c r="Y18" s="61">
        <f t="shared" si="10"/>
        <v>16</v>
      </c>
      <c r="Z18" s="60">
        <f>VLOOKUP($A18,'Return Data'!$B$7:$R$2292,16,0)</f>
        <v>5.734</v>
      </c>
      <c r="AA18" s="62">
        <f t="shared" si="11"/>
        <v>18</v>
      </c>
    </row>
    <row r="19" spans="1:27" x14ac:dyDescent="0.3">
      <c r="A19" s="58" t="s">
        <v>1423</v>
      </c>
      <c r="B19" s="59">
        <f>VLOOKUP($A19,'Return Data'!$B$7:$R$2292,3,0)</f>
        <v>44859</v>
      </c>
      <c r="C19" s="60">
        <f>VLOOKUP($A19,'Return Data'!$B$7:$R$2292,4,0)</f>
        <v>2363.3717999999999</v>
      </c>
      <c r="D19" s="60">
        <f>VLOOKUP($A19,'Return Data'!$B$7:$R$2292,5,0)</f>
        <v>6.7335000000000003</v>
      </c>
      <c r="E19" s="61">
        <f t="shared" si="0"/>
        <v>18</v>
      </c>
      <c r="F19" s="60">
        <f>VLOOKUP($A19,'Return Data'!$B$7:$R$2292,6,0)</f>
        <v>6.7335000000000003</v>
      </c>
      <c r="G19" s="61">
        <f t="shared" si="1"/>
        <v>18</v>
      </c>
      <c r="H19" s="60">
        <f>VLOOKUP($A19,'Return Data'!$B$7:$R$2292,7,0)</f>
        <v>5.4588000000000001</v>
      </c>
      <c r="I19" s="61">
        <f t="shared" si="2"/>
        <v>7</v>
      </c>
      <c r="J19" s="60">
        <f>VLOOKUP($A19,'Return Data'!$B$7:$R$2292,8,0)</f>
        <v>5.2586000000000004</v>
      </c>
      <c r="K19" s="61">
        <f t="shared" si="3"/>
        <v>17</v>
      </c>
      <c r="L19" s="60">
        <f>VLOOKUP($A19,'Return Data'!$B$7:$R$2292,9,0)</f>
        <v>4.8787000000000003</v>
      </c>
      <c r="M19" s="61">
        <f t="shared" si="4"/>
        <v>20</v>
      </c>
      <c r="N19" s="60">
        <f>VLOOKUP($A19,'Return Data'!$B$7:$R$2292,10,0)</f>
        <v>4.7832999999999997</v>
      </c>
      <c r="O19" s="61">
        <f t="shared" si="5"/>
        <v>21</v>
      </c>
      <c r="P19" s="60">
        <f>VLOOKUP($A19,'Return Data'!$B$7:$R$2292,11,0)</f>
        <v>4.2222999999999997</v>
      </c>
      <c r="Q19" s="61">
        <f t="shared" si="6"/>
        <v>18</v>
      </c>
      <c r="R19" s="60">
        <f>VLOOKUP($A19,'Return Data'!$B$7:$R$2292,12,0)</f>
        <v>4.2374000000000001</v>
      </c>
      <c r="S19" s="61">
        <f t="shared" si="7"/>
        <v>16</v>
      </c>
      <c r="T19" s="60">
        <f>VLOOKUP($A19,'Return Data'!$B$7:$R$2292,13,0)</f>
        <v>4.1481000000000003</v>
      </c>
      <c r="U19" s="61">
        <f t="shared" si="8"/>
        <v>16</v>
      </c>
      <c r="V19" s="60">
        <f>VLOOKUP($A19,'Return Data'!$B$7:$R$2292,17,0)</f>
        <v>3.9276</v>
      </c>
      <c r="W19" s="61">
        <f t="shared" si="9"/>
        <v>15</v>
      </c>
      <c r="X19" s="60">
        <f>VLOOKUP($A19,'Return Data'!$B$7:$R$2292,14,0)</f>
        <v>4.6677999999999997</v>
      </c>
      <c r="Y19" s="61">
        <f t="shared" si="10"/>
        <v>12</v>
      </c>
      <c r="Z19" s="60">
        <f>VLOOKUP($A19,'Return Data'!$B$7:$R$2292,16,0)</f>
        <v>7.3385999999999996</v>
      </c>
      <c r="AA19" s="62">
        <f t="shared" si="11"/>
        <v>8</v>
      </c>
    </row>
    <row r="20" spans="1:27" x14ac:dyDescent="0.3">
      <c r="A20" s="58" t="s">
        <v>1427</v>
      </c>
      <c r="B20" s="59">
        <f>VLOOKUP($A20,'Return Data'!$B$7:$R$2292,3,0)</f>
        <v>44859</v>
      </c>
      <c r="C20" s="60">
        <f>VLOOKUP($A20,'Return Data'!$B$7:$R$2292,4,0)</f>
        <v>36.932400000000001</v>
      </c>
      <c r="D20" s="60">
        <f>VLOOKUP($A20,'Return Data'!$B$7:$R$2292,5,0)</f>
        <v>7.5171999999999999</v>
      </c>
      <c r="E20" s="61">
        <f t="shared" si="0"/>
        <v>2</v>
      </c>
      <c r="F20" s="60">
        <f>VLOOKUP($A20,'Return Data'!$B$7:$R$2292,6,0)</f>
        <v>7.5171999999999999</v>
      </c>
      <c r="G20" s="61">
        <f t="shared" si="1"/>
        <v>2</v>
      </c>
      <c r="H20" s="60">
        <f>VLOOKUP($A20,'Return Data'!$B$7:$R$2292,7,0)</f>
        <v>5.4413</v>
      </c>
      <c r="I20" s="61">
        <f t="shared" si="2"/>
        <v>8</v>
      </c>
      <c r="J20" s="60">
        <f>VLOOKUP($A20,'Return Data'!$B$7:$R$2292,8,0)</f>
        <v>5.9786999999999999</v>
      </c>
      <c r="K20" s="61">
        <f t="shared" si="3"/>
        <v>3</v>
      </c>
      <c r="L20" s="60">
        <f>VLOOKUP($A20,'Return Data'!$B$7:$R$2292,9,0)</f>
        <v>5.4085999999999999</v>
      </c>
      <c r="M20" s="61">
        <f t="shared" si="4"/>
        <v>7</v>
      </c>
      <c r="N20" s="60">
        <f>VLOOKUP($A20,'Return Data'!$B$7:$R$2292,10,0)</f>
        <v>5.0103999999999997</v>
      </c>
      <c r="O20" s="61">
        <f t="shared" si="5"/>
        <v>12</v>
      </c>
      <c r="P20" s="60">
        <f>VLOOKUP($A20,'Return Data'!$B$7:$R$2292,11,0)</f>
        <v>4.4161000000000001</v>
      </c>
      <c r="Q20" s="61">
        <f t="shared" si="6"/>
        <v>11</v>
      </c>
      <c r="R20" s="60">
        <f>VLOOKUP($A20,'Return Data'!$B$7:$R$2292,12,0)</f>
        <v>4.3937999999999997</v>
      </c>
      <c r="S20" s="61">
        <f t="shared" si="7"/>
        <v>8</v>
      </c>
      <c r="T20" s="60">
        <f>VLOOKUP($A20,'Return Data'!$B$7:$R$2292,13,0)</f>
        <v>4.2866999999999997</v>
      </c>
      <c r="U20" s="61">
        <f t="shared" si="8"/>
        <v>9</v>
      </c>
      <c r="V20" s="60">
        <f>VLOOKUP($A20,'Return Data'!$B$7:$R$2292,17,0)</f>
        <v>4.0087000000000002</v>
      </c>
      <c r="W20" s="61">
        <f t="shared" si="9"/>
        <v>12</v>
      </c>
      <c r="X20" s="60">
        <f>VLOOKUP($A20,'Return Data'!$B$7:$R$2292,14,0)</f>
        <v>4.907</v>
      </c>
      <c r="Y20" s="61">
        <f t="shared" si="10"/>
        <v>7</v>
      </c>
      <c r="Z20" s="60">
        <f>VLOOKUP($A20,'Return Data'!$B$7:$R$2292,16,0)</f>
        <v>7.4226999999999999</v>
      </c>
      <c r="AA20" s="62">
        <f t="shared" si="11"/>
        <v>5</v>
      </c>
    </row>
    <row r="21" spans="1:27" x14ac:dyDescent="0.3">
      <c r="A21" s="58" t="s">
        <v>1429</v>
      </c>
      <c r="B21" s="59">
        <f>VLOOKUP($A21,'Return Data'!$B$7:$R$2292,3,0)</f>
        <v>44859</v>
      </c>
      <c r="C21" s="60">
        <f>VLOOKUP($A21,'Return Data'!$B$7:$R$2292,4,0)</f>
        <v>37.252400000000002</v>
      </c>
      <c r="D21" s="60">
        <f>VLOOKUP($A21,'Return Data'!$B$7:$R$2292,5,0)</f>
        <v>6.1279000000000003</v>
      </c>
      <c r="E21" s="61">
        <f t="shared" si="0"/>
        <v>24</v>
      </c>
      <c r="F21" s="60">
        <f>VLOOKUP($A21,'Return Data'!$B$7:$R$2292,6,0)</f>
        <v>6.1279000000000003</v>
      </c>
      <c r="G21" s="61">
        <f t="shared" si="1"/>
        <v>24</v>
      </c>
      <c r="H21" s="60">
        <f>VLOOKUP($A21,'Return Data'!$B$7:$R$2292,7,0)</f>
        <v>5.2683</v>
      </c>
      <c r="I21" s="61">
        <f t="shared" si="2"/>
        <v>15</v>
      </c>
      <c r="J21" s="60">
        <f>VLOOKUP($A21,'Return Data'!$B$7:$R$2292,8,0)</f>
        <v>4.8872</v>
      </c>
      <c r="K21" s="61">
        <f t="shared" si="3"/>
        <v>22</v>
      </c>
      <c r="L21" s="60">
        <f>VLOOKUP($A21,'Return Data'!$B$7:$R$2292,9,0)</f>
        <v>5.1086</v>
      </c>
      <c r="M21" s="61">
        <f t="shared" si="4"/>
        <v>16</v>
      </c>
      <c r="N21" s="60">
        <f>VLOOKUP($A21,'Return Data'!$B$7:$R$2292,10,0)</f>
        <v>4.9165999999999999</v>
      </c>
      <c r="O21" s="61">
        <f t="shared" si="5"/>
        <v>15</v>
      </c>
      <c r="P21" s="60">
        <f>VLOOKUP($A21,'Return Data'!$B$7:$R$2292,11,0)</f>
        <v>4.2386999999999997</v>
      </c>
      <c r="Q21" s="61">
        <f t="shared" si="6"/>
        <v>17</v>
      </c>
      <c r="R21" s="60">
        <f>VLOOKUP($A21,'Return Data'!$B$7:$R$2292,12,0)</f>
        <v>4.2008000000000001</v>
      </c>
      <c r="S21" s="61">
        <f t="shared" si="7"/>
        <v>17</v>
      </c>
      <c r="T21" s="60">
        <f>VLOOKUP($A21,'Return Data'!$B$7:$R$2292,13,0)</f>
        <v>4.0900999999999996</v>
      </c>
      <c r="U21" s="61">
        <f t="shared" si="8"/>
        <v>17</v>
      </c>
      <c r="V21" s="60">
        <f>VLOOKUP($A21,'Return Data'!$B$7:$R$2292,17,0)</f>
        <v>3.7858000000000001</v>
      </c>
      <c r="W21" s="61">
        <f t="shared" si="9"/>
        <v>19</v>
      </c>
      <c r="X21" s="60">
        <f>VLOOKUP($A21,'Return Data'!$B$7:$R$2292,14,0)</f>
        <v>4.5970000000000004</v>
      </c>
      <c r="Y21" s="61">
        <f t="shared" si="10"/>
        <v>14</v>
      </c>
      <c r="Z21" s="60">
        <f>VLOOKUP($A21,'Return Data'!$B$7:$R$2292,16,0)</f>
        <v>7.3426</v>
      </c>
      <c r="AA21" s="62">
        <f t="shared" si="11"/>
        <v>7</v>
      </c>
    </row>
    <row r="22" spans="1:27" x14ac:dyDescent="0.3">
      <c r="A22" s="58" t="s">
        <v>1430</v>
      </c>
      <c r="B22" s="59">
        <f>VLOOKUP($A22,'Return Data'!$B$7:$R$2292,3,0)</f>
        <v>44859</v>
      </c>
      <c r="C22" s="60">
        <f>VLOOKUP($A22,'Return Data'!$B$7:$R$2292,4,0)</f>
        <v>1122.3924</v>
      </c>
      <c r="D22" s="60">
        <f>VLOOKUP($A22,'Return Data'!$B$7:$R$2292,5,0)</f>
        <v>6.6925999999999997</v>
      </c>
      <c r="E22" s="61">
        <f t="shared" si="0"/>
        <v>20</v>
      </c>
      <c r="F22" s="60">
        <f>VLOOKUP($A22,'Return Data'!$B$7:$R$2292,6,0)</f>
        <v>6.6925999999999997</v>
      </c>
      <c r="G22" s="61">
        <f t="shared" si="1"/>
        <v>20</v>
      </c>
      <c r="H22" s="60">
        <f>VLOOKUP($A22,'Return Data'!$B$7:$R$2292,7,0)</f>
        <v>5.0751999999999997</v>
      </c>
      <c r="I22" s="61">
        <f t="shared" si="2"/>
        <v>19</v>
      </c>
      <c r="J22" s="60">
        <f>VLOOKUP($A22,'Return Data'!$B$7:$R$2292,8,0)</f>
        <v>6.2011000000000003</v>
      </c>
      <c r="K22" s="61">
        <f t="shared" si="3"/>
        <v>2</v>
      </c>
      <c r="L22" s="60">
        <f>VLOOKUP($A22,'Return Data'!$B$7:$R$2292,9,0)</f>
        <v>5.4771999999999998</v>
      </c>
      <c r="M22" s="61">
        <f t="shared" si="4"/>
        <v>5</v>
      </c>
      <c r="N22" s="60">
        <f>VLOOKUP($A22,'Return Data'!$B$7:$R$2292,10,0)</f>
        <v>5.0277000000000003</v>
      </c>
      <c r="O22" s="61">
        <f t="shared" si="5"/>
        <v>11</v>
      </c>
      <c r="P22" s="60">
        <f>VLOOKUP($A22,'Return Data'!$B$7:$R$2292,11,0)</f>
        <v>4.3192000000000004</v>
      </c>
      <c r="Q22" s="61">
        <f t="shared" si="6"/>
        <v>14</v>
      </c>
      <c r="R22" s="60">
        <f>VLOOKUP($A22,'Return Data'!$B$7:$R$2292,12,0)</f>
        <v>4.1333000000000002</v>
      </c>
      <c r="S22" s="61">
        <f t="shared" si="7"/>
        <v>18</v>
      </c>
      <c r="T22" s="60">
        <f>VLOOKUP($A22,'Return Data'!$B$7:$R$2292,13,0)</f>
        <v>3.9266000000000001</v>
      </c>
      <c r="U22" s="61">
        <f t="shared" si="8"/>
        <v>20</v>
      </c>
      <c r="V22" s="60">
        <f>VLOOKUP($A22,'Return Data'!$B$7:$R$2292,17,0)</f>
        <v>3.6688000000000001</v>
      </c>
      <c r="W22" s="61">
        <f t="shared" si="9"/>
        <v>21</v>
      </c>
      <c r="X22" s="60"/>
      <c r="Y22" s="61"/>
      <c r="Z22" s="60">
        <f>VLOOKUP($A22,'Return Data'!$B$7:$R$2292,16,0)</f>
        <v>4.0442</v>
      </c>
      <c r="AA22" s="62">
        <f t="shared" si="11"/>
        <v>24</v>
      </c>
    </row>
    <row r="23" spans="1:27" x14ac:dyDescent="0.3">
      <c r="A23" s="58" t="s">
        <v>1432</v>
      </c>
      <c r="B23" s="59">
        <f>VLOOKUP($A23,'Return Data'!$B$7:$R$2292,3,0)</f>
        <v>44859</v>
      </c>
      <c r="C23" s="60">
        <f>VLOOKUP($A23,'Return Data'!$B$7:$R$2292,4,0)</f>
        <v>1157.6088</v>
      </c>
      <c r="D23" s="60">
        <f>VLOOKUP($A23,'Return Data'!$B$7:$R$2292,5,0)</f>
        <v>7.4946000000000002</v>
      </c>
      <c r="E23" s="61">
        <f t="shared" si="0"/>
        <v>3</v>
      </c>
      <c r="F23" s="60">
        <f>VLOOKUP($A23,'Return Data'!$B$7:$R$2292,6,0)</f>
        <v>7.4946000000000002</v>
      </c>
      <c r="G23" s="61">
        <f t="shared" si="1"/>
        <v>3</v>
      </c>
      <c r="H23" s="60">
        <f>VLOOKUP($A23,'Return Data'!$B$7:$R$2292,7,0)</f>
        <v>5.5499000000000001</v>
      </c>
      <c r="I23" s="61">
        <f t="shared" si="2"/>
        <v>4</v>
      </c>
      <c r="J23" s="60">
        <f>VLOOKUP($A23,'Return Data'!$B$7:$R$2292,8,0)</f>
        <v>5.734</v>
      </c>
      <c r="K23" s="61">
        <f t="shared" si="3"/>
        <v>5</v>
      </c>
      <c r="L23" s="60">
        <f>VLOOKUP($A23,'Return Data'!$B$7:$R$2292,9,0)</f>
        <v>5.5053999999999998</v>
      </c>
      <c r="M23" s="61">
        <f t="shared" si="4"/>
        <v>3</v>
      </c>
      <c r="N23" s="60">
        <f>VLOOKUP($A23,'Return Data'!$B$7:$R$2292,10,0)</f>
        <v>5.1639999999999997</v>
      </c>
      <c r="O23" s="61">
        <f t="shared" si="5"/>
        <v>6</v>
      </c>
      <c r="P23" s="60">
        <f>VLOOKUP($A23,'Return Data'!$B$7:$R$2292,11,0)</f>
        <v>4.4259000000000004</v>
      </c>
      <c r="Q23" s="61">
        <f t="shared" si="6"/>
        <v>10</v>
      </c>
      <c r="R23" s="60">
        <f>VLOOKUP($A23,'Return Data'!$B$7:$R$2292,12,0)</f>
        <v>4.3292999999999999</v>
      </c>
      <c r="S23" s="61">
        <f t="shared" si="7"/>
        <v>11</v>
      </c>
      <c r="T23" s="60">
        <f>VLOOKUP($A23,'Return Data'!$B$7:$R$2292,13,0)</f>
        <v>4.2023999999999999</v>
      </c>
      <c r="U23" s="61">
        <f t="shared" si="8"/>
        <v>12</v>
      </c>
      <c r="V23" s="60">
        <f>VLOOKUP($A23,'Return Data'!$B$7:$R$2292,17,0)</f>
        <v>3.9658000000000002</v>
      </c>
      <c r="W23" s="61">
        <f t="shared" si="9"/>
        <v>13</v>
      </c>
      <c r="X23" s="60"/>
      <c r="Y23" s="61"/>
      <c r="Z23" s="60">
        <f>VLOOKUP($A23,'Return Data'!$B$7:$R$2292,16,0)</f>
        <v>4.9577999999999998</v>
      </c>
      <c r="AA23" s="62">
        <f t="shared" si="11"/>
        <v>20</v>
      </c>
    </row>
    <row r="24" spans="1:27" x14ac:dyDescent="0.3">
      <c r="A24" s="58" t="s">
        <v>1434</v>
      </c>
      <c r="B24" s="59">
        <f>VLOOKUP($A24,'Return Data'!$B$7:$R$2292,3,0)</f>
        <v>44859</v>
      </c>
      <c r="C24" s="60">
        <f>VLOOKUP($A24,'Return Data'!$B$7:$R$2292,4,0)</f>
        <v>14.715400000000001</v>
      </c>
      <c r="D24" s="60">
        <f>VLOOKUP($A24,'Return Data'!$B$7:$R$2292,5,0)</f>
        <v>6.8262</v>
      </c>
      <c r="E24" s="61">
        <f t="shared" si="0"/>
        <v>13</v>
      </c>
      <c r="F24" s="60">
        <f>VLOOKUP($A24,'Return Data'!$B$7:$R$2292,6,0)</f>
        <v>6.8262</v>
      </c>
      <c r="G24" s="61">
        <f t="shared" si="1"/>
        <v>13</v>
      </c>
      <c r="H24" s="60">
        <f>VLOOKUP($A24,'Return Data'!$B$7:$R$2292,7,0)</f>
        <v>5.1429999999999998</v>
      </c>
      <c r="I24" s="61">
        <f t="shared" si="2"/>
        <v>18</v>
      </c>
      <c r="J24" s="60">
        <f>VLOOKUP($A24,'Return Data'!$B$7:$R$2292,8,0)</f>
        <v>5.9665999999999997</v>
      </c>
      <c r="K24" s="61">
        <f t="shared" si="3"/>
        <v>4</v>
      </c>
      <c r="L24" s="60">
        <f>VLOOKUP($A24,'Return Data'!$B$7:$R$2292,9,0)</f>
        <v>5.0528000000000004</v>
      </c>
      <c r="M24" s="61">
        <f t="shared" si="4"/>
        <v>17</v>
      </c>
      <c r="N24" s="60">
        <f>VLOOKUP($A24,'Return Data'!$B$7:$R$2292,10,0)</f>
        <v>4.6783000000000001</v>
      </c>
      <c r="O24" s="61">
        <f t="shared" si="5"/>
        <v>23</v>
      </c>
      <c r="P24" s="60">
        <f>VLOOKUP($A24,'Return Data'!$B$7:$R$2292,11,0)</f>
        <v>3.8786</v>
      </c>
      <c r="Q24" s="61">
        <f t="shared" si="6"/>
        <v>24</v>
      </c>
      <c r="R24" s="60">
        <f>VLOOKUP($A24,'Return Data'!$B$7:$R$2292,12,0)</f>
        <v>3.7780999999999998</v>
      </c>
      <c r="S24" s="61">
        <f t="shared" si="7"/>
        <v>24</v>
      </c>
      <c r="T24" s="60">
        <f>VLOOKUP($A24,'Return Data'!$B$7:$R$2292,13,0)</f>
        <v>3.5762999999999998</v>
      </c>
      <c r="U24" s="61">
        <f t="shared" si="8"/>
        <v>24</v>
      </c>
      <c r="V24" s="60">
        <f>VLOOKUP($A24,'Return Data'!$B$7:$R$2292,17,0)</f>
        <v>3.3957000000000002</v>
      </c>
      <c r="W24" s="61">
        <f t="shared" si="9"/>
        <v>24</v>
      </c>
      <c r="X24" s="60">
        <f>VLOOKUP($A24,'Return Data'!$B$7:$R$2292,14,0)</f>
        <v>3.8191000000000002</v>
      </c>
      <c r="Y24" s="61">
        <f t="shared" si="10"/>
        <v>21</v>
      </c>
      <c r="Z24" s="60">
        <f>VLOOKUP($A24,'Return Data'!$B$7:$R$2292,16,0)</f>
        <v>4.3173000000000004</v>
      </c>
      <c r="AA24" s="62">
        <f t="shared" si="11"/>
        <v>23</v>
      </c>
    </row>
    <row r="25" spans="1:27" x14ac:dyDescent="0.3">
      <c r="A25" s="58" t="s">
        <v>1437</v>
      </c>
      <c r="B25" s="59">
        <f>VLOOKUP($A25,'Return Data'!$B$7:$R$2292,3,0)</f>
        <v>44859</v>
      </c>
      <c r="C25" s="60">
        <f>VLOOKUP($A25,'Return Data'!$B$7:$R$2292,4,0)</f>
        <v>3626.4468000000002</v>
      </c>
      <c r="D25" s="60">
        <f>VLOOKUP($A25,'Return Data'!$B$7:$R$2292,5,0)</f>
        <v>6.8669000000000002</v>
      </c>
      <c r="E25" s="61">
        <f t="shared" si="0"/>
        <v>11</v>
      </c>
      <c r="F25" s="60">
        <f>VLOOKUP($A25,'Return Data'!$B$7:$R$2292,6,0)</f>
        <v>6.8669000000000002</v>
      </c>
      <c r="G25" s="61">
        <f t="shared" si="1"/>
        <v>11</v>
      </c>
      <c r="H25" s="60">
        <f>VLOOKUP($A25,'Return Data'!$B$7:$R$2292,7,0)</f>
        <v>5.415</v>
      </c>
      <c r="I25" s="61">
        <f t="shared" si="2"/>
        <v>10</v>
      </c>
      <c r="J25" s="60">
        <f>VLOOKUP($A25,'Return Data'!$B$7:$R$2292,8,0)</f>
        <v>5.6429999999999998</v>
      </c>
      <c r="K25" s="61">
        <f t="shared" si="3"/>
        <v>7</v>
      </c>
      <c r="L25" s="60">
        <f>VLOOKUP($A25,'Return Data'!$B$7:$R$2292,9,0)</f>
        <v>5.2476000000000003</v>
      </c>
      <c r="M25" s="61">
        <f t="shared" si="4"/>
        <v>13</v>
      </c>
      <c r="N25" s="60">
        <f>VLOOKUP($A25,'Return Data'!$B$7:$R$2292,10,0)</f>
        <v>5.3232999999999997</v>
      </c>
      <c r="O25" s="61">
        <f t="shared" si="5"/>
        <v>3</v>
      </c>
      <c r="P25" s="60">
        <f>VLOOKUP($A25,'Return Data'!$B$7:$R$2292,11,0)</f>
        <v>4.8990999999999998</v>
      </c>
      <c r="Q25" s="61">
        <f t="shared" si="6"/>
        <v>1</v>
      </c>
      <c r="R25" s="60">
        <f>VLOOKUP($A25,'Return Data'!$B$7:$R$2292,12,0)</f>
        <v>4.8491</v>
      </c>
      <c r="S25" s="61">
        <f t="shared" si="7"/>
        <v>1</v>
      </c>
      <c r="T25" s="60">
        <f>VLOOKUP($A25,'Return Data'!$B$7:$R$2292,13,0)</f>
        <v>4.9039000000000001</v>
      </c>
      <c r="U25" s="61">
        <f t="shared" si="8"/>
        <v>1</v>
      </c>
      <c r="V25" s="60">
        <f>VLOOKUP($A25,'Return Data'!$B$7:$R$2292,17,0)</f>
        <v>6.9283999999999999</v>
      </c>
      <c r="W25" s="61">
        <f t="shared" si="9"/>
        <v>1</v>
      </c>
      <c r="X25" s="60">
        <f>VLOOKUP($A25,'Return Data'!$B$7:$R$2292,14,0)</f>
        <v>6.6435000000000004</v>
      </c>
      <c r="Y25" s="61">
        <f t="shared" si="10"/>
        <v>1</v>
      </c>
      <c r="Z25" s="60">
        <f>VLOOKUP($A25,'Return Data'!$B$7:$R$2292,16,0)</f>
        <v>7.0688000000000004</v>
      </c>
      <c r="AA25" s="62">
        <f t="shared" si="11"/>
        <v>11</v>
      </c>
    </row>
    <row r="26" spans="1:27" x14ac:dyDescent="0.3">
      <c r="A26" s="58" t="s">
        <v>1945</v>
      </c>
      <c r="B26" s="59">
        <f>VLOOKUP($A26,'Return Data'!$B$7:$R$2292,3,0)</f>
        <v>44859</v>
      </c>
      <c r="C26" s="60">
        <f>VLOOKUP($A26,'Return Data'!$B$7:$R$2292,4,0)</f>
        <v>29.378299999999999</v>
      </c>
      <c r="D26" s="60">
        <f>VLOOKUP($A26,'Return Data'!$B$7:$R$2292,5,0)</f>
        <v>6.7762000000000002</v>
      </c>
      <c r="E26" s="61">
        <f t="shared" si="0"/>
        <v>15</v>
      </c>
      <c r="F26" s="60">
        <f>VLOOKUP($A26,'Return Data'!$B$7:$R$2292,6,0)</f>
        <v>6.7762000000000002</v>
      </c>
      <c r="G26" s="61">
        <f t="shared" si="1"/>
        <v>15</v>
      </c>
      <c r="H26" s="60">
        <f>VLOOKUP($A26,'Return Data'!$B$7:$R$2292,7,0)</f>
        <v>5.5791000000000004</v>
      </c>
      <c r="I26" s="61">
        <f t="shared" si="2"/>
        <v>3</v>
      </c>
      <c r="J26" s="60">
        <f>VLOOKUP($A26,'Return Data'!$B$7:$R$2292,8,0)</f>
        <v>5.5940000000000003</v>
      </c>
      <c r="K26" s="61">
        <f t="shared" si="3"/>
        <v>8</v>
      </c>
      <c r="L26" s="60">
        <f>VLOOKUP($A26,'Return Data'!$B$7:$R$2292,9,0)</f>
        <v>5.3322000000000003</v>
      </c>
      <c r="M26" s="61">
        <f t="shared" si="4"/>
        <v>8</v>
      </c>
      <c r="N26" s="60">
        <f>VLOOKUP($A26,'Return Data'!$B$7:$R$2292,10,0)</f>
        <v>5.1158000000000001</v>
      </c>
      <c r="O26" s="61">
        <f t="shared" si="5"/>
        <v>7</v>
      </c>
      <c r="P26" s="60">
        <f>VLOOKUP($A26,'Return Data'!$B$7:$R$2292,11,0)</f>
        <v>4.5185000000000004</v>
      </c>
      <c r="Q26" s="61">
        <f t="shared" si="6"/>
        <v>7</v>
      </c>
      <c r="R26" s="60">
        <f>VLOOKUP($A26,'Return Data'!$B$7:$R$2292,12,0)</f>
        <v>4.4577</v>
      </c>
      <c r="S26" s="61">
        <f t="shared" si="7"/>
        <v>6</v>
      </c>
      <c r="T26" s="60">
        <f>VLOOKUP($A26,'Return Data'!$B$7:$R$2292,13,0)</f>
        <v>4.2981999999999996</v>
      </c>
      <c r="U26" s="61">
        <f t="shared" si="8"/>
        <v>8</v>
      </c>
      <c r="V26" s="60">
        <f>VLOOKUP($A26,'Return Data'!$B$7:$R$2292,17,0)</f>
        <v>4.0462999999999996</v>
      </c>
      <c r="W26" s="61">
        <f t="shared" si="9"/>
        <v>11</v>
      </c>
      <c r="X26" s="60">
        <f>VLOOKUP($A26,'Return Data'!$B$7:$R$2292,14,0)</f>
        <v>4.9002999999999997</v>
      </c>
      <c r="Y26" s="61">
        <f t="shared" si="10"/>
        <v>8</v>
      </c>
      <c r="Z26" s="60">
        <f>VLOOKUP($A26,'Return Data'!$B$7:$R$2292,16,0)</f>
        <v>8.1389999999999993</v>
      </c>
      <c r="AA26" s="62">
        <f t="shared" si="11"/>
        <v>1</v>
      </c>
    </row>
    <row r="27" spans="1:27" x14ac:dyDescent="0.3">
      <c r="A27" s="58" t="s">
        <v>1440</v>
      </c>
      <c r="B27" s="59">
        <f>VLOOKUP($A27,'Return Data'!$B$7:$R$2292,3,0)</f>
        <v>44859</v>
      </c>
      <c r="C27" s="60">
        <f>VLOOKUP($A27,'Return Data'!$B$7:$R$2292,4,0)</f>
        <v>5006.9535999999998</v>
      </c>
      <c r="D27" s="60">
        <f>VLOOKUP($A27,'Return Data'!$B$7:$R$2292,5,0)</f>
        <v>7.2408999999999999</v>
      </c>
      <c r="E27" s="61">
        <f t="shared" si="0"/>
        <v>6</v>
      </c>
      <c r="F27" s="60">
        <f>VLOOKUP($A27,'Return Data'!$B$7:$R$2292,6,0)</f>
        <v>7.2408999999999999</v>
      </c>
      <c r="G27" s="61">
        <f t="shared" si="1"/>
        <v>6</v>
      </c>
      <c r="H27" s="60">
        <f>VLOOKUP($A27,'Return Data'!$B$7:$R$2292,7,0)</f>
        <v>5.4236000000000004</v>
      </c>
      <c r="I27" s="61">
        <f t="shared" si="2"/>
        <v>9</v>
      </c>
      <c r="J27" s="60">
        <f>VLOOKUP($A27,'Return Data'!$B$7:$R$2292,8,0)</f>
        <v>5.4066999999999998</v>
      </c>
      <c r="K27" s="61">
        <f t="shared" si="3"/>
        <v>14</v>
      </c>
      <c r="L27" s="60">
        <f>VLOOKUP($A27,'Return Data'!$B$7:$R$2292,9,0)</f>
        <v>4.8754</v>
      </c>
      <c r="M27" s="61">
        <f t="shared" si="4"/>
        <v>21</v>
      </c>
      <c r="N27" s="60">
        <f>VLOOKUP($A27,'Return Data'!$B$7:$R$2292,10,0)</f>
        <v>4.8057999999999996</v>
      </c>
      <c r="O27" s="61">
        <f t="shared" si="5"/>
        <v>19</v>
      </c>
      <c r="P27" s="60">
        <f>VLOOKUP($A27,'Return Data'!$B$7:$R$2292,11,0)</f>
        <v>4.0270999999999999</v>
      </c>
      <c r="Q27" s="61">
        <f t="shared" si="6"/>
        <v>23</v>
      </c>
      <c r="R27" s="60">
        <f>VLOOKUP($A27,'Return Data'!$B$7:$R$2292,12,0)</f>
        <v>4.0651999999999999</v>
      </c>
      <c r="S27" s="61">
        <f t="shared" si="7"/>
        <v>20</v>
      </c>
      <c r="T27" s="60">
        <f>VLOOKUP($A27,'Return Data'!$B$7:$R$2292,13,0)</f>
        <v>3.9828000000000001</v>
      </c>
      <c r="U27" s="61">
        <f t="shared" si="8"/>
        <v>18</v>
      </c>
      <c r="V27" s="60">
        <f>VLOOKUP($A27,'Return Data'!$B$7:$R$2292,17,0)</f>
        <v>3.7936000000000001</v>
      </c>
      <c r="W27" s="61">
        <f t="shared" si="9"/>
        <v>18</v>
      </c>
      <c r="X27" s="60">
        <f>VLOOKUP($A27,'Return Data'!$B$7:$R$2292,14,0)</f>
        <v>4.6965000000000003</v>
      </c>
      <c r="Y27" s="61">
        <f t="shared" si="10"/>
        <v>11</v>
      </c>
      <c r="Z27" s="60">
        <f>VLOOKUP($A27,'Return Data'!$B$7:$R$2292,16,0)</f>
        <v>7.1593</v>
      </c>
      <c r="AA27" s="62">
        <f t="shared" si="11"/>
        <v>10</v>
      </c>
    </row>
    <row r="28" spans="1:27" x14ac:dyDescent="0.3">
      <c r="A28" s="58" t="s">
        <v>1923</v>
      </c>
      <c r="B28" s="59">
        <f>VLOOKUP($A28,'Return Data'!$B$7:$R$2292,3,0)</f>
        <v>44859</v>
      </c>
      <c r="C28" s="60">
        <f>VLOOKUP($A28,'Return Data'!$B$7:$R$2292,4,0)</f>
        <v>2405.0614999999998</v>
      </c>
      <c r="D28" s="60">
        <f>VLOOKUP($A28,'Return Data'!$B$7:$R$2292,5,0)</f>
        <v>6.9435000000000002</v>
      </c>
      <c r="E28" s="61">
        <f t="shared" si="0"/>
        <v>10</v>
      </c>
      <c r="F28" s="60">
        <f>VLOOKUP($A28,'Return Data'!$B$7:$R$2292,6,0)</f>
        <v>6.9435000000000002</v>
      </c>
      <c r="G28" s="61">
        <f t="shared" si="1"/>
        <v>10</v>
      </c>
      <c r="H28" s="60">
        <f>VLOOKUP($A28,'Return Data'!$B$7:$R$2292,7,0)</f>
        <v>5.6280000000000001</v>
      </c>
      <c r="I28" s="61">
        <f t="shared" si="2"/>
        <v>2</v>
      </c>
      <c r="J28" s="60">
        <f>VLOOKUP($A28,'Return Data'!$B$7:$R$2292,8,0)</f>
        <v>5.4790000000000001</v>
      </c>
      <c r="K28" s="61">
        <f t="shared" si="3"/>
        <v>13</v>
      </c>
      <c r="L28" s="60">
        <f>VLOOKUP($A28,'Return Data'!$B$7:$R$2292,9,0)</f>
        <v>5.4473000000000003</v>
      </c>
      <c r="M28" s="61">
        <f t="shared" si="4"/>
        <v>6</v>
      </c>
      <c r="N28" s="60">
        <f>VLOOKUP($A28,'Return Data'!$B$7:$R$2292,10,0)</f>
        <v>5.2610999999999999</v>
      </c>
      <c r="O28" s="61">
        <f t="shared" si="5"/>
        <v>4</v>
      </c>
      <c r="P28" s="60">
        <f>VLOOKUP($A28,'Return Data'!$B$7:$R$2292,11,0)</f>
        <v>4.6539000000000001</v>
      </c>
      <c r="Q28" s="61">
        <f t="shared" si="6"/>
        <v>2</v>
      </c>
      <c r="R28" s="60">
        <f>VLOOKUP($A28,'Return Data'!$B$7:$R$2292,12,0)</f>
        <v>4.5091999999999999</v>
      </c>
      <c r="S28" s="61">
        <f t="shared" si="7"/>
        <v>5</v>
      </c>
      <c r="T28" s="60">
        <f>VLOOKUP($A28,'Return Data'!$B$7:$R$2292,13,0)</f>
        <v>4.3108000000000004</v>
      </c>
      <c r="U28" s="61">
        <f t="shared" si="8"/>
        <v>7</v>
      </c>
      <c r="V28" s="60">
        <f>VLOOKUP($A28,'Return Data'!$B$7:$R$2292,17,0)</f>
        <v>3.9087000000000001</v>
      </c>
      <c r="W28" s="61">
        <f t="shared" si="9"/>
        <v>16</v>
      </c>
      <c r="X28" s="60">
        <f>VLOOKUP($A28,'Return Data'!$B$7:$R$2292,14,0)</f>
        <v>4.3688000000000002</v>
      </c>
      <c r="Y28" s="61">
        <f t="shared" si="10"/>
        <v>17</v>
      </c>
      <c r="Z28" s="60">
        <f>VLOOKUP($A28,'Return Data'!$B$7:$R$2292,16,0)</f>
        <v>6.5834000000000001</v>
      </c>
      <c r="AA28" s="62">
        <f t="shared" si="11"/>
        <v>14</v>
      </c>
    </row>
    <row r="29" spans="1:27" x14ac:dyDescent="0.3">
      <c r="A29" s="58" t="s">
        <v>1444</v>
      </c>
      <c r="B29" s="59">
        <f>VLOOKUP($A29,'Return Data'!$B$7:$R$2292,3,0)</f>
        <v>44859</v>
      </c>
      <c r="C29" s="60">
        <f>VLOOKUP($A29,'Return Data'!$B$7:$R$2292,4,0)</f>
        <v>12.203099999999999</v>
      </c>
      <c r="D29" s="60">
        <f>VLOOKUP($A29,'Return Data'!$B$7:$R$2292,5,0)</f>
        <v>7.5586000000000002</v>
      </c>
      <c r="E29" s="61">
        <f t="shared" si="0"/>
        <v>1</v>
      </c>
      <c r="F29" s="60">
        <f>VLOOKUP($A29,'Return Data'!$B$7:$R$2292,6,0)</f>
        <v>7.5586000000000002</v>
      </c>
      <c r="G29" s="61">
        <f t="shared" si="1"/>
        <v>1</v>
      </c>
      <c r="H29" s="60">
        <f>VLOOKUP($A29,'Return Data'!$B$7:$R$2292,7,0)</f>
        <v>5.7747999999999999</v>
      </c>
      <c r="I29" s="61">
        <f t="shared" si="2"/>
        <v>1</v>
      </c>
      <c r="J29" s="60">
        <f>VLOOKUP($A29,'Return Data'!$B$7:$R$2292,8,0)</f>
        <v>5.4808000000000003</v>
      </c>
      <c r="K29" s="61">
        <f t="shared" si="3"/>
        <v>11</v>
      </c>
      <c r="L29" s="60">
        <f>VLOOKUP($A29,'Return Data'!$B$7:$R$2292,9,0)</f>
        <v>5.2773000000000003</v>
      </c>
      <c r="M29" s="61">
        <f t="shared" si="4"/>
        <v>12</v>
      </c>
      <c r="N29" s="60">
        <f>VLOOKUP($A29,'Return Data'!$B$7:$R$2292,10,0)</f>
        <v>5.0841000000000003</v>
      </c>
      <c r="O29" s="61">
        <f t="shared" si="5"/>
        <v>10</v>
      </c>
      <c r="P29" s="60">
        <f>VLOOKUP($A29,'Return Data'!$B$7:$R$2292,11,0)</f>
        <v>4.4512999999999998</v>
      </c>
      <c r="Q29" s="61">
        <f t="shared" si="6"/>
        <v>8</v>
      </c>
      <c r="R29" s="60">
        <f>VLOOKUP($A29,'Return Data'!$B$7:$R$2292,12,0)</f>
        <v>4.4127999999999998</v>
      </c>
      <c r="S29" s="61">
        <f t="shared" si="7"/>
        <v>7</v>
      </c>
      <c r="T29" s="60">
        <f>VLOOKUP($A29,'Return Data'!$B$7:$R$2292,13,0)</f>
        <v>4.3391999999999999</v>
      </c>
      <c r="U29" s="61">
        <f t="shared" si="8"/>
        <v>6</v>
      </c>
      <c r="V29" s="60">
        <f>VLOOKUP($A29,'Return Data'!$B$7:$R$2292,17,0)</f>
        <v>4.1429</v>
      </c>
      <c r="W29" s="61">
        <f t="shared" si="9"/>
        <v>8</v>
      </c>
      <c r="X29" s="60">
        <f>VLOOKUP($A29,'Return Data'!$B$7:$R$2292,14,0)</f>
        <v>4.7628000000000004</v>
      </c>
      <c r="Y29" s="61">
        <f t="shared" si="10"/>
        <v>10</v>
      </c>
      <c r="Z29" s="60">
        <f>VLOOKUP($A29,'Return Data'!$B$7:$R$2292,16,0)</f>
        <v>5.4397000000000002</v>
      </c>
      <c r="AA29" s="62">
        <f t="shared" si="11"/>
        <v>19</v>
      </c>
    </row>
    <row r="30" spans="1:27" x14ac:dyDescent="0.3">
      <c r="A30" s="58" t="s">
        <v>1446</v>
      </c>
      <c r="B30" s="59">
        <f>VLOOKUP($A30,'Return Data'!$B$7:$R$2292,3,0)</f>
        <v>44859</v>
      </c>
      <c r="C30" s="60">
        <f>VLOOKUP($A30,'Return Data'!$B$7:$R$2292,4,0)</f>
        <v>3734.0989</v>
      </c>
      <c r="D30" s="60">
        <f>VLOOKUP($A30,'Return Data'!$B$7:$R$2292,5,0)</f>
        <v>6.7839</v>
      </c>
      <c r="E30" s="61">
        <f t="shared" si="0"/>
        <v>14</v>
      </c>
      <c r="F30" s="60">
        <f>VLOOKUP($A30,'Return Data'!$B$7:$R$2292,6,0)</f>
        <v>6.7839</v>
      </c>
      <c r="G30" s="61">
        <f t="shared" si="1"/>
        <v>14</v>
      </c>
      <c r="H30" s="60">
        <f>VLOOKUP($A30,'Return Data'!$B$7:$R$2292,7,0)</f>
        <v>5.0301999999999998</v>
      </c>
      <c r="I30" s="61">
        <f t="shared" si="2"/>
        <v>22</v>
      </c>
      <c r="J30" s="60">
        <f>VLOOKUP($A30,'Return Data'!$B$7:$R$2292,8,0)</f>
        <v>4.9508000000000001</v>
      </c>
      <c r="K30" s="61">
        <f t="shared" si="3"/>
        <v>21</v>
      </c>
      <c r="L30" s="60">
        <f>VLOOKUP($A30,'Return Data'!$B$7:$R$2292,9,0)</f>
        <v>5.0372000000000003</v>
      </c>
      <c r="M30" s="61">
        <f t="shared" si="4"/>
        <v>18</v>
      </c>
      <c r="N30" s="60">
        <f>VLOOKUP($A30,'Return Data'!$B$7:$R$2292,10,0)</f>
        <v>4.8575999999999997</v>
      </c>
      <c r="O30" s="61">
        <f t="shared" si="5"/>
        <v>16</v>
      </c>
      <c r="P30" s="60">
        <f>VLOOKUP($A30,'Return Data'!$B$7:$R$2292,11,0)</f>
        <v>4.298</v>
      </c>
      <c r="Q30" s="61">
        <f t="shared" si="6"/>
        <v>15</v>
      </c>
      <c r="R30" s="60">
        <f>VLOOKUP($A30,'Return Data'!$B$7:$R$2292,12,0)</f>
        <v>4.2866999999999997</v>
      </c>
      <c r="S30" s="61">
        <f t="shared" si="7"/>
        <v>14</v>
      </c>
      <c r="T30" s="60">
        <f>VLOOKUP($A30,'Return Data'!$B$7:$R$2292,13,0)</f>
        <v>4.1623999999999999</v>
      </c>
      <c r="U30" s="61">
        <f t="shared" si="8"/>
        <v>14</v>
      </c>
      <c r="V30" s="60">
        <f>VLOOKUP($A30,'Return Data'!$B$7:$R$2292,17,0)</f>
        <v>5.5202</v>
      </c>
      <c r="W30" s="61">
        <f t="shared" si="9"/>
        <v>2</v>
      </c>
      <c r="X30" s="60">
        <f>VLOOKUP($A30,'Return Data'!$B$7:$R$2292,14,0)</f>
        <v>5.7401</v>
      </c>
      <c r="Y30" s="61">
        <f t="shared" si="10"/>
        <v>2</v>
      </c>
      <c r="Z30" s="60">
        <f>VLOOKUP($A30,'Return Data'!$B$7:$R$2292,16,0)</f>
        <v>7.4287000000000001</v>
      </c>
      <c r="AA30" s="62">
        <f t="shared" si="11"/>
        <v>4</v>
      </c>
    </row>
    <row r="31" spans="1:27" x14ac:dyDescent="0.3">
      <c r="A31" s="58" t="s">
        <v>1936</v>
      </c>
      <c r="B31" s="59">
        <f>VLOOKUP($A31,'Return Data'!$B$7:$R$2292,3,0)</f>
        <v>44859</v>
      </c>
      <c r="C31" s="60">
        <f>VLOOKUP($A31,'Return Data'!$B$7:$R$2292,4,0)</f>
        <v>1166.2119</v>
      </c>
      <c r="D31" s="60">
        <f>VLOOKUP($A31,'Return Data'!$B$7:$R$2292,5,0)</f>
        <v>6.6368999999999998</v>
      </c>
      <c r="E31" s="61">
        <f t="shared" si="0"/>
        <v>21</v>
      </c>
      <c r="F31" s="60">
        <f>VLOOKUP($A31,'Return Data'!$B$7:$R$2292,6,0)</f>
        <v>6.6368999999999998</v>
      </c>
      <c r="G31" s="61">
        <f t="shared" si="1"/>
        <v>21</v>
      </c>
      <c r="H31" s="60">
        <f>VLOOKUP($A31,'Return Data'!$B$7:$R$2292,7,0)</f>
        <v>5.0496999999999996</v>
      </c>
      <c r="I31" s="61">
        <f t="shared" si="2"/>
        <v>21</v>
      </c>
      <c r="J31" s="60">
        <f>VLOOKUP($A31,'Return Data'!$B$7:$R$2292,8,0)</f>
        <v>5.4801000000000002</v>
      </c>
      <c r="K31" s="61">
        <f t="shared" si="3"/>
        <v>12</v>
      </c>
      <c r="L31" s="60">
        <f>VLOOKUP($A31,'Return Data'!$B$7:$R$2292,9,0)</f>
        <v>5.28</v>
      </c>
      <c r="M31" s="61">
        <f t="shared" si="4"/>
        <v>10</v>
      </c>
      <c r="N31" s="60">
        <f>VLOOKUP($A31,'Return Data'!$B$7:$R$2292,10,0)</f>
        <v>4.8274999999999997</v>
      </c>
      <c r="O31" s="61">
        <f t="shared" si="5"/>
        <v>18</v>
      </c>
      <c r="P31" s="60">
        <f>VLOOKUP($A31,'Return Data'!$B$7:$R$2292,11,0)</f>
        <v>4.2081</v>
      </c>
      <c r="Q31" s="61">
        <f t="shared" si="6"/>
        <v>19</v>
      </c>
      <c r="R31" s="60">
        <f>VLOOKUP($A31,'Return Data'!$B$7:$R$2292,12,0)</f>
        <v>4.1253000000000002</v>
      </c>
      <c r="S31" s="61">
        <f t="shared" si="7"/>
        <v>19</v>
      </c>
      <c r="T31" s="60">
        <f>VLOOKUP($A31,'Return Data'!$B$7:$R$2292,13,0)</f>
        <v>3.9123999999999999</v>
      </c>
      <c r="U31" s="61">
        <f t="shared" si="8"/>
        <v>22</v>
      </c>
      <c r="V31" s="60">
        <f>VLOOKUP($A31,'Return Data'!$B$7:$R$2292,17,0)</f>
        <v>4.1818</v>
      </c>
      <c r="W31" s="61">
        <f t="shared" si="9"/>
        <v>7</v>
      </c>
      <c r="X31" s="60">
        <f>VLOOKUP($A31,'Return Data'!$B$7:$R$2292,14,0)</f>
        <v>4.3022</v>
      </c>
      <c r="Y31" s="61">
        <f t="shared" si="10"/>
        <v>18</v>
      </c>
      <c r="Z31" s="60">
        <f>VLOOKUP($A31,'Return Data'!$B$7:$R$2292,16,0)</f>
        <v>4.6414999999999997</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6.9431416666666665</v>
      </c>
      <c r="E33" s="69"/>
      <c r="F33" s="70">
        <f>AVERAGE(F8:F31)</f>
        <v>6.9431416666666665</v>
      </c>
      <c r="G33" s="69"/>
      <c r="H33" s="70">
        <f>AVERAGE(H8:H31)</f>
        <v>5.3129374999999994</v>
      </c>
      <c r="I33" s="69"/>
      <c r="J33" s="70">
        <f>AVERAGE(J8:J31)</f>
        <v>5.4418166666666652</v>
      </c>
      <c r="K33" s="69"/>
      <c r="L33" s="70">
        <f>AVERAGE(L8:L31)</f>
        <v>5.214833333333333</v>
      </c>
      <c r="M33" s="69"/>
      <c r="N33" s="70">
        <f>AVERAGE(N8:N31)</f>
        <v>5.0001416666666669</v>
      </c>
      <c r="O33" s="69"/>
      <c r="P33" s="70">
        <f>AVERAGE(P8:P31)</f>
        <v>4.3557541666666673</v>
      </c>
      <c r="Q33" s="69"/>
      <c r="R33" s="70">
        <f>AVERAGE(R8:R31)</f>
        <v>4.2939291666666666</v>
      </c>
      <c r="S33" s="69"/>
      <c r="T33" s="70">
        <f>AVERAGE(T8:T31)</f>
        <v>4.1816708333333334</v>
      </c>
      <c r="U33" s="69"/>
      <c r="V33" s="70">
        <f>AVERAGE(V8:V31)</f>
        <v>4.1582499999999998</v>
      </c>
      <c r="W33" s="69"/>
      <c r="X33" s="70">
        <f>AVERAGE(X8:X31)</f>
        <v>4.842480952380952</v>
      </c>
      <c r="Y33" s="69"/>
      <c r="Z33" s="70">
        <f>AVERAGE(Z8:Z31)</f>
        <v>6.438766666666667</v>
      </c>
      <c r="AA33" s="71"/>
    </row>
    <row r="34" spans="1:27" x14ac:dyDescent="0.3">
      <c r="A34" s="68" t="s">
        <v>28</v>
      </c>
      <c r="B34" s="69"/>
      <c r="C34" s="69"/>
      <c r="D34" s="70">
        <f>MIN(D8:D31)</f>
        <v>6.1279000000000003</v>
      </c>
      <c r="E34" s="69"/>
      <c r="F34" s="70">
        <f>MIN(F8:F31)</f>
        <v>6.1279000000000003</v>
      </c>
      <c r="G34" s="69"/>
      <c r="H34" s="70">
        <f>MIN(H8:H31)</f>
        <v>4.7782999999999998</v>
      </c>
      <c r="I34" s="69"/>
      <c r="J34" s="70">
        <f>MIN(J8:J31)</f>
        <v>4.7426000000000004</v>
      </c>
      <c r="K34" s="69"/>
      <c r="L34" s="70">
        <f>MIN(L8:L31)</f>
        <v>4.6837999999999997</v>
      </c>
      <c r="M34" s="69"/>
      <c r="N34" s="70">
        <f>MIN(N8:N31)</f>
        <v>4.6204999999999998</v>
      </c>
      <c r="O34" s="69"/>
      <c r="P34" s="70">
        <f>MIN(P8:P31)</f>
        <v>3.8786</v>
      </c>
      <c r="Q34" s="69"/>
      <c r="R34" s="70">
        <f>MIN(R8:R31)</f>
        <v>3.7780999999999998</v>
      </c>
      <c r="S34" s="69"/>
      <c r="T34" s="70">
        <f>MIN(T8:T31)</f>
        <v>3.5762999999999998</v>
      </c>
      <c r="U34" s="69"/>
      <c r="V34" s="70">
        <f>MIN(V8:V31)</f>
        <v>3.3957000000000002</v>
      </c>
      <c r="W34" s="69"/>
      <c r="X34" s="70">
        <f>MIN(X8:X31)</f>
        <v>3.8191000000000002</v>
      </c>
      <c r="Y34" s="69"/>
      <c r="Z34" s="70">
        <f>MIN(Z8:Z31)</f>
        <v>4.0442</v>
      </c>
      <c r="AA34" s="71"/>
    </row>
    <row r="35" spans="1:27" ht="15" thickBot="1" x14ac:dyDescent="0.35">
      <c r="A35" s="72" t="s">
        <v>29</v>
      </c>
      <c r="B35" s="73"/>
      <c r="C35" s="73"/>
      <c r="D35" s="74">
        <f>MAX(D8:D31)</f>
        <v>7.5586000000000002</v>
      </c>
      <c r="E35" s="73"/>
      <c r="F35" s="74">
        <f>MAX(F8:F31)</f>
        <v>7.5586000000000002</v>
      </c>
      <c r="G35" s="73"/>
      <c r="H35" s="74">
        <f>MAX(H8:H31)</f>
        <v>5.7747999999999999</v>
      </c>
      <c r="I35" s="73"/>
      <c r="J35" s="74">
        <f>MAX(J8:J31)</f>
        <v>6.4541000000000004</v>
      </c>
      <c r="K35" s="73"/>
      <c r="L35" s="74">
        <f>MAX(L8:L31)</f>
        <v>5.7516999999999996</v>
      </c>
      <c r="M35" s="73"/>
      <c r="N35" s="74">
        <f>MAX(N8:N31)</f>
        <v>5.5038999999999998</v>
      </c>
      <c r="O35" s="73"/>
      <c r="P35" s="74">
        <f>MAX(P8:P31)</f>
        <v>4.8990999999999998</v>
      </c>
      <c r="Q35" s="73"/>
      <c r="R35" s="74">
        <f>MAX(R8:R31)</f>
        <v>4.8491</v>
      </c>
      <c r="S35" s="73"/>
      <c r="T35" s="74">
        <f>MAX(T8:T31)</f>
        <v>4.9039000000000001</v>
      </c>
      <c r="U35" s="73"/>
      <c r="V35" s="74">
        <f>MAX(V8:V31)</f>
        <v>6.9283999999999999</v>
      </c>
      <c r="W35" s="73"/>
      <c r="X35" s="74">
        <f>MAX(X8:X31)</f>
        <v>6.6435000000000004</v>
      </c>
      <c r="Y35" s="73"/>
      <c r="Z35" s="74">
        <f>MAX(Z8:Z31)</f>
        <v>8.1389999999999993</v>
      </c>
      <c r="AA35" s="75"/>
    </row>
    <row r="36" spans="1:27" x14ac:dyDescent="0.3">
      <c r="A36" s="99" t="s">
        <v>430</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1399</v>
      </c>
      <c r="B8" s="59">
        <f>VLOOKUP($A8,'Return Data'!$B$7:$R$2292,3,0)</f>
        <v>44859</v>
      </c>
      <c r="C8" s="60">
        <f>VLOOKUP($A8,'Return Data'!$B$7:$R$2292,4,0)</f>
        <v>450.67439999999999</v>
      </c>
      <c r="D8" s="60">
        <f>VLOOKUP($A8,'Return Data'!$B$7:$R$2292,5,0)</f>
        <v>7.2625000000000002</v>
      </c>
      <c r="E8" s="61">
        <f t="shared" ref="E8:E31" si="0">RANK(D8,D$8:D$31,0)</f>
        <v>2</v>
      </c>
      <c r="F8" s="60">
        <f>VLOOKUP($A8,'Return Data'!$B$7:$R$2292,6,0)</f>
        <v>7.2625000000000002</v>
      </c>
      <c r="G8" s="61">
        <f t="shared" ref="G8:G31" si="1">RANK(F8,F$8:F$31,0)</f>
        <v>2</v>
      </c>
      <c r="H8" s="60">
        <f>VLOOKUP($A8,'Return Data'!$B$7:$R$2292,7,0)</f>
        <v>5.3589000000000002</v>
      </c>
      <c r="I8" s="61">
        <f t="shared" ref="I8:I31" si="2">RANK(H8,H$8:H$31,0)</f>
        <v>1</v>
      </c>
      <c r="J8" s="60">
        <f>VLOOKUP($A8,'Return Data'!$B$7:$R$2292,8,0)</f>
        <v>5.4824000000000002</v>
      </c>
      <c r="K8" s="61">
        <f t="shared" ref="K8:K31" si="3">RANK(J8,J$8:J$31,0)</f>
        <v>4</v>
      </c>
      <c r="L8" s="60">
        <f>VLOOKUP($A8,'Return Data'!$B$7:$R$2292,9,0)</f>
        <v>5.3276000000000003</v>
      </c>
      <c r="M8" s="61">
        <f t="shared" ref="M8:M31" si="4">RANK(L8,L$8:L$31,0)</f>
        <v>3</v>
      </c>
      <c r="N8" s="60">
        <f>VLOOKUP($A8,'Return Data'!$B$7:$R$2292,10,0)</f>
        <v>4.7781000000000002</v>
      </c>
      <c r="O8" s="61">
        <f t="shared" ref="O8:O31" si="5">RANK(N8,N$8:N$31,0)</f>
        <v>5</v>
      </c>
      <c r="P8" s="60">
        <f>VLOOKUP($A8,'Return Data'!$B$7:$R$2292,11,0)</f>
        <v>4.1485000000000003</v>
      </c>
      <c r="Q8" s="61">
        <f t="shared" ref="Q8:Q31" si="6">RANK(P8,P$8:P$31,0)</f>
        <v>5</v>
      </c>
      <c r="R8" s="60">
        <f>VLOOKUP($A8,'Return Data'!$B$7:$R$2292,12,0)</f>
        <v>4.2148000000000003</v>
      </c>
      <c r="S8" s="61">
        <f t="shared" ref="S8:S31" si="7">RANK(R8,R$8:R$31,0)</f>
        <v>2</v>
      </c>
      <c r="T8" s="60">
        <f>VLOOKUP($A8,'Return Data'!$B$7:$R$2292,13,0)</f>
        <v>4.1711999999999998</v>
      </c>
      <c r="U8" s="61">
        <f t="shared" ref="U8:U31" si="8">RANK(T8,T$8:T$31,0)</f>
        <v>2</v>
      </c>
      <c r="V8" s="60">
        <f>VLOOKUP($A8,'Return Data'!$B$7:$R$2292,17,0)</f>
        <v>4.1254999999999997</v>
      </c>
      <c r="W8" s="61">
        <f>RANK(V8,V$8:V$31,0)</f>
        <v>3</v>
      </c>
      <c r="X8" s="60">
        <f>VLOOKUP($A8,'Return Data'!$B$7:$R$2292,14,0)</f>
        <v>5.1860999999999997</v>
      </c>
      <c r="Y8" s="61">
        <f>RANK(X8,X$8:X$31,0)</f>
        <v>2</v>
      </c>
      <c r="Z8" s="60">
        <f>VLOOKUP($A8,'Return Data'!$B$7:$R$2292,16,0)</f>
        <v>7.4081999999999999</v>
      </c>
      <c r="AA8" s="62">
        <f>RANK(Z8,Z$8:Z$31,0)</f>
        <v>3</v>
      </c>
    </row>
    <row r="9" spans="1:27" x14ac:dyDescent="0.3">
      <c r="A9" s="58" t="s">
        <v>1401</v>
      </c>
      <c r="B9" s="59">
        <f>VLOOKUP($A9,'Return Data'!$B$7:$R$2292,3,0)</f>
        <v>44859</v>
      </c>
      <c r="C9" s="60">
        <f>VLOOKUP($A9,'Return Data'!$B$7:$R$2292,4,0)</f>
        <v>12.3276</v>
      </c>
      <c r="D9" s="60">
        <f>VLOOKUP($A9,'Return Data'!$B$7:$R$2292,5,0)</f>
        <v>6.2220000000000004</v>
      </c>
      <c r="E9" s="61">
        <f t="shared" si="0"/>
        <v>17</v>
      </c>
      <c r="F9" s="60">
        <f>VLOOKUP($A9,'Return Data'!$B$7:$R$2292,6,0)</f>
        <v>6.2220000000000004</v>
      </c>
      <c r="G9" s="61">
        <f t="shared" si="1"/>
        <v>17</v>
      </c>
      <c r="H9" s="60">
        <f>VLOOKUP($A9,'Return Data'!$B$7:$R$2292,7,0)</f>
        <v>4.4874000000000001</v>
      </c>
      <c r="I9" s="61">
        <f t="shared" si="2"/>
        <v>21</v>
      </c>
      <c r="J9" s="60">
        <f>VLOOKUP($A9,'Return Data'!$B$7:$R$2292,8,0)</f>
        <v>4.6611000000000002</v>
      </c>
      <c r="K9" s="61">
        <f t="shared" si="3"/>
        <v>17</v>
      </c>
      <c r="L9" s="60">
        <f>VLOOKUP($A9,'Return Data'!$B$7:$R$2292,9,0)</f>
        <v>4.3840000000000003</v>
      </c>
      <c r="M9" s="61">
        <f t="shared" si="4"/>
        <v>20</v>
      </c>
      <c r="N9" s="60">
        <f>VLOOKUP($A9,'Return Data'!$B$7:$R$2292,10,0)</f>
        <v>4.2020999999999997</v>
      </c>
      <c r="O9" s="61">
        <f t="shared" si="5"/>
        <v>18</v>
      </c>
      <c r="P9" s="60">
        <f>VLOOKUP($A9,'Return Data'!$B$7:$R$2292,11,0)</f>
        <v>3.6543000000000001</v>
      </c>
      <c r="Q9" s="61">
        <f t="shared" si="6"/>
        <v>17</v>
      </c>
      <c r="R9" s="60">
        <f>VLOOKUP($A9,'Return Data'!$B$7:$R$2292,12,0)</f>
        <v>3.6396999999999999</v>
      </c>
      <c r="S9" s="61">
        <f t="shared" si="7"/>
        <v>17</v>
      </c>
      <c r="T9" s="60">
        <f>VLOOKUP($A9,'Return Data'!$B$7:$R$2292,13,0)</f>
        <v>3.5167000000000002</v>
      </c>
      <c r="U9" s="61">
        <f t="shared" si="8"/>
        <v>18</v>
      </c>
      <c r="V9" s="60">
        <f>VLOOKUP($A9,'Return Data'!$B$7:$R$2292,17,0)</f>
        <v>3.4030999999999998</v>
      </c>
      <c r="W9" s="61">
        <f t="shared" ref="W9:W31" si="9">RANK(V9,V$8:V$31,0)</f>
        <v>18</v>
      </c>
      <c r="X9" s="60">
        <f>VLOOKUP($A9,'Return Data'!$B$7:$R$2292,14,0)</f>
        <v>4.1532</v>
      </c>
      <c r="Y9" s="61">
        <f t="shared" ref="Y9:Y31" si="10">RANK(X9,X$8:X$31,0)</f>
        <v>13</v>
      </c>
      <c r="Z9" s="60">
        <f>VLOOKUP($A9,'Return Data'!$B$7:$R$2292,16,0)</f>
        <v>5.2023999999999999</v>
      </c>
      <c r="AA9" s="62">
        <f t="shared" ref="AA9:AA31" si="11">RANK(Z9,Z$8:Z$31,0)</f>
        <v>17</v>
      </c>
    </row>
    <row r="10" spans="1:27" x14ac:dyDescent="0.3">
      <c r="A10" s="58" t="s">
        <v>2004</v>
      </c>
      <c r="B10" s="59">
        <f>VLOOKUP($A10,'Return Data'!$B$7:$R$2292,3,0)</f>
        <v>44859</v>
      </c>
      <c r="C10" s="60">
        <f>VLOOKUP($A10,'Return Data'!$B$7:$R$2292,4,0)</f>
        <v>1273.0655999999999</v>
      </c>
      <c r="D10" s="60">
        <f>VLOOKUP($A10,'Return Data'!$B$7:$R$2292,5,0)</f>
        <v>6.6012000000000004</v>
      </c>
      <c r="E10" s="61">
        <f t="shared" si="0"/>
        <v>7</v>
      </c>
      <c r="F10" s="60">
        <f>VLOOKUP($A10,'Return Data'!$B$7:$R$2292,6,0)</f>
        <v>6.6012000000000004</v>
      </c>
      <c r="G10" s="61">
        <f t="shared" si="1"/>
        <v>7</v>
      </c>
      <c r="H10" s="60">
        <f>VLOOKUP($A10,'Return Data'!$B$7:$R$2292,7,0)</f>
        <v>5.3533999999999997</v>
      </c>
      <c r="I10" s="61">
        <f t="shared" si="2"/>
        <v>2</v>
      </c>
      <c r="J10" s="60">
        <f>VLOOKUP($A10,'Return Data'!$B$7:$R$2292,8,0)</f>
        <v>5.3912000000000004</v>
      </c>
      <c r="K10" s="61">
        <f t="shared" si="3"/>
        <v>6</v>
      </c>
      <c r="L10" s="60">
        <f>VLOOKUP($A10,'Return Data'!$B$7:$R$2292,9,0)</f>
        <v>5.5198</v>
      </c>
      <c r="M10" s="61">
        <f t="shared" si="4"/>
        <v>2</v>
      </c>
      <c r="N10" s="60">
        <f>VLOOKUP($A10,'Return Data'!$B$7:$R$2292,10,0)</f>
        <v>5.3808999999999996</v>
      </c>
      <c r="O10" s="61">
        <f t="shared" si="5"/>
        <v>1</v>
      </c>
      <c r="P10" s="60">
        <f>VLOOKUP($A10,'Return Data'!$B$7:$R$2292,11,0)</f>
        <v>4.4851000000000001</v>
      </c>
      <c r="Q10" s="61">
        <f t="shared" si="6"/>
        <v>1</v>
      </c>
      <c r="R10" s="60">
        <f>VLOOKUP($A10,'Return Data'!$B$7:$R$2292,12,0)</f>
        <v>4.3643000000000001</v>
      </c>
      <c r="S10" s="61">
        <f t="shared" si="7"/>
        <v>1</v>
      </c>
      <c r="T10" s="60">
        <f>VLOOKUP($A10,'Return Data'!$B$7:$R$2292,13,0)</f>
        <v>4.3061999999999996</v>
      </c>
      <c r="U10" s="61">
        <f t="shared" si="8"/>
        <v>1</v>
      </c>
      <c r="V10" s="60">
        <f>VLOOKUP($A10,'Return Data'!$B$7:$R$2292,17,0)</f>
        <v>3.9380999999999999</v>
      </c>
      <c r="W10" s="61">
        <f t="shared" si="9"/>
        <v>6</v>
      </c>
      <c r="X10" s="60">
        <f>VLOOKUP($A10,'Return Data'!$B$7:$R$2292,14,0)</f>
        <v>4.4706999999999999</v>
      </c>
      <c r="Y10" s="61">
        <f t="shared" si="10"/>
        <v>8</v>
      </c>
      <c r="Z10" s="60">
        <f>VLOOKUP($A10,'Return Data'!$B$7:$R$2292,16,0)</f>
        <v>5.6367000000000003</v>
      </c>
      <c r="AA10" s="62">
        <f t="shared" si="11"/>
        <v>15</v>
      </c>
    </row>
    <row r="11" spans="1:27" x14ac:dyDescent="0.3">
      <c r="A11" s="58" t="s">
        <v>2039</v>
      </c>
      <c r="B11" s="59">
        <f>VLOOKUP($A11,'Return Data'!$B$7:$R$2292,3,0)</f>
        <v>44859</v>
      </c>
      <c r="C11" s="60">
        <f>VLOOKUP($A11,'Return Data'!$B$7:$R$2292,4,0)</f>
        <v>2662.4782</v>
      </c>
      <c r="D11" s="60">
        <f>VLOOKUP($A11,'Return Data'!$B$7:$R$2292,5,0)</f>
        <v>6.5308999999999999</v>
      </c>
      <c r="E11" s="61">
        <f t="shared" si="0"/>
        <v>9</v>
      </c>
      <c r="F11" s="60">
        <f>VLOOKUP($A11,'Return Data'!$B$7:$R$2292,6,0)</f>
        <v>6.5308999999999999</v>
      </c>
      <c r="G11" s="61">
        <f t="shared" si="1"/>
        <v>9</v>
      </c>
      <c r="H11" s="60">
        <f>VLOOKUP($A11,'Return Data'!$B$7:$R$2292,7,0)</f>
        <v>4.5548000000000002</v>
      </c>
      <c r="I11" s="61">
        <f t="shared" si="2"/>
        <v>19</v>
      </c>
      <c r="J11" s="60">
        <f>VLOOKUP($A11,'Return Data'!$B$7:$R$2292,8,0)</f>
        <v>4.4203000000000001</v>
      </c>
      <c r="K11" s="61">
        <f t="shared" si="3"/>
        <v>22</v>
      </c>
      <c r="L11" s="60">
        <f>VLOOKUP($A11,'Return Data'!$B$7:$R$2292,9,0)</f>
        <v>4.4623999999999997</v>
      </c>
      <c r="M11" s="61">
        <f t="shared" si="4"/>
        <v>18</v>
      </c>
      <c r="N11" s="60">
        <f>VLOOKUP($A11,'Return Data'!$B$7:$R$2292,10,0)</f>
        <v>4.4950000000000001</v>
      </c>
      <c r="O11" s="61">
        <f t="shared" si="5"/>
        <v>13</v>
      </c>
      <c r="P11" s="60">
        <f>VLOOKUP($A11,'Return Data'!$B$7:$R$2292,11,0)</f>
        <v>3.8742999999999999</v>
      </c>
      <c r="Q11" s="61">
        <f t="shared" si="6"/>
        <v>13</v>
      </c>
      <c r="R11" s="60">
        <f>VLOOKUP($A11,'Return Data'!$B$7:$R$2292,12,0)</f>
        <v>3.8372999999999999</v>
      </c>
      <c r="S11" s="61">
        <f t="shared" si="7"/>
        <v>15</v>
      </c>
      <c r="T11" s="60">
        <f>VLOOKUP($A11,'Return Data'!$B$7:$R$2292,13,0)</f>
        <v>3.7401</v>
      </c>
      <c r="U11" s="61">
        <f t="shared" si="8"/>
        <v>13</v>
      </c>
      <c r="V11" s="60">
        <f>VLOOKUP($A11,'Return Data'!$B$7:$R$2292,17,0)</f>
        <v>3.427</v>
      </c>
      <c r="W11" s="61">
        <f t="shared" si="9"/>
        <v>17</v>
      </c>
      <c r="X11" s="60">
        <f>VLOOKUP($A11,'Return Data'!$B$7:$R$2292,14,0)</f>
        <v>4.0791000000000004</v>
      </c>
      <c r="Y11" s="61">
        <f t="shared" si="10"/>
        <v>14</v>
      </c>
      <c r="Z11" s="60">
        <f>VLOOKUP($A11,'Return Data'!$B$7:$R$2292,16,0)</f>
        <v>7.0956000000000001</v>
      </c>
      <c r="AA11" s="62">
        <f t="shared" si="11"/>
        <v>6</v>
      </c>
    </row>
    <row r="12" spans="1:27" x14ac:dyDescent="0.3">
      <c r="A12" s="58" t="s">
        <v>1403</v>
      </c>
      <c r="B12" s="59">
        <f>VLOOKUP($A12,'Return Data'!$B$7:$R$2292,3,0)</f>
        <v>44859</v>
      </c>
      <c r="C12" s="60">
        <f>VLOOKUP($A12,'Return Data'!$B$7:$R$2292,4,0)</f>
        <v>3193.3687</v>
      </c>
      <c r="D12" s="60">
        <f>VLOOKUP($A12,'Return Data'!$B$7:$R$2292,5,0)</f>
        <v>5.7576999999999998</v>
      </c>
      <c r="E12" s="61">
        <f t="shared" si="0"/>
        <v>23</v>
      </c>
      <c r="F12" s="60">
        <f>VLOOKUP($A12,'Return Data'!$B$7:$R$2292,6,0)</f>
        <v>5.7576999999999998</v>
      </c>
      <c r="G12" s="61">
        <f t="shared" si="1"/>
        <v>23</v>
      </c>
      <c r="H12" s="60">
        <f>VLOOKUP($A12,'Return Data'!$B$7:$R$2292,7,0)</f>
        <v>4.2187999999999999</v>
      </c>
      <c r="I12" s="61">
        <f t="shared" si="2"/>
        <v>24</v>
      </c>
      <c r="J12" s="60">
        <f>VLOOKUP($A12,'Return Data'!$B$7:$R$2292,8,0)</f>
        <v>4.4326999999999996</v>
      </c>
      <c r="K12" s="61">
        <f t="shared" si="3"/>
        <v>20</v>
      </c>
      <c r="L12" s="60">
        <f>VLOOKUP($A12,'Return Data'!$B$7:$R$2292,9,0)</f>
        <v>4.3068999999999997</v>
      </c>
      <c r="M12" s="61">
        <f t="shared" si="4"/>
        <v>21</v>
      </c>
      <c r="N12" s="60">
        <f>VLOOKUP($A12,'Return Data'!$B$7:$R$2292,10,0)</f>
        <v>4.1529999999999996</v>
      </c>
      <c r="O12" s="61">
        <f t="shared" si="5"/>
        <v>20</v>
      </c>
      <c r="P12" s="60">
        <f>VLOOKUP($A12,'Return Data'!$B$7:$R$2292,11,0)</f>
        <v>3.5347</v>
      </c>
      <c r="Q12" s="61">
        <f t="shared" si="6"/>
        <v>21</v>
      </c>
      <c r="R12" s="60">
        <f>VLOOKUP($A12,'Return Data'!$B$7:$R$2292,12,0)</f>
        <v>3.4422000000000001</v>
      </c>
      <c r="S12" s="61">
        <f t="shared" si="7"/>
        <v>21</v>
      </c>
      <c r="T12" s="60">
        <f>VLOOKUP($A12,'Return Data'!$B$7:$R$2292,13,0)</f>
        <v>3.2804000000000002</v>
      </c>
      <c r="U12" s="61">
        <f t="shared" si="8"/>
        <v>21</v>
      </c>
      <c r="V12" s="60">
        <f>VLOOKUP($A12,'Return Data'!$B$7:$R$2292,17,0)</f>
        <v>2.9516</v>
      </c>
      <c r="W12" s="61">
        <f t="shared" si="9"/>
        <v>22</v>
      </c>
      <c r="X12" s="60">
        <f>VLOOKUP($A12,'Return Data'!$B$7:$R$2292,14,0)</f>
        <v>3.6303999999999998</v>
      </c>
      <c r="Y12" s="61">
        <f t="shared" si="10"/>
        <v>19</v>
      </c>
      <c r="Z12" s="60">
        <f>VLOOKUP($A12,'Return Data'!$B$7:$R$2292,16,0)</f>
        <v>6.8352000000000004</v>
      </c>
      <c r="AA12" s="62">
        <f t="shared" si="11"/>
        <v>9</v>
      </c>
    </row>
    <row r="13" spans="1:27" x14ac:dyDescent="0.3">
      <c r="A13" s="58" t="s">
        <v>1405</v>
      </c>
      <c r="B13" s="59">
        <f>VLOOKUP($A13,'Return Data'!$B$7:$R$2292,3,0)</f>
        <v>44859</v>
      </c>
      <c r="C13" s="60">
        <f>VLOOKUP($A13,'Return Data'!$B$7:$R$2292,4,0)</f>
        <v>2844.6041</v>
      </c>
      <c r="D13" s="60">
        <f>VLOOKUP($A13,'Return Data'!$B$7:$R$2292,5,0)</f>
        <v>6.4089</v>
      </c>
      <c r="E13" s="61">
        <f t="shared" si="0"/>
        <v>12</v>
      </c>
      <c r="F13" s="60">
        <f>VLOOKUP($A13,'Return Data'!$B$7:$R$2292,6,0)</f>
        <v>6.4089</v>
      </c>
      <c r="G13" s="61">
        <f t="shared" si="1"/>
        <v>12</v>
      </c>
      <c r="H13" s="60">
        <f>VLOOKUP($A13,'Return Data'!$B$7:$R$2292,7,0)</f>
        <v>4.6712999999999996</v>
      </c>
      <c r="I13" s="61">
        <f t="shared" si="2"/>
        <v>16</v>
      </c>
      <c r="J13" s="60">
        <f>VLOOKUP($A13,'Return Data'!$B$7:$R$2292,8,0)</f>
        <v>4.3071000000000002</v>
      </c>
      <c r="K13" s="61">
        <f t="shared" si="3"/>
        <v>23</v>
      </c>
      <c r="L13" s="60">
        <f>VLOOKUP($A13,'Return Data'!$B$7:$R$2292,9,0)</f>
        <v>4.2713999999999999</v>
      </c>
      <c r="M13" s="61">
        <f t="shared" si="4"/>
        <v>22</v>
      </c>
      <c r="N13" s="60">
        <f>VLOOKUP($A13,'Return Data'!$B$7:$R$2292,10,0)</f>
        <v>4.1125999999999996</v>
      </c>
      <c r="O13" s="61">
        <f t="shared" si="5"/>
        <v>23</v>
      </c>
      <c r="P13" s="60">
        <f>VLOOKUP($A13,'Return Data'!$B$7:$R$2292,11,0)</f>
        <v>3.5607000000000002</v>
      </c>
      <c r="Q13" s="61">
        <f t="shared" si="6"/>
        <v>19</v>
      </c>
      <c r="R13" s="60">
        <f>VLOOKUP($A13,'Return Data'!$B$7:$R$2292,12,0)</f>
        <v>3.5196000000000001</v>
      </c>
      <c r="S13" s="61">
        <f t="shared" si="7"/>
        <v>20</v>
      </c>
      <c r="T13" s="60">
        <f>VLOOKUP($A13,'Return Data'!$B$7:$R$2292,13,0)</f>
        <v>3.4182999999999999</v>
      </c>
      <c r="U13" s="61">
        <f t="shared" si="8"/>
        <v>20</v>
      </c>
      <c r="V13" s="60">
        <f>VLOOKUP($A13,'Return Data'!$B$7:$R$2292,17,0)</f>
        <v>3.1543000000000001</v>
      </c>
      <c r="W13" s="61">
        <f t="shared" si="9"/>
        <v>21</v>
      </c>
      <c r="X13" s="60">
        <f>VLOOKUP($A13,'Return Data'!$B$7:$R$2292,14,0)</f>
        <v>3.8197000000000001</v>
      </c>
      <c r="Y13" s="61">
        <f t="shared" si="10"/>
        <v>17</v>
      </c>
      <c r="Z13" s="60">
        <f>VLOOKUP($A13,'Return Data'!$B$7:$R$2292,16,0)</f>
        <v>6.6463000000000001</v>
      </c>
      <c r="AA13" s="62">
        <f t="shared" si="11"/>
        <v>11</v>
      </c>
    </row>
    <row r="14" spans="1:27" x14ac:dyDescent="0.3">
      <c r="A14" s="58" t="s">
        <v>1411</v>
      </c>
      <c r="B14" s="59">
        <f>VLOOKUP($A14,'Return Data'!$B$7:$R$2292,3,0)</f>
        <v>44859</v>
      </c>
      <c r="C14" s="60">
        <f>VLOOKUP($A14,'Return Data'!$B$7:$R$2292,4,0)</f>
        <v>12.555300000000001</v>
      </c>
      <c r="D14" s="60">
        <f>VLOOKUP($A14,'Return Data'!$B$7:$R$2292,5,0)</f>
        <v>6.4729999999999999</v>
      </c>
      <c r="E14" s="61">
        <f t="shared" si="0"/>
        <v>11</v>
      </c>
      <c r="F14" s="60">
        <f>VLOOKUP($A14,'Return Data'!$B$7:$R$2292,6,0)</f>
        <v>6.4729999999999999</v>
      </c>
      <c r="G14" s="61">
        <f t="shared" si="1"/>
        <v>11</v>
      </c>
      <c r="H14" s="60">
        <f>VLOOKUP($A14,'Return Data'!$B$7:$R$2292,7,0)</f>
        <v>4.9051999999999998</v>
      </c>
      <c r="I14" s="61">
        <f t="shared" si="2"/>
        <v>10</v>
      </c>
      <c r="J14" s="60">
        <f>VLOOKUP($A14,'Return Data'!$B$7:$R$2292,8,0)</f>
        <v>4.9724000000000004</v>
      </c>
      <c r="K14" s="61">
        <f t="shared" si="3"/>
        <v>9</v>
      </c>
      <c r="L14" s="60">
        <f>VLOOKUP($A14,'Return Data'!$B$7:$R$2292,9,0)</f>
        <v>4.8719999999999999</v>
      </c>
      <c r="M14" s="61">
        <f t="shared" si="4"/>
        <v>9</v>
      </c>
      <c r="N14" s="60">
        <f>VLOOKUP($A14,'Return Data'!$B$7:$R$2292,10,0)</f>
        <v>4.6775000000000002</v>
      </c>
      <c r="O14" s="61">
        <f t="shared" si="5"/>
        <v>8</v>
      </c>
      <c r="P14" s="60">
        <f>VLOOKUP($A14,'Return Data'!$B$7:$R$2292,11,0)</f>
        <v>4.0289999999999999</v>
      </c>
      <c r="Q14" s="61">
        <f t="shared" si="6"/>
        <v>9</v>
      </c>
      <c r="R14" s="60">
        <f>VLOOKUP($A14,'Return Data'!$B$7:$R$2292,12,0)</f>
        <v>3.9828999999999999</v>
      </c>
      <c r="S14" s="61">
        <f t="shared" si="7"/>
        <v>8</v>
      </c>
      <c r="T14" s="60">
        <f>VLOOKUP($A14,'Return Data'!$B$7:$R$2292,13,0)</f>
        <v>3.8641000000000001</v>
      </c>
      <c r="U14" s="61">
        <f t="shared" si="8"/>
        <v>8</v>
      </c>
      <c r="V14" s="60">
        <f>VLOOKUP($A14,'Return Data'!$B$7:$R$2292,17,0)</f>
        <v>3.7576999999999998</v>
      </c>
      <c r="W14" s="61">
        <f t="shared" si="9"/>
        <v>7</v>
      </c>
      <c r="X14" s="60">
        <f>VLOOKUP($A14,'Return Data'!$B$7:$R$2292,14,0)</f>
        <v>4.7272999999999996</v>
      </c>
      <c r="Y14" s="61">
        <f t="shared" si="10"/>
        <v>5</v>
      </c>
      <c r="Z14" s="60">
        <f>VLOOKUP($A14,'Return Data'!$B$7:$R$2292,16,0)</f>
        <v>5.7248000000000001</v>
      </c>
      <c r="AA14" s="62">
        <f t="shared" si="11"/>
        <v>13</v>
      </c>
    </row>
    <row r="15" spans="1:27" x14ac:dyDescent="0.3">
      <c r="A15" s="58" t="s">
        <v>1413</v>
      </c>
      <c r="B15" s="59">
        <f>VLOOKUP($A15,'Return Data'!$B$7:$R$2292,3,0)</f>
        <v>44859</v>
      </c>
      <c r="C15" s="60">
        <f>VLOOKUP($A15,'Return Data'!$B$7:$R$2292,4,0)</f>
        <v>1121.2481</v>
      </c>
      <c r="D15" s="60">
        <f>VLOOKUP($A15,'Return Data'!$B$7:$R$2292,5,0)</f>
        <v>6.3734000000000002</v>
      </c>
      <c r="E15" s="61">
        <f t="shared" si="0"/>
        <v>13</v>
      </c>
      <c r="F15" s="60">
        <f>VLOOKUP($A15,'Return Data'!$B$7:$R$2292,6,0)</f>
        <v>6.3734000000000002</v>
      </c>
      <c r="G15" s="61">
        <f t="shared" si="1"/>
        <v>13</v>
      </c>
      <c r="H15" s="60">
        <f>VLOOKUP($A15,'Return Data'!$B$7:$R$2292,7,0)</f>
        <v>5.0039999999999996</v>
      </c>
      <c r="I15" s="61">
        <f t="shared" si="2"/>
        <v>7</v>
      </c>
      <c r="J15" s="60">
        <f>VLOOKUP($A15,'Return Data'!$B$7:$R$2292,8,0)</f>
        <v>4.8741000000000003</v>
      </c>
      <c r="K15" s="61">
        <f t="shared" si="3"/>
        <v>11</v>
      </c>
      <c r="L15" s="60">
        <f>VLOOKUP($A15,'Return Data'!$B$7:$R$2292,9,0)</f>
        <v>4.9702000000000002</v>
      </c>
      <c r="M15" s="61">
        <f t="shared" si="4"/>
        <v>6</v>
      </c>
      <c r="N15" s="60">
        <f>VLOOKUP($A15,'Return Data'!$B$7:$R$2292,10,0)</f>
        <v>4.9451999999999998</v>
      </c>
      <c r="O15" s="61">
        <f t="shared" si="5"/>
        <v>3</v>
      </c>
      <c r="P15" s="60">
        <f>VLOOKUP($A15,'Return Data'!$B$7:$R$2292,11,0)</f>
        <v>4.1741999999999999</v>
      </c>
      <c r="Q15" s="61">
        <f t="shared" si="6"/>
        <v>3</v>
      </c>
      <c r="R15" s="60">
        <f>VLOOKUP($A15,'Return Data'!$B$7:$R$2292,12,0)</f>
        <v>4.0491999999999999</v>
      </c>
      <c r="S15" s="61">
        <f t="shared" si="7"/>
        <v>4</v>
      </c>
      <c r="T15" s="60">
        <f>VLOOKUP($A15,'Return Data'!$B$7:$R$2292,13,0)</f>
        <v>3.9363999999999999</v>
      </c>
      <c r="U15" s="61">
        <f t="shared" si="8"/>
        <v>6</v>
      </c>
      <c r="V15" s="60">
        <f>VLOOKUP($A15,'Return Data'!$B$7:$R$2292,17,0)</f>
        <v>3.6913999999999998</v>
      </c>
      <c r="W15" s="61">
        <f t="shared" si="9"/>
        <v>8</v>
      </c>
      <c r="X15" s="60"/>
      <c r="Y15" s="61"/>
      <c r="Z15" s="60">
        <f>VLOOKUP($A15,'Return Data'!$B$7:$R$2292,16,0)</f>
        <v>4.2656000000000001</v>
      </c>
      <c r="AA15" s="62">
        <f t="shared" si="11"/>
        <v>20</v>
      </c>
    </row>
    <row r="16" spans="1:27" x14ac:dyDescent="0.3">
      <c r="A16" s="58" t="s">
        <v>1414</v>
      </c>
      <c r="B16" s="59">
        <f>VLOOKUP($A16,'Return Data'!$B$7:$R$2292,3,0)</f>
        <v>44859</v>
      </c>
      <c r="C16" s="60">
        <f>VLOOKUP($A16,'Return Data'!$B$7:$R$2292,4,0)</f>
        <v>22.941400000000002</v>
      </c>
      <c r="D16" s="60">
        <f>VLOOKUP($A16,'Return Data'!$B$7:$R$2292,5,0)</f>
        <v>6.2888000000000002</v>
      </c>
      <c r="E16" s="61">
        <f t="shared" si="0"/>
        <v>15</v>
      </c>
      <c r="F16" s="60">
        <f>VLOOKUP($A16,'Return Data'!$B$7:$R$2292,6,0)</f>
        <v>6.2888000000000002</v>
      </c>
      <c r="G16" s="61">
        <f t="shared" si="1"/>
        <v>15</v>
      </c>
      <c r="H16" s="60">
        <f>VLOOKUP($A16,'Return Data'!$B$7:$R$2292,7,0)</f>
        <v>4.8456999999999999</v>
      </c>
      <c r="I16" s="61">
        <f t="shared" si="2"/>
        <v>13</v>
      </c>
      <c r="J16" s="60">
        <f>VLOOKUP($A16,'Return Data'!$B$7:$R$2292,8,0)</f>
        <v>4.8502000000000001</v>
      </c>
      <c r="K16" s="61">
        <f t="shared" si="3"/>
        <v>12</v>
      </c>
      <c r="L16" s="60">
        <f>VLOOKUP($A16,'Return Data'!$B$7:$R$2292,9,0)</f>
        <v>4.8432000000000004</v>
      </c>
      <c r="M16" s="61">
        <f t="shared" si="4"/>
        <v>10</v>
      </c>
      <c r="N16" s="60">
        <f>VLOOKUP($A16,'Return Data'!$B$7:$R$2292,10,0)</f>
        <v>4.6257000000000001</v>
      </c>
      <c r="O16" s="61">
        <f t="shared" si="5"/>
        <v>9</v>
      </c>
      <c r="P16" s="60">
        <f>VLOOKUP($A16,'Return Data'!$B$7:$R$2292,11,0)</f>
        <v>4.1581000000000001</v>
      </c>
      <c r="Q16" s="61">
        <f t="shared" si="6"/>
        <v>4</v>
      </c>
      <c r="R16" s="60">
        <f>VLOOKUP($A16,'Return Data'!$B$7:$R$2292,12,0)</f>
        <v>4.0332999999999997</v>
      </c>
      <c r="S16" s="61">
        <f t="shared" si="7"/>
        <v>6</v>
      </c>
      <c r="T16" s="60">
        <f>VLOOKUP($A16,'Return Data'!$B$7:$R$2292,13,0)</f>
        <v>3.9794</v>
      </c>
      <c r="U16" s="61">
        <f t="shared" si="8"/>
        <v>4</v>
      </c>
      <c r="V16" s="60">
        <f>VLOOKUP($A16,'Return Data'!$B$7:$R$2292,17,0)</f>
        <v>4.0532000000000004</v>
      </c>
      <c r="W16" s="61">
        <f t="shared" si="9"/>
        <v>5</v>
      </c>
      <c r="X16" s="60">
        <f>VLOOKUP($A16,'Return Data'!$B$7:$R$2292,14,0)</f>
        <v>5.0707000000000004</v>
      </c>
      <c r="Y16" s="61">
        <f t="shared" si="10"/>
        <v>4</v>
      </c>
      <c r="Z16" s="60">
        <f>VLOOKUP($A16,'Return Data'!$B$7:$R$2292,16,0)</f>
        <v>7.4958999999999998</v>
      </c>
      <c r="AA16" s="62">
        <f t="shared" si="11"/>
        <v>2</v>
      </c>
    </row>
    <row r="17" spans="1:27" x14ac:dyDescent="0.3">
      <c r="A17" s="58" t="s">
        <v>1416</v>
      </c>
      <c r="B17" s="59">
        <f>VLOOKUP($A17,'Return Data'!$B$7:$R$2292,3,0)</f>
        <v>44859</v>
      </c>
      <c r="C17" s="60">
        <f>VLOOKUP($A17,'Return Data'!$B$7:$R$2292,4,0)</f>
        <v>2308.0601999999999</v>
      </c>
      <c r="D17" s="60">
        <f>VLOOKUP($A17,'Return Data'!$B$7:$R$2292,5,0)</f>
        <v>7.2881999999999998</v>
      </c>
      <c r="E17" s="61">
        <f t="shared" si="0"/>
        <v>1</v>
      </c>
      <c r="F17" s="60">
        <f>VLOOKUP($A17,'Return Data'!$B$7:$R$2292,6,0)</f>
        <v>7.2881999999999998</v>
      </c>
      <c r="G17" s="61">
        <f t="shared" si="1"/>
        <v>1</v>
      </c>
      <c r="H17" s="60">
        <f>VLOOKUP($A17,'Return Data'!$B$7:$R$2292,7,0)</f>
        <v>5.1383000000000001</v>
      </c>
      <c r="I17" s="61">
        <f t="shared" si="2"/>
        <v>4</v>
      </c>
      <c r="J17" s="60">
        <f>VLOOKUP($A17,'Return Data'!$B$7:$R$2292,8,0)</f>
        <v>6.2601000000000004</v>
      </c>
      <c r="K17" s="61">
        <f t="shared" si="3"/>
        <v>1</v>
      </c>
      <c r="L17" s="60">
        <f>VLOOKUP($A17,'Return Data'!$B$7:$R$2292,9,0)</f>
        <v>5.5587999999999997</v>
      </c>
      <c r="M17" s="61">
        <f t="shared" si="4"/>
        <v>1</v>
      </c>
      <c r="N17" s="60">
        <f>VLOOKUP($A17,'Return Data'!$B$7:$R$2292,10,0)</f>
        <v>5.1551999999999998</v>
      </c>
      <c r="O17" s="61">
        <f t="shared" si="5"/>
        <v>2</v>
      </c>
      <c r="P17" s="60">
        <f>VLOOKUP($A17,'Return Data'!$B$7:$R$2292,11,0)</f>
        <v>4.3327</v>
      </c>
      <c r="Q17" s="61">
        <f t="shared" si="6"/>
        <v>2</v>
      </c>
      <c r="R17" s="60">
        <f>VLOOKUP($A17,'Return Data'!$B$7:$R$2292,12,0)</f>
        <v>4.1177999999999999</v>
      </c>
      <c r="S17" s="61">
        <f t="shared" si="7"/>
        <v>3</v>
      </c>
      <c r="T17" s="60">
        <f>VLOOKUP($A17,'Return Data'!$B$7:$R$2292,13,0)</f>
        <v>3.9388999999999998</v>
      </c>
      <c r="U17" s="61">
        <f t="shared" si="8"/>
        <v>5</v>
      </c>
      <c r="V17" s="60">
        <f>VLOOKUP($A17,'Return Data'!$B$7:$R$2292,17,0)</f>
        <v>4.0875000000000004</v>
      </c>
      <c r="W17" s="61">
        <f t="shared" si="9"/>
        <v>4</v>
      </c>
      <c r="X17" s="60">
        <f>VLOOKUP($A17,'Return Data'!$B$7:$R$2292,14,0)</f>
        <v>4.5243000000000002</v>
      </c>
      <c r="Y17" s="61">
        <f t="shared" si="10"/>
        <v>6</v>
      </c>
      <c r="Z17" s="60">
        <f>VLOOKUP($A17,'Return Data'!$B$7:$R$2292,16,0)</f>
        <v>7.1261000000000001</v>
      </c>
      <c r="AA17" s="62">
        <f t="shared" si="11"/>
        <v>5</v>
      </c>
    </row>
    <row r="18" spans="1:27" x14ac:dyDescent="0.3">
      <c r="A18" s="58" t="s">
        <v>1419</v>
      </c>
      <c r="B18" s="59">
        <f>VLOOKUP($A18,'Return Data'!$B$7:$R$2292,3,0)</f>
        <v>44859</v>
      </c>
      <c r="C18" s="60">
        <f>VLOOKUP($A18,'Return Data'!$B$7:$R$2292,4,0)</f>
        <v>12.6004</v>
      </c>
      <c r="D18" s="60">
        <f>VLOOKUP($A18,'Return Data'!$B$7:$R$2292,5,0)</f>
        <v>7.03</v>
      </c>
      <c r="E18" s="61">
        <f t="shared" si="0"/>
        <v>6</v>
      </c>
      <c r="F18" s="60">
        <f>VLOOKUP($A18,'Return Data'!$B$7:$R$2292,6,0)</f>
        <v>7.03</v>
      </c>
      <c r="G18" s="61">
        <f t="shared" si="1"/>
        <v>6</v>
      </c>
      <c r="H18" s="60">
        <f>VLOOKUP($A18,'Return Data'!$B$7:$R$2292,7,0)</f>
        <v>4.8461999999999996</v>
      </c>
      <c r="I18" s="61">
        <f t="shared" si="2"/>
        <v>12</v>
      </c>
      <c r="J18" s="60">
        <f>VLOOKUP($A18,'Return Data'!$B$7:$R$2292,8,0)</f>
        <v>4.6845999999999997</v>
      </c>
      <c r="K18" s="61">
        <f t="shared" si="3"/>
        <v>16</v>
      </c>
      <c r="L18" s="60">
        <f>VLOOKUP($A18,'Return Data'!$B$7:$R$2292,9,0)</f>
        <v>4.5076999999999998</v>
      </c>
      <c r="M18" s="61">
        <f t="shared" si="4"/>
        <v>16</v>
      </c>
      <c r="N18" s="60">
        <f>VLOOKUP($A18,'Return Data'!$B$7:$R$2292,10,0)</f>
        <v>4.4414999999999996</v>
      </c>
      <c r="O18" s="61">
        <f t="shared" si="5"/>
        <v>15</v>
      </c>
      <c r="P18" s="60">
        <f>VLOOKUP($A18,'Return Data'!$B$7:$R$2292,11,0)</f>
        <v>3.8481000000000001</v>
      </c>
      <c r="Q18" s="61">
        <f t="shared" si="6"/>
        <v>14</v>
      </c>
      <c r="R18" s="60">
        <f>VLOOKUP($A18,'Return Data'!$B$7:$R$2292,12,0)</f>
        <v>3.8401000000000001</v>
      </c>
      <c r="S18" s="61">
        <f t="shared" si="7"/>
        <v>14</v>
      </c>
      <c r="T18" s="60">
        <f>VLOOKUP($A18,'Return Data'!$B$7:$R$2292,13,0)</f>
        <v>3.7591000000000001</v>
      </c>
      <c r="U18" s="61">
        <f t="shared" si="8"/>
        <v>12</v>
      </c>
      <c r="V18" s="60">
        <f>VLOOKUP($A18,'Return Data'!$B$7:$R$2292,17,0)</f>
        <v>3.5131000000000001</v>
      </c>
      <c r="W18" s="61">
        <f t="shared" si="9"/>
        <v>14</v>
      </c>
      <c r="X18" s="60">
        <f>VLOOKUP($A18,'Return Data'!$B$7:$R$2292,14,0)</f>
        <v>4.3765999999999998</v>
      </c>
      <c r="Y18" s="61">
        <f t="shared" si="10"/>
        <v>11</v>
      </c>
      <c r="Z18" s="60">
        <f>VLOOKUP($A18,'Return Data'!$B$7:$R$2292,16,0)</f>
        <v>5.5571000000000002</v>
      </c>
      <c r="AA18" s="62">
        <f t="shared" si="11"/>
        <v>16</v>
      </c>
    </row>
    <row r="19" spans="1:27" x14ac:dyDescent="0.3">
      <c r="A19" s="58" t="s">
        <v>1422</v>
      </c>
      <c r="B19" s="59">
        <f>VLOOKUP($A19,'Return Data'!$B$7:$R$2292,3,0)</f>
        <v>44859</v>
      </c>
      <c r="C19" s="60">
        <f>VLOOKUP($A19,'Return Data'!$B$7:$R$2292,4,0)</f>
        <v>2242.0934999999999</v>
      </c>
      <c r="D19" s="60">
        <f>VLOOKUP($A19,'Return Data'!$B$7:$R$2292,5,0)</f>
        <v>6.0831999999999997</v>
      </c>
      <c r="E19" s="61">
        <f t="shared" si="0"/>
        <v>19</v>
      </c>
      <c r="F19" s="60">
        <f>VLOOKUP($A19,'Return Data'!$B$7:$R$2292,6,0)</f>
        <v>6.0831999999999997</v>
      </c>
      <c r="G19" s="61">
        <f t="shared" si="1"/>
        <v>19</v>
      </c>
      <c r="H19" s="60">
        <f>VLOOKUP($A19,'Return Data'!$B$7:$R$2292,7,0)</f>
        <v>4.8079999999999998</v>
      </c>
      <c r="I19" s="61">
        <f t="shared" si="2"/>
        <v>15</v>
      </c>
      <c r="J19" s="60">
        <f>VLOOKUP($A19,'Return Data'!$B$7:$R$2292,8,0)</f>
        <v>4.6074000000000002</v>
      </c>
      <c r="K19" s="61">
        <f t="shared" si="3"/>
        <v>19</v>
      </c>
      <c r="L19" s="60">
        <f>VLOOKUP($A19,'Return Data'!$B$7:$R$2292,9,0)</f>
        <v>4.226</v>
      </c>
      <c r="M19" s="61">
        <f t="shared" si="4"/>
        <v>23</v>
      </c>
      <c r="N19" s="60">
        <f>VLOOKUP($A19,'Return Data'!$B$7:$R$2292,10,0)</f>
        <v>4.1257999999999999</v>
      </c>
      <c r="O19" s="61">
        <f t="shared" si="5"/>
        <v>21</v>
      </c>
      <c r="P19" s="60">
        <f>VLOOKUP($A19,'Return Data'!$B$7:$R$2292,11,0)</f>
        <v>3.5592000000000001</v>
      </c>
      <c r="Q19" s="61">
        <f t="shared" si="6"/>
        <v>20</v>
      </c>
      <c r="R19" s="60">
        <f>VLOOKUP($A19,'Return Data'!$B$7:$R$2292,12,0)</f>
        <v>3.5687000000000002</v>
      </c>
      <c r="S19" s="61">
        <f t="shared" si="7"/>
        <v>19</v>
      </c>
      <c r="T19" s="60">
        <f>VLOOKUP($A19,'Return Data'!$B$7:$R$2292,13,0)</f>
        <v>3.4746000000000001</v>
      </c>
      <c r="U19" s="61">
        <f t="shared" si="8"/>
        <v>19</v>
      </c>
      <c r="V19" s="60">
        <f>VLOOKUP($A19,'Return Data'!$B$7:$R$2292,17,0)</f>
        <v>3.2547999999999999</v>
      </c>
      <c r="W19" s="61">
        <f t="shared" si="9"/>
        <v>20</v>
      </c>
      <c r="X19" s="60">
        <f>VLOOKUP($A19,'Return Data'!$B$7:$R$2292,14,0)</f>
        <v>4.0039999999999996</v>
      </c>
      <c r="Y19" s="61">
        <f t="shared" si="10"/>
        <v>15</v>
      </c>
      <c r="Z19" s="60">
        <f>VLOOKUP($A19,'Return Data'!$B$7:$R$2292,16,0)</f>
        <v>7.0650000000000004</v>
      </c>
      <c r="AA19" s="62">
        <f t="shared" si="11"/>
        <v>7</v>
      </c>
    </row>
    <row r="20" spans="1:27" x14ac:dyDescent="0.3">
      <c r="A20" s="58" t="s">
        <v>1426</v>
      </c>
      <c r="B20" s="59">
        <f>VLOOKUP($A20,'Return Data'!$B$7:$R$2292,3,0)</f>
        <v>44859</v>
      </c>
      <c r="C20" s="60">
        <f>VLOOKUP($A20,'Return Data'!$B$7:$R$2292,4,0)</f>
        <v>35.676400000000001</v>
      </c>
      <c r="D20" s="60">
        <f>VLOOKUP($A20,'Return Data'!$B$7:$R$2292,5,0)</f>
        <v>7.0648</v>
      </c>
      <c r="E20" s="61">
        <f t="shared" si="0"/>
        <v>4</v>
      </c>
      <c r="F20" s="60">
        <f>VLOOKUP($A20,'Return Data'!$B$7:$R$2292,6,0)</f>
        <v>7.0648</v>
      </c>
      <c r="G20" s="61">
        <f t="shared" si="1"/>
        <v>4</v>
      </c>
      <c r="H20" s="60">
        <f>VLOOKUP($A20,'Return Data'!$B$7:$R$2292,7,0)</f>
        <v>4.9886999999999997</v>
      </c>
      <c r="I20" s="61">
        <f t="shared" si="2"/>
        <v>8</v>
      </c>
      <c r="J20" s="60">
        <f>VLOOKUP($A20,'Return Data'!$B$7:$R$2292,8,0)</f>
        <v>5.5290999999999997</v>
      </c>
      <c r="K20" s="61">
        <f t="shared" si="3"/>
        <v>3</v>
      </c>
      <c r="L20" s="60">
        <f>VLOOKUP($A20,'Return Data'!$B$7:$R$2292,9,0)</f>
        <v>4.9642999999999997</v>
      </c>
      <c r="M20" s="61">
        <f t="shared" si="4"/>
        <v>7</v>
      </c>
      <c r="N20" s="60">
        <f>VLOOKUP($A20,'Return Data'!$B$7:$R$2292,10,0)</f>
        <v>4.5646000000000004</v>
      </c>
      <c r="O20" s="61">
        <f t="shared" si="5"/>
        <v>11</v>
      </c>
      <c r="P20" s="60">
        <f>VLOOKUP($A20,'Return Data'!$B$7:$R$2292,11,0)</f>
        <v>3.9761000000000002</v>
      </c>
      <c r="Q20" s="61">
        <f t="shared" si="6"/>
        <v>11</v>
      </c>
      <c r="R20" s="60">
        <f>VLOOKUP($A20,'Return Data'!$B$7:$R$2292,12,0)</f>
        <v>3.9565000000000001</v>
      </c>
      <c r="S20" s="61">
        <f t="shared" si="7"/>
        <v>9</v>
      </c>
      <c r="T20" s="60">
        <f>VLOOKUP($A20,'Return Data'!$B$7:$R$2292,13,0)</f>
        <v>3.8441999999999998</v>
      </c>
      <c r="U20" s="61">
        <f t="shared" si="8"/>
        <v>9</v>
      </c>
      <c r="V20" s="60">
        <f>VLOOKUP($A20,'Return Data'!$B$7:$R$2292,17,0)</f>
        <v>3.5596000000000001</v>
      </c>
      <c r="W20" s="61">
        <f t="shared" si="9"/>
        <v>12</v>
      </c>
      <c r="X20" s="60">
        <f>VLOOKUP($A20,'Return Data'!$B$7:$R$2292,14,0)</f>
        <v>4.4508000000000001</v>
      </c>
      <c r="Y20" s="61">
        <f t="shared" si="10"/>
        <v>9</v>
      </c>
      <c r="Z20" s="60">
        <f>VLOOKUP($A20,'Return Data'!$B$7:$R$2292,16,0)</f>
        <v>7.234</v>
      </c>
      <c r="AA20" s="62">
        <f t="shared" si="11"/>
        <v>4</v>
      </c>
    </row>
    <row r="21" spans="1:27" x14ac:dyDescent="0.3">
      <c r="A21" s="58" t="s">
        <v>1428</v>
      </c>
      <c r="B21" s="59">
        <f>VLOOKUP($A21,'Return Data'!$B$7:$R$2292,3,0)</f>
        <v>44859</v>
      </c>
      <c r="C21" s="60">
        <f>VLOOKUP($A21,'Return Data'!$B$7:$R$2292,4,0)</f>
        <v>36.244199999999999</v>
      </c>
      <c r="D21" s="60">
        <f>VLOOKUP($A21,'Return Data'!$B$7:$R$2292,5,0)</f>
        <v>5.9706999999999999</v>
      </c>
      <c r="E21" s="61">
        <f t="shared" si="0"/>
        <v>21</v>
      </c>
      <c r="F21" s="60">
        <f>VLOOKUP($A21,'Return Data'!$B$7:$R$2292,6,0)</f>
        <v>5.9706999999999999</v>
      </c>
      <c r="G21" s="61">
        <f t="shared" si="1"/>
        <v>21</v>
      </c>
      <c r="H21" s="60">
        <f>VLOOKUP($A21,'Return Data'!$B$7:$R$2292,7,0)</f>
        <v>5.1121999999999996</v>
      </c>
      <c r="I21" s="61">
        <f t="shared" si="2"/>
        <v>6</v>
      </c>
      <c r="J21" s="60">
        <f>VLOOKUP($A21,'Return Data'!$B$7:$R$2292,8,0)</f>
        <v>4.7272999999999996</v>
      </c>
      <c r="K21" s="61">
        <f t="shared" si="3"/>
        <v>15</v>
      </c>
      <c r="L21" s="60">
        <f>VLOOKUP($A21,'Return Data'!$B$7:$R$2292,9,0)</f>
        <v>4.9465000000000003</v>
      </c>
      <c r="M21" s="61">
        <f t="shared" si="4"/>
        <v>8</v>
      </c>
      <c r="N21" s="60">
        <f>VLOOKUP($A21,'Return Data'!$B$7:$R$2292,10,0)</f>
        <v>4.7544000000000004</v>
      </c>
      <c r="O21" s="61">
        <f t="shared" si="5"/>
        <v>6</v>
      </c>
      <c r="P21" s="60">
        <f>VLOOKUP($A21,'Return Data'!$B$7:$R$2292,11,0)</f>
        <v>4.0751999999999997</v>
      </c>
      <c r="Q21" s="61">
        <f t="shared" si="6"/>
        <v>8</v>
      </c>
      <c r="R21" s="60">
        <f>VLOOKUP($A21,'Return Data'!$B$7:$R$2292,12,0)</f>
        <v>4.0362</v>
      </c>
      <c r="S21" s="61">
        <f t="shared" si="7"/>
        <v>5</v>
      </c>
      <c r="T21" s="60">
        <f>VLOOKUP($A21,'Return Data'!$B$7:$R$2292,13,0)</f>
        <v>3.9236</v>
      </c>
      <c r="U21" s="61">
        <f t="shared" si="8"/>
        <v>7</v>
      </c>
      <c r="V21" s="60">
        <f>VLOOKUP($A21,'Return Data'!$B$7:$R$2292,17,0)</f>
        <v>3.6200999999999999</v>
      </c>
      <c r="W21" s="61">
        <f t="shared" si="9"/>
        <v>9</v>
      </c>
      <c r="X21" s="60">
        <f>VLOOKUP($A21,'Return Data'!$B$7:$R$2292,14,0)</f>
        <v>4.3837000000000002</v>
      </c>
      <c r="Y21" s="61">
        <f t="shared" si="10"/>
        <v>10</v>
      </c>
      <c r="Z21" s="60">
        <f>VLOOKUP($A21,'Return Data'!$B$7:$R$2292,16,0)</f>
        <v>3.8351999999999999</v>
      </c>
      <c r="AA21" s="62">
        <f t="shared" si="11"/>
        <v>23</v>
      </c>
    </row>
    <row r="22" spans="1:27" x14ac:dyDescent="0.3">
      <c r="A22" s="58" t="s">
        <v>1431</v>
      </c>
      <c r="B22" s="59">
        <f>VLOOKUP($A22,'Return Data'!$B$7:$R$2292,3,0)</f>
        <v>44859</v>
      </c>
      <c r="C22" s="60">
        <f>VLOOKUP($A22,'Return Data'!$B$7:$R$2292,4,0)</f>
        <v>1115.2252000000001</v>
      </c>
      <c r="D22" s="60">
        <f>VLOOKUP($A22,'Return Data'!$B$7:$R$2292,5,0)</f>
        <v>6.4905999999999997</v>
      </c>
      <c r="E22" s="61">
        <f t="shared" si="0"/>
        <v>10</v>
      </c>
      <c r="F22" s="60">
        <f>VLOOKUP($A22,'Return Data'!$B$7:$R$2292,6,0)</f>
        <v>6.4905999999999997</v>
      </c>
      <c r="G22" s="61">
        <f t="shared" si="1"/>
        <v>10</v>
      </c>
      <c r="H22" s="60">
        <f>VLOOKUP($A22,'Return Data'!$B$7:$R$2292,7,0)</f>
        <v>4.8741000000000003</v>
      </c>
      <c r="I22" s="61">
        <f t="shared" si="2"/>
        <v>11</v>
      </c>
      <c r="J22" s="60">
        <f>VLOOKUP($A22,'Return Data'!$B$7:$R$2292,8,0)</f>
        <v>5.9964000000000004</v>
      </c>
      <c r="K22" s="61">
        <f t="shared" si="3"/>
        <v>2</v>
      </c>
      <c r="L22" s="60">
        <f>VLOOKUP($A22,'Return Data'!$B$7:$R$2292,9,0)</f>
        <v>5.2728999999999999</v>
      </c>
      <c r="M22" s="61">
        <f t="shared" si="4"/>
        <v>4</v>
      </c>
      <c r="N22" s="60">
        <f>VLOOKUP($A22,'Return Data'!$B$7:$R$2292,10,0)</f>
        <v>4.8216000000000001</v>
      </c>
      <c r="O22" s="61">
        <f t="shared" si="5"/>
        <v>4</v>
      </c>
      <c r="P22" s="60">
        <f>VLOOKUP($A22,'Return Data'!$B$7:$R$2292,11,0)</f>
        <v>4.1074999999999999</v>
      </c>
      <c r="Q22" s="61">
        <f t="shared" si="6"/>
        <v>6</v>
      </c>
      <c r="R22" s="60">
        <f>VLOOKUP($A22,'Return Data'!$B$7:$R$2292,12,0)</f>
        <v>3.9220000000000002</v>
      </c>
      <c r="S22" s="61">
        <f t="shared" si="7"/>
        <v>10</v>
      </c>
      <c r="T22" s="60">
        <f>VLOOKUP($A22,'Return Data'!$B$7:$R$2292,13,0)</f>
        <v>3.7151999999999998</v>
      </c>
      <c r="U22" s="61">
        <f t="shared" si="8"/>
        <v>14</v>
      </c>
      <c r="V22" s="60">
        <f>VLOOKUP($A22,'Return Data'!$B$7:$R$2292,17,0)</f>
        <v>3.4628999999999999</v>
      </c>
      <c r="W22" s="61">
        <f t="shared" si="9"/>
        <v>16</v>
      </c>
      <c r="X22" s="60"/>
      <c r="Y22" s="61"/>
      <c r="Z22" s="60">
        <f>VLOOKUP($A22,'Return Data'!$B$7:$R$2292,16,0)</f>
        <v>3.8155999999999999</v>
      </c>
      <c r="AA22" s="62">
        <f t="shared" si="11"/>
        <v>24</v>
      </c>
    </row>
    <row r="23" spans="1:27" x14ac:dyDescent="0.3">
      <c r="A23" s="58" t="s">
        <v>1433</v>
      </c>
      <c r="B23" s="59">
        <f>VLOOKUP($A23,'Return Data'!$B$7:$R$2292,3,0)</f>
        <v>44859</v>
      </c>
      <c r="C23" s="60">
        <f>VLOOKUP($A23,'Return Data'!$B$7:$R$2292,4,0)</f>
        <v>1142.9863</v>
      </c>
      <c r="D23" s="60">
        <f>VLOOKUP($A23,'Return Data'!$B$7:$R$2292,5,0)</f>
        <v>7.0747999999999998</v>
      </c>
      <c r="E23" s="61">
        <f t="shared" si="0"/>
        <v>3</v>
      </c>
      <c r="F23" s="60">
        <f>VLOOKUP($A23,'Return Data'!$B$7:$R$2292,6,0)</f>
        <v>7.0747999999999998</v>
      </c>
      <c r="G23" s="61">
        <f t="shared" si="1"/>
        <v>3</v>
      </c>
      <c r="H23" s="60">
        <f>VLOOKUP($A23,'Return Data'!$B$7:$R$2292,7,0)</f>
        <v>5.1303999999999998</v>
      </c>
      <c r="I23" s="61">
        <f t="shared" si="2"/>
        <v>5</v>
      </c>
      <c r="J23" s="60">
        <f>VLOOKUP($A23,'Return Data'!$B$7:$R$2292,8,0)</f>
        <v>5.3125</v>
      </c>
      <c r="K23" s="61">
        <f t="shared" si="3"/>
        <v>7</v>
      </c>
      <c r="L23" s="60">
        <f>VLOOKUP($A23,'Return Data'!$B$7:$R$2292,9,0)</f>
        <v>5.0822000000000003</v>
      </c>
      <c r="M23" s="61">
        <f t="shared" si="4"/>
        <v>5</v>
      </c>
      <c r="N23" s="60">
        <f>VLOOKUP($A23,'Return Data'!$B$7:$R$2292,10,0)</f>
        <v>4.7378999999999998</v>
      </c>
      <c r="O23" s="61">
        <f t="shared" si="5"/>
        <v>7</v>
      </c>
      <c r="P23" s="60">
        <f>VLOOKUP($A23,'Return Data'!$B$7:$R$2292,11,0)</f>
        <v>3.9965000000000002</v>
      </c>
      <c r="Q23" s="61">
        <f t="shared" si="6"/>
        <v>10</v>
      </c>
      <c r="R23" s="60">
        <f>VLOOKUP($A23,'Return Data'!$B$7:$R$2292,12,0)</f>
        <v>3.8963000000000001</v>
      </c>
      <c r="S23" s="61">
        <f t="shared" si="7"/>
        <v>11</v>
      </c>
      <c r="T23" s="60">
        <f>VLOOKUP($A23,'Return Data'!$B$7:$R$2292,13,0)</f>
        <v>3.7652999999999999</v>
      </c>
      <c r="U23" s="61">
        <f t="shared" si="8"/>
        <v>11</v>
      </c>
      <c r="V23" s="60">
        <f>VLOOKUP($A23,'Return Data'!$B$7:$R$2292,17,0)</f>
        <v>3.5310000000000001</v>
      </c>
      <c r="W23" s="61">
        <f t="shared" si="9"/>
        <v>13</v>
      </c>
      <c r="X23" s="60"/>
      <c r="Y23" s="61"/>
      <c r="Z23" s="60">
        <f>VLOOKUP($A23,'Return Data'!$B$7:$R$2292,16,0)</f>
        <v>4.5175999999999998</v>
      </c>
      <c r="AA23" s="62">
        <f t="shared" si="11"/>
        <v>19</v>
      </c>
    </row>
    <row r="24" spans="1:27" x14ac:dyDescent="0.3">
      <c r="A24" s="58" t="s">
        <v>1435</v>
      </c>
      <c r="B24" s="59">
        <f>VLOOKUP($A24,'Return Data'!$B$7:$R$2292,3,0)</f>
        <v>44859</v>
      </c>
      <c r="C24" s="60">
        <f>VLOOKUP($A24,'Return Data'!$B$7:$R$2292,4,0)</f>
        <v>14.142200000000001</v>
      </c>
      <c r="D24" s="60">
        <f>VLOOKUP($A24,'Return Data'!$B$7:$R$2292,5,0)</f>
        <v>6.3277000000000001</v>
      </c>
      <c r="E24" s="61">
        <f t="shared" si="0"/>
        <v>14</v>
      </c>
      <c r="F24" s="60">
        <f>VLOOKUP($A24,'Return Data'!$B$7:$R$2292,6,0)</f>
        <v>6.3277000000000001</v>
      </c>
      <c r="G24" s="61">
        <f t="shared" si="1"/>
        <v>14</v>
      </c>
      <c r="H24" s="60">
        <f>VLOOKUP($A24,'Return Data'!$B$7:$R$2292,7,0)</f>
        <v>4.6128999999999998</v>
      </c>
      <c r="I24" s="61">
        <f t="shared" si="2"/>
        <v>18</v>
      </c>
      <c r="J24" s="60">
        <f>VLOOKUP($A24,'Return Data'!$B$7:$R$2292,8,0)</f>
        <v>5.4683000000000002</v>
      </c>
      <c r="K24" s="61">
        <f t="shared" si="3"/>
        <v>5</v>
      </c>
      <c r="L24" s="60">
        <f>VLOOKUP($A24,'Return Data'!$B$7:$R$2292,9,0)</f>
        <v>4.5590000000000002</v>
      </c>
      <c r="M24" s="61">
        <f t="shared" si="4"/>
        <v>14</v>
      </c>
      <c r="N24" s="60">
        <f>VLOOKUP($A24,'Return Data'!$B$7:$R$2292,10,0)</f>
        <v>4.1814999999999998</v>
      </c>
      <c r="O24" s="61">
        <f t="shared" si="5"/>
        <v>19</v>
      </c>
      <c r="P24" s="60">
        <f>VLOOKUP($A24,'Return Data'!$B$7:$R$2292,11,0)</f>
        <v>3.3791000000000002</v>
      </c>
      <c r="Q24" s="61">
        <f t="shared" si="6"/>
        <v>24</v>
      </c>
      <c r="R24" s="60">
        <f>VLOOKUP($A24,'Return Data'!$B$7:$R$2292,12,0)</f>
        <v>3.2677</v>
      </c>
      <c r="S24" s="61">
        <f t="shared" si="7"/>
        <v>23</v>
      </c>
      <c r="T24" s="60">
        <f>VLOOKUP($A24,'Return Data'!$B$7:$R$2292,13,0)</f>
        <v>3.0442</v>
      </c>
      <c r="U24" s="61">
        <f t="shared" si="8"/>
        <v>24</v>
      </c>
      <c r="V24" s="60">
        <f>VLOOKUP($A24,'Return Data'!$B$7:$R$2292,17,0)</f>
        <v>2.7911000000000001</v>
      </c>
      <c r="W24" s="61">
        <f t="shared" si="9"/>
        <v>24</v>
      </c>
      <c r="X24" s="60">
        <f>VLOOKUP($A24,'Return Data'!$B$7:$R$2292,14,0)</f>
        <v>3.4135</v>
      </c>
      <c r="Y24" s="61">
        <f t="shared" si="10"/>
        <v>20</v>
      </c>
      <c r="Z24" s="60">
        <f>VLOOKUP($A24,'Return Data'!$B$7:$R$2292,16,0)</f>
        <v>3.8647999999999998</v>
      </c>
      <c r="AA24" s="62">
        <f t="shared" si="11"/>
        <v>22</v>
      </c>
    </row>
    <row r="25" spans="1:27" x14ac:dyDescent="0.3">
      <c r="A25" s="58" t="s">
        <v>1436</v>
      </c>
      <c r="B25" s="59">
        <f>VLOOKUP($A25,'Return Data'!$B$7:$R$2292,3,0)</f>
        <v>44859</v>
      </c>
      <c r="C25" s="60">
        <f>VLOOKUP($A25,'Return Data'!$B$7:$R$2292,4,0)</f>
        <v>3356.047</v>
      </c>
      <c r="D25" s="60">
        <f>VLOOKUP($A25,'Return Data'!$B$7:$R$2292,5,0)</f>
        <v>6.0664999999999996</v>
      </c>
      <c r="E25" s="61">
        <f t="shared" si="0"/>
        <v>20</v>
      </c>
      <c r="F25" s="60">
        <f>VLOOKUP($A25,'Return Data'!$B$7:$R$2292,6,0)</f>
        <v>6.0664999999999996</v>
      </c>
      <c r="G25" s="61">
        <f t="shared" si="1"/>
        <v>20</v>
      </c>
      <c r="H25" s="60">
        <f>VLOOKUP($A25,'Return Data'!$B$7:$R$2292,7,0)</f>
        <v>4.6140999999999996</v>
      </c>
      <c r="I25" s="61">
        <f t="shared" si="2"/>
        <v>17</v>
      </c>
      <c r="J25" s="60">
        <f>VLOOKUP($A25,'Return Data'!$B$7:$R$2292,8,0)</f>
        <v>4.8423999999999996</v>
      </c>
      <c r="K25" s="61">
        <f t="shared" si="3"/>
        <v>13</v>
      </c>
      <c r="L25" s="60">
        <f>VLOOKUP($A25,'Return Data'!$B$7:$R$2292,9,0)</f>
        <v>4.4444999999999997</v>
      </c>
      <c r="M25" s="61">
        <f t="shared" si="4"/>
        <v>19</v>
      </c>
      <c r="N25" s="60">
        <f>VLOOKUP($A25,'Return Data'!$B$7:$R$2292,10,0)</f>
        <v>4.5129000000000001</v>
      </c>
      <c r="O25" s="61">
        <f t="shared" si="5"/>
        <v>12</v>
      </c>
      <c r="P25" s="60">
        <f>VLOOKUP($A25,'Return Data'!$B$7:$R$2292,11,0)</f>
        <v>4.0807000000000002</v>
      </c>
      <c r="Q25" s="61">
        <f t="shared" si="6"/>
        <v>7</v>
      </c>
      <c r="R25" s="60">
        <f>VLOOKUP($A25,'Return Data'!$B$7:$R$2292,12,0)</f>
        <v>4.0228000000000002</v>
      </c>
      <c r="S25" s="61">
        <f t="shared" si="7"/>
        <v>7</v>
      </c>
      <c r="T25" s="60">
        <f>VLOOKUP($A25,'Return Data'!$B$7:$R$2292,13,0)</f>
        <v>4.0578000000000003</v>
      </c>
      <c r="U25" s="61">
        <f t="shared" si="8"/>
        <v>3</v>
      </c>
      <c r="V25" s="60">
        <f>VLOOKUP($A25,'Return Data'!$B$7:$R$2292,17,0)</f>
        <v>6.0631000000000004</v>
      </c>
      <c r="W25" s="61">
        <f t="shared" si="9"/>
        <v>1</v>
      </c>
      <c r="X25" s="60">
        <f>VLOOKUP($A25,'Return Data'!$B$7:$R$2292,14,0)</f>
        <v>5.7942999999999998</v>
      </c>
      <c r="Y25" s="61">
        <f t="shared" si="10"/>
        <v>1</v>
      </c>
      <c r="Z25" s="60">
        <f>VLOOKUP($A25,'Return Data'!$B$7:$R$2292,16,0)</f>
        <v>5.9645999999999999</v>
      </c>
      <c r="AA25" s="62">
        <f t="shared" si="11"/>
        <v>12</v>
      </c>
    </row>
    <row r="26" spans="1:27" x14ac:dyDescent="0.3">
      <c r="A26" s="58" t="s">
        <v>1944</v>
      </c>
      <c r="B26" s="59">
        <f>VLOOKUP($A26,'Return Data'!$B$7:$R$2292,3,0)</f>
        <v>44859</v>
      </c>
      <c r="C26" s="60">
        <f>VLOOKUP($A26,'Return Data'!$B$7:$R$2292,4,0)</f>
        <v>28.586500000000001</v>
      </c>
      <c r="D26" s="60">
        <f>VLOOKUP($A26,'Return Data'!$B$7:$R$2292,5,0)</f>
        <v>6.1329000000000002</v>
      </c>
      <c r="E26" s="61">
        <f t="shared" si="0"/>
        <v>18</v>
      </c>
      <c r="F26" s="60">
        <f>VLOOKUP($A26,'Return Data'!$B$7:$R$2292,6,0)</f>
        <v>6.1329000000000002</v>
      </c>
      <c r="G26" s="61">
        <f t="shared" si="1"/>
        <v>18</v>
      </c>
      <c r="H26" s="60">
        <f>VLOOKUP($A26,'Return Data'!$B$7:$R$2292,7,0)</f>
        <v>4.9478</v>
      </c>
      <c r="I26" s="61">
        <f t="shared" si="2"/>
        <v>9</v>
      </c>
      <c r="J26" s="60">
        <f>VLOOKUP($A26,'Return Data'!$B$7:$R$2292,8,0)</f>
        <v>4.9617000000000004</v>
      </c>
      <c r="K26" s="61">
        <f t="shared" si="3"/>
        <v>10</v>
      </c>
      <c r="L26" s="60">
        <f>VLOOKUP($A26,'Return Data'!$B$7:$R$2292,9,0)</f>
        <v>4.6997</v>
      </c>
      <c r="M26" s="61">
        <f t="shared" si="4"/>
        <v>11</v>
      </c>
      <c r="N26" s="60">
        <f>VLOOKUP($A26,'Return Data'!$B$7:$R$2292,10,0)</f>
        <v>4.4801000000000002</v>
      </c>
      <c r="O26" s="61">
        <f t="shared" si="5"/>
        <v>14</v>
      </c>
      <c r="P26" s="60">
        <f>VLOOKUP($A26,'Return Data'!$B$7:$R$2292,11,0)</f>
        <v>3.8938999999999999</v>
      </c>
      <c r="Q26" s="61">
        <f t="shared" si="6"/>
        <v>12</v>
      </c>
      <c r="R26" s="60">
        <f>VLOOKUP($A26,'Return Data'!$B$7:$R$2292,12,0)</f>
        <v>3.8479000000000001</v>
      </c>
      <c r="S26" s="61">
        <f t="shared" si="7"/>
        <v>13</v>
      </c>
      <c r="T26" s="60">
        <f>VLOOKUP($A26,'Return Data'!$B$7:$R$2292,13,0)</f>
        <v>3.7069000000000001</v>
      </c>
      <c r="U26" s="61">
        <f t="shared" si="8"/>
        <v>15</v>
      </c>
      <c r="V26" s="60">
        <f>VLOOKUP($A26,'Return Data'!$B$7:$R$2292,17,0)</f>
        <v>3.5123000000000002</v>
      </c>
      <c r="W26" s="61">
        <f t="shared" si="9"/>
        <v>15</v>
      </c>
      <c r="X26" s="60">
        <f>VLOOKUP($A26,'Return Data'!$B$7:$R$2292,14,0)</f>
        <v>4.3762999999999996</v>
      </c>
      <c r="Y26" s="61">
        <f t="shared" si="10"/>
        <v>12</v>
      </c>
      <c r="Z26" s="60">
        <f>VLOOKUP($A26,'Return Data'!$B$7:$R$2292,16,0)</f>
        <v>7.6116999999999999</v>
      </c>
      <c r="AA26" s="62">
        <f t="shared" si="11"/>
        <v>1</v>
      </c>
    </row>
    <row r="27" spans="1:27" x14ac:dyDescent="0.3">
      <c r="A27" s="58" t="s">
        <v>1441</v>
      </c>
      <c r="B27" s="59">
        <f>VLOOKUP($A27,'Return Data'!$B$7:$R$2292,3,0)</f>
        <v>44859</v>
      </c>
      <c r="C27" s="60">
        <f>VLOOKUP($A27,'Return Data'!$B$7:$R$2292,4,0)</f>
        <v>4949.2727999999997</v>
      </c>
      <c r="D27" s="60">
        <f>VLOOKUP($A27,'Return Data'!$B$7:$R$2292,5,0)</f>
        <v>7.0597000000000003</v>
      </c>
      <c r="E27" s="61">
        <f t="shared" si="0"/>
        <v>5</v>
      </c>
      <c r="F27" s="60">
        <f>VLOOKUP($A27,'Return Data'!$B$7:$R$2292,6,0)</f>
        <v>7.0597000000000003</v>
      </c>
      <c r="G27" s="61">
        <f t="shared" si="1"/>
        <v>5</v>
      </c>
      <c r="H27" s="60">
        <f>VLOOKUP($A27,'Return Data'!$B$7:$R$2292,7,0)</f>
        <v>5.2423999999999999</v>
      </c>
      <c r="I27" s="61">
        <f t="shared" si="2"/>
        <v>3</v>
      </c>
      <c r="J27" s="60">
        <f>VLOOKUP($A27,'Return Data'!$B$7:$R$2292,8,0)</f>
        <v>5.2256</v>
      </c>
      <c r="K27" s="61">
        <f t="shared" si="3"/>
        <v>8</v>
      </c>
      <c r="L27" s="60">
        <f>VLOOKUP($A27,'Return Data'!$B$7:$R$2292,9,0)</f>
        <v>4.6952999999999996</v>
      </c>
      <c r="M27" s="61">
        <f t="shared" si="4"/>
        <v>12</v>
      </c>
      <c r="N27" s="60">
        <f>VLOOKUP($A27,'Return Data'!$B$7:$R$2292,10,0)</f>
        <v>4.6226000000000003</v>
      </c>
      <c r="O27" s="61">
        <f t="shared" si="5"/>
        <v>10</v>
      </c>
      <c r="P27" s="60">
        <f>VLOOKUP($A27,'Return Data'!$B$7:$R$2292,11,0)</f>
        <v>3.8426999999999998</v>
      </c>
      <c r="Q27" s="61">
        <f t="shared" si="6"/>
        <v>15</v>
      </c>
      <c r="R27" s="60">
        <f>VLOOKUP($A27,'Return Data'!$B$7:$R$2292,12,0)</f>
        <v>3.88</v>
      </c>
      <c r="S27" s="61">
        <f t="shared" si="7"/>
        <v>12</v>
      </c>
      <c r="T27" s="60">
        <f>VLOOKUP($A27,'Return Data'!$B$7:$R$2292,13,0)</f>
        <v>3.7959999999999998</v>
      </c>
      <c r="U27" s="61">
        <f t="shared" si="8"/>
        <v>10</v>
      </c>
      <c r="V27" s="60">
        <f>VLOOKUP($A27,'Return Data'!$B$7:$R$2292,17,0)</f>
        <v>3.6067</v>
      </c>
      <c r="W27" s="61">
        <f t="shared" si="9"/>
        <v>10</v>
      </c>
      <c r="X27" s="60">
        <f>VLOOKUP($A27,'Return Data'!$B$7:$R$2292,14,0)</f>
        <v>4.5132000000000003</v>
      </c>
      <c r="Y27" s="61">
        <f t="shared" si="10"/>
        <v>7</v>
      </c>
      <c r="Z27" s="60">
        <f>VLOOKUP($A27,'Return Data'!$B$7:$R$2292,16,0)</f>
        <v>7.0571000000000002</v>
      </c>
      <c r="AA27" s="62">
        <f t="shared" si="11"/>
        <v>8</v>
      </c>
    </row>
    <row r="28" spans="1:27" x14ac:dyDescent="0.3">
      <c r="A28" s="58" t="s">
        <v>1922</v>
      </c>
      <c r="B28" s="59">
        <f>VLOOKUP($A28,'Return Data'!$B$7:$R$2292,3,0)</f>
        <v>44859</v>
      </c>
      <c r="C28" s="60">
        <f>VLOOKUP($A28,'Return Data'!$B$7:$R$2292,4,0)</f>
        <v>2278.5994000000001</v>
      </c>
      <c r="D28" s="60">
        <f>VLOOKUP($A28,'Return Data'!$B$7:$R$2292,5,0)</f>
        <v>5.6833</v>
      </c>
      <c r="E28" s="61">
        <f t="shared" si="0"/>
        <v>24</v>
      </c>
      <c r="F28" s="60">
        <f>VLOOKUP($A28,'Return Data'!$B$7:$R$2292,6,0)</f>
        <v>5.6833</v>
      </c>
      <c r="G28" s="61">
        <f t="shared" si="1"/>
        <v>24</v>
      </c>
      <c r="H28" s="60">
        <f>VLOOKUP($A28,'Return Data'!$B$7:$R$2292,7,0)</f>
        <v>4.3669000000000002</v>
      </c>
      <c r="I28" s="61">
        <f t="shared" si="2"/>
        <v>22</v>
      </c>
      <c r="J28" s="60">
        <f>VLOOKUP($A28,'Return Data'!$B$7:$R$2292,8,0)</f>
        <v>4.2172999999999998</v>
      </c>
      <c r="K28" s="61">
        <f t="shared" si="3"/>
        <v>24</v>
      </c>
      <c r="L28" s="60">
        <f>VLOOKUP($A28,'Return Data'!$B$7:$R$2292,9,0)</f>
        <v>4.1825999999999999</v>
      </c>
      <c r="M28" s="61">
        <f t="shared" si="4"/>
        <v>24</v>
      </c>
      <c r="N28" s="60">
        <f>VLOOKUP($A28,'Return Data'!$B$7:$R$2292,10,0)</f>
        <v>3.9870000000000001</v>
      </c>
      <c r="O28" s="61">
        <f t="shared" si="5"/>
        <v>24</v>
      </c>
      <c r="P28" s="60">
        <f>VLOOKUP($A28,'Return Data'!$B$7:$R$2292,11,0)</f>
        <v>3.3921000000000001</v>
      </c>
      <c r="Q28" s="61">
        <f t="shared" si="6"/>
        <v>23</v>
      </c>
      <c r="R28" s="60">
        <f>VLOOKUP($A28,'Return Data'!$B$7:$R$2292,12,0)</f>
        <v>3.2275999999999998</v>
      </c>
      <c r="S28" s="61">
        <f t="shared" si="7"/>
        <v>24</v>
      </c>
      <c r="T28" s="60">
        <f>VLOOKUP($A28,'Return Data'!$B$7:$R$2292,13,0)</f>
        <v>3.1103999999999998</v>
      </c>
      <c r="U28" s="61">
        <f t="shared" si="8"/>
        <v>23</v>
      </c>
      <c r="V28" s="60">
        <f>VLOOKUP($A28,'Return Data'!$B$7:$R$2292,17,0)</f>
        <v>2.8938000000000001</v>
      </c>
      <c r="W28" s="61">
        <f t="shared" si="9"/>
        <v>23</v>
      </c>
      <c r="X28" s="60">
        <f>VLOOKUP($A28,'Return Data'!$B$7:$R$2292,14,0)</f>
        <v>3.4020000000000001</v>
      </c>
      <c r="Y28" s="61">
        <f t="shared" si="10"/>
        <v>21</v>
      </c>
      <c r="Z28" s="60">
        <f>VLOOKUP($A28,'Return Data'!$B$7:$R$2292,16,0)</f>
        <v>5.7081999999999997</v>
      </c>
      <c r="AA28" s="62">
        <f t="shared" si="11"/>
        <v>14</v>
      </c>
    </row>
    <row r="29" spans="1:27" x14ac:dyDescent="0.3">
      <c r="A29" s="58" t="s">
        <v>1445</v>
      </c>
      <c r="B29" s="59">
        <f>VLOOKUP($A29,'Return Data'!$B$7:$R$2292,3,0)</f>
        <v>44859</v>
      </c>
      <c r="C29" s="60">
        <f>VLOOKUP($A29,'Return Data'!$B$7:$R$2292,4,0)</f>
        <v>11.8756</v>
      </c>
      <c r="D29" s="60">
        <f>VLOOKUP($A29,'Return Data'!$B$7:$R$2292,5,0)</f>
        <v>6.5358999999999998</v>
      </c>
      <c r="E29" s="61">
        <f t="shared" si="0"/>
        <v>8</v>
      </c>
      <c r="F29" s="60">
        <f>VLOOKUP($A29,'Return Data'!$B$7:$R$2292,6,0)</f>
        <v>6.5358999999999998</v>
      </c>
      <c r="G29" s="61">
        <f t="shared" si="1"/>
        <v>8</v>
      </c>
      <c r="H29" s="60">
        <f>VLOOKUP($A29,'Return Data'!$B$7:$R$2292,7,0)</f>
        <v>4.8342999999999998</v>
      </c>
      <c r="I29" s="61">
        <f t="shared" si="2"/>
        <v>14</v>
      </c>
      <c r="J29" s="60">
        <f>VLOOKUP($A29,'Return Data'!$B$7:$R$2292,8,0)</f>
        <v>4.6185</v>
      </c>
      <c r="K29" s="61">
        <f t="shared" si="3"/>
        <v>18</v>
      </c>
      <c r="L29" s="60">
        <f>VLOOKUP($A29,'Return Data'!$B$7:$R$2292,9,0)</f>
        <v>4.4741</v>
      </c>
      <c r="M29" s="61">
        <f t="shared" si="4"/>
        <v>17</v>
      </c>
      <c r="N29" s="60">
        <f>VLOOKUP($A29,'Return Data'!$B$7:$R$2292,10,0)</f>
        <v>4.2784000000000004</v>
      </c>
      <c r="O29" s="61">
        <f t="shared" si="5"/>
        <v>17</v>
      </c>
      <c r="P29" s="60">
        <f>VLOOKUP($A29,'Return Data'!$B$7:$R$2292,11,0)</f>
        <v>3.6478999999999999</v>
      </c>
      <c r="Q29" s="61">
        <f t="shared" si="6"/>
        <v>18</v>
      </c>
      <c r="R29" s="60">
        <f>VLOOKUP($A29,'Return Data'!$B$7:$R$2292,12,0)</f>
        <v>3.6086</v>
      </c>
      <c r="S29" s="61">
        <f t="shared" si="7"/>
        <v>18</v>
      </c>
      <c r="T29" s="60">
        <f>VLOOKUP($A29,'Return Data'!$B$7:$R$2292,13,0)</f>
        <v>3.5326</v>
      </c>
      <c r="U29" s="61">
        <f t="shared" si="8"/>
        <v>17</v>
      </c>
      <c r="V29" s="60">
        <f>VLOOKUP($A29,'Return Data'!$B$7:$R$2292,17,0)</f>
        <v>3.3174999999999999</v>
      </c>
      <c r="W29" s="61">
        <f t="shared" si="9"/>
        <v>19</v>
      </c>
      <c r="X29" s="60">
        <f>VLOOKUP($A29,'Return Data'!$B$7:$R$2292,14,0)</f>
        <v>3.9716</v>
      </c>
      <c r="Y29" s="61">
        <f t="shared" si="10"/>
        <v>16</v>
      </c>
      <c r="Z29" s="60">
        <f>VLOOKUP($A29,'Return Data'!$B$7:$R$2292,16,0)</f>
        <v>4.6792999999999996</v>
      </c>
      <c r="AA29" s="62">
        <f t="shared" si="11"/>
        <v>18</v>
      </c>
    </row>
    <row r="30" spans="1:27" x14ac:dyDescent="0.3">
      <c r="A30" s="58" t="s">
        <v>1447</v>
      </c>
      <c r="B30" s="59">
        <f>VLOOKUP($A30,'Return Data'!$B$7:$R$2292,3,0)</f>
        <v>44859</v>
      </c>
      <c r="C30" s="60">
        <f>VLOOKUP($A30,'Return Data'!$B$7:$R$2292,4,0)</f>
        <v>3533.2395000000001</v>
      </c>
      <c r="D30" s="60">
        <f>VLOOKUP($A30,'Return Data'!$B$7:$R$2292,5,0)</f>
        <v>6.2633000000000001</v>
      </c>
      <c r="E30" s="61">
        <f t="shared" si="0"/>
        <v>16</v>
      </c>
      <c r="F30" s="60">
        <f>VLOOKUP($A30,'Return Data'!$B$7:$R$2292,6,0)</f>
        <v>6.2633000000000001</v>
      </c>
      <c r="G30" s="61">
        <f t="shared" si="1"/>
        <v>16</v>
      </c>
      <c r="H30" s="60">
        <f>VLOOKUP($A30,'Return Data'!$B$7:$R$2292,7,0)</f>
        <v>4.5095999999999998</v>
      </c>
      <c r="I30" s="61">
        <f t="shared" si="2"/>
        <v>20</v>
      </c>
      <c r="J30" s="60">
        <f>VLOOKUP($A30,'Return Data'!$B$7:$R$2292,8,0)</f>
        <v>4.4298000000000002</v>
      </c>
      <c r="K30" s="61">
        <f t="shared" si="3"/>
        <v>21</v>
      </c>
      <c r="L30" s="60">
        <f>VLOOKUP($A30,'Return Data'!$B$7:$R$2292,9,0)</f>
        <v>4.5149999999999997</v>
      </c>
      <c r="M30" s="61">
        <f t="shared" si="4"/>
        <v>15</v>
      </c>
      <c r="N30" s="60">
        <f>VLOOKUP($A30,'Return Data'!$B$7:$R$2292,10,0)</f>
        <v>4.3315999999999999</v>
      </c>
      <c r="O30" s="61">
        <f t="shared" si="5"/>
        <v>16</v>
      </c>
      <c r="P30" s="60">
        <f>VLOOKUP($A30,'Return Data'!$B$7:$R$2292,11,0)</f>
        <v>3.7501000000000002</v>
      </c>
      <c r="Q30" s="61">
        <f t="shared" si="6"/>
        <v>16</v>
      </c>
      <c r="R30" s="60">
        <f>VLOOKUP($A30,'Return Data'!$B$7:$R$2292,12,0)</f>
        <v>3.7189000000000001</v>
      </c>
      <c r="S30" s="61">
        <f t="shared" si="7"/>
        <v>16</v>
      </c>
      <c r="T30" s="60">
        <f>VLOOKUP($A30,'Return Data'!$B$7:$R$2292,13,0)</f>
        <v>3.5821999999999998</v>
      </c>
      <c r="U30" s="61">
        <f t="shared" si="8"/>
        <v>16</v>
      </c>
      <c r="V30" s="60">
        <f>VLOOKUP($A30,'Return Data'!$B$7:$R$2292,17,0)</f>
        <v>4.9470999999999998</v>
      </c>
      <c r="W30" s="61">
        <f t="shared" si="9"/>
        <v>2</v>
      </c>
      <c r="X30" s="60">
        <f>VLOOKUP($A30,'Return Data'!$B$7:$R$2292,14,0)</f>
        <v>5.1609999999999996</v>
      </c>
      <c r="Y30" s="61">
        <f t="shared" si="10"/>
        <v>3</v>
      </c>
      <c r="Z30" s="60">
        <f>VLOOKUP($A30,'Return Data'!$B$7:$R$2292,16,0)</f>
        <v>6.806</v>
      </c>
      <c r="AA30" s="62">
        <f t="shared" si="11"/>
        <v>10</v>
      </c>
    </row>
    <row r="31" spans="1:27" x14ac:dyDescent="0.3">
      <c r="A31" s="58" t="s">
        <v>1937</v>
      </c>
      <c r="B31" s="59">
        <f>VLOOKUP($A31,'Return Data'!$B$7:$R$2292,3,0)</f>
        <v>44859</v>
      </c>
      <c r="C31" s="60">
        <f>VLOOKUP($A31,'Return Data'!$B$7:$R$2292,4,0)</f>
        <v>1144.2229</v>
      </c>
      <c r="D31" s="60">
        <f>VLOOKUP($A31,'Return Data'!$B$7:$R$2292,5,0)</f>
        <v>5.9371</v>
      </c>
      <c r="E31" s="61">
        <f t="shared" si="0"/>
        <v>22</v>
      </c>
      <c r="F31" s="60">
        <f>VLOOKUP($A31,'Return Data'!$B$7:$R$2292,6,0)</f>
        <v>5.9371</v>
      </c>
      <c r="G31" s="61">
        <f t="shared" si="1"/>
        <v>22</v>
      </c>
      <c r="H31" s="60">
        <f>VLOOKUP($A31,'Return Data'!$B$7:$R$2292,7,0)</f>
        <v>4.3479000000000001</v>
      </c>
      <c r="I31" s="61">
        <f t="shared" si="2"/>
        <v>23</v>
      </c>
      <c r="J31" s="60">
        <f>VLOOKUP($A31,'Return Data'!$B$7:$R$2292,8,0)</f>
        <v>4.7794999999999996</v>
      </c>
      <c r="K31" s="61">
        <f t="shared" si="3"/>
        <v>14</v>
      </c>
      <c r="L31" s="60">
        <f>VLOOKUP($A31,'Return Data'!$B$7:$R$2292,9,0)</f>
        <v>4.5782999999999996</v>
      </c>
      <c r="M31" s="61">
        <f t="shared" si="4"/>
        <v>13</v>
      </c>
      <c r="N31" s="60">
        <f>VLOOKUP($A31,'Return Data'!$B$7:$R$2292,10,0)</f>
        <v>4.1182999999999996</v>
      </c>
      <c r="O31" s="61">
        <f t="shared" si="5"/>
        <v>22</v>
      </c>
      <c r="P31" s="60">
        <f>VLOOKUP($A31,'Return Data'!$B$7:$R$2292,11,0)</f>
        <v>3.4939</v>
      </c>
      <c r="Q31" s="61">
        <f t="shared" si="6"/>
        <v>22</v>
      </c>
      <c r="R31" s="60">
        <f>VLOOKUP($A31,'Return Data'!$B$7:$R$2292,12,0)</f>
        <v>3.4062000000000001</v>
      </c>
      <c r="S31" s="61">
        <f t="shared" si="7"/>
        <v>22</v>
      </c>
      <c r="T31" s="60">
        <f>VLOOKUP($A31,'Return Data'!$B$7:$R$2292,13,0)</f>
        <v>3.2332999999999998</v>
      </c>
      <c r="U31" s="61">
        <f t="shared" si="8"/>
        <v>22</v>
      </c>
      <c r="V31" s="60">
        <f>VLOOKUP($A31,'Return Data'!$B$7:$R$2292,17,0)</f>
        <v>3.5817999999999999</v>
      </c>
      <c r="W31" s="61">
        <f t="shared" si="9"/>
        <v>11</v>
      </c>
      <c r="X31" s="60">
        <f>VLOOKUP($A31,'Return Data'!$B$7:$R$2292,14,0)</f>
        <v>3.7235</v>
      </c>
      <c r="Y31" s="61">
        <f t="shared" si="10"/>
        <v>18</v>
      </c>
      <c r="Z31" s="60">
        <f>VLOOKUP($A31,'Return Data'!$B$7:$R$2292,16,0)</f>
        <v>4.0553999999999997</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6.4552958333333335</v>
      </c>
      <c r="E33" s="69"/>
      <c r="F33" s="70">
        <f>AVERAGE(F8:F31)</f>
        <v>6.4552958333333335</v>
      </c>
      <c r="G33" s="69"/>
      <c r="H33" s="70">
        <f>AVERAGE(H8:H31)</f>
        <v>4.8238874999999997</v>
      </c>
      <c r="I33" s="69"/>
      <c r="J33" s="70">
        <f>AVERAGE(J8:J31)</f>
        <v>4.9604999999999988</v>
      </c>
      <c r="K33" s="69"/>
      <c r="L33" s="70">
        <f>AVERAGE(L8:L31)</f>
        <v>4.736016666666667</v>
      </c>
      <c r="M33" s="69"/>
      <c r="N33" s="70">
        <f>AVERAGE(N8:N31)</f>
        <v>4.5201458333333333</v>
      </c>
      <c r="O33" s="69"/>
      <c r="P33" s="70">
        <f>AVERAGE(P8:P31)</f>
        <v>3.8747749999999996</v>
      </c>
      <c r="Q33" s="69"/>
      <c r="R33" s="70">
        <f>AVERAGE(R8:R31)</f>
        <v>3.8083583333333331</v>
      </c>
      <c r="S33" s="69"/>
      <c r="T33" s="70">
        <f>AVERAGE(T8:T31)</f>
        <v>3.6957125000000008</v>
      </c>
      <c r="U33" s="69"/>
      <c r="V33" s="70">
        <f>AVERAGE(V8:V31)</f>
        <v>3.6768458333333331</v>
      </c>
      <c r="W33" s="69"/>
      <c r="X33" s="70">
        <f>AVERAGE(X8:X31)</f>
        <v>4.344380952380952</v>
      </c>
      <c r="Y33" s="69"/>
      <c r="Z33" s="70">
        <f>AVERAGE(Z8:Z31)</f>
        <v>5.8836833333333338</v>
      </c>
      <c r="AA33" s="71"/>
    </row>
    <row r="34" spans="1:27" x14ac:dyDescent="0.3">
      <c r="A34" s="68" t="s">
        <v>28</v>
      </c>
      <c r="B34" s="69"/>
      <c r="C34" s="69"/>
      <c r="D34" s="70">
        <f>MIN(D8:D31)</f>
        <v>5.6833</v>
      </c>
      <c r="E34" s="69"/>
      <c r="F34" s="70">
        <f>MIN(F8:F31)</f>
        <v>5.6833</v>
      </c>
      <c r="G34" s="69"/>
      <c r="H34" s="70">
        <f>MIN(H8:H31)</f>
        <v>4.2187999999999999</v>
      </c>
      <c r="I34" s="69"/>
      <c r="J34" s="70">
        <f>MIN(J8:J31)</f>
        <v>4.2172999999999998</v>
      </c>
      <c r="K34" s="69"/>
      <c r="L34" s="70">
        <f>MIN(L8:L31)</f>
        <v>4.1825999999999999</v>
      </c>
      <c r="M34" s="69"/>
      <c r="N34" s="70">
        <f>MIN(N8:N31)</f>
        <v>3.9870000000000001</v>
      </c>
      <c r="O34" s="69"/>
      <c r="P34" s="70">
        <f>MIN(P8:P31)</f>
        <v>3.3791000000000002</v>
      </c>
      <c r="Q34" s="69"/>
      <c r="R34" s="70">
        <f>MIN(R8:R31)</f>
        <v>3.2275999999999998</v>
      </c>
      <c r="S34" s="69"/>
      <c r="T34" s="70">
        <f>MIN(T8:T31)</f>
        <v>3.0442</v>
      </c>
      <c r="U34" s="69"/>
      <c r="V34" s="70">
        <f>MIN(V8:V31)</f>
        <v>2.7911000000000001</v>
      </c>
      <c r="W34" s="69"/>
      <c r="X34" s="70">
        <f>MIN(X8:X31)</f>
        <v>3.4020000000000001</v>
      </c>
      <c r="Y34" s="69"/>
      <c r="Z34" s="70">
        <f>MIN(Z8:Z31)</f>
        <v>3.8155999999999999</v>
      </c>
      <c r="AA34" s="71"/>
    </row>
    <row r="35" spans="1:27" ht="15" thickBot="1" x14ac:dyDescent="0.35">
      <c r="A35" s="72" t="s">
        <v>29</v>
      </c>
      <c r="B35" s="73"/>
      <c r="C35" s="73"/>
      <c r="D35" s="74">
        <f>MAX(D8:D31)</f>
        <v>7.2881999999999998</v>
      </c>
      <c r="E35" s="73"/>
      <c r="F35" s="74">
        <f>MAX(F8:F31)</f>
        <v>7.2881999999999998</v>
      </c>
      <c r="G35" s="73"/>
      <c r="H35" s="74">
        <f>MAX(H8:H31)</f>
        <v>5.3589000000000002</v>
      </c>
      <c r="I35" s="73"/>
      <c r="J35" s="74">
        <f>MAX(J8:J31)</f>
        <v>6.2601000000000004</v>
      </c>
      <c r="K35" s="73"/>
      <c r="L35" s="74">
        <f>MAX(L8:L31)</f>
        <v>5.5587999999999997</v>
      </c>
      <c r="M35" s="73"/>
      <c r="N35" s="74">
        <f>MAX(N8:N31)</f>
        <v>5.3808999999999996</v>
      </c>
      <c r="O35" s="73"/>
      <c r="P35" s="74">
        <f>MAX(P8:P31)</f>
        <v>4.4851000000000001</v>
      </c>
      <c r="Q35" s="73"/>
      <c r="R35" s="74">
        <f>MAX(R8:R31)</f>
        <v>4.3643000000000001</v>
      </c>
      <c r="S35" s="73"/>
      <c r="T35" s="74">
        <f>MAX(T8:T31)</f>
        <v>4.3061999999999996</v>
      </c>
      <c r="U35" s="73"/>
      <c r="V35" s="74">
        <f>MAX(V8:V31)</f>
        <v>6.0631000000000004</v>
      </c>
      <c r="W35" s="73"/>
      <c r="X35" s="74">
        <f>MAX(X8:X31)</f>
        <v>5.7942999999999998</v>
      </c>
      <c r="Y35" s="73"/>
      <c r="Z35" s="74">
        <f>MAX(Z8:Z31)</f>
        <v>7.6116999999999999</v>
      </c>
      <c r="AA35" s="75"/>
    </row>
    <row r="36" spans="1:27" x14ac:dyDescent="0.3">
      <c r="A36" s="99" t="s">
        <v>430</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1131</v>
      </c>
      <c r="B8" s="59">
        <f>VLOOKUP($A8,'Return Data'!$B$7:$R$2292,3,0)</f>
        <v>44859</v>
      </c>
      <c r="C8" s="60">
        <f>VLOOKUP($A8,'Return Data'!$B$7:$R$2292,4,0)</f>
        <v>306.32389999999998</v>
      </c>
      <c r="D8" s="60">
        <f>VLOOKUP($A8,'Return Data'!$B$7:$R$2292,5,0)</f>
        <v>7.1966999999999999</v>
      </c>
      <c r="E8" s="61">
        <f t="shared" ref="E8:E24" si="0">RANK(D8,D$8:D$24,0)</f>
        <v>2</v>
      </c>
      <c r="F8" s="60">
        <f>VLOOKUP($A8,'Return Data'!$B$7:$R$2292,6,0)</f>
        <v>7.1966999999999999</v>
      </c>
      <c r="G8" s="61">
        <f t="shared" ref="G8:G24" si="1">RANK(F8,F$8:F$24,0)</f>
        <v>2</v>
      </c>
      <c r="H8" s="60">
        <f>VLOOKUP($A8,'Return Data'!$B$7:$R$2292,7,0)</f>
        <v>5.5073999999999996</v>
      </c>
      <c r="I8" s="61">
        <f t="shared" ref="I8:I24" si="2">RANK(H8,H$8:H$24,0)</f>
        <v>8</v>
      </c>
      <c r="J8" s="60">
        <f>VLOOKUP($A8,'Return Data'!$B$7:$R$2292,8,0)</f>
        <v>5.5533999999999999</v>
      </c>
      <c r="K8" s="61">
        <f t="shared" ref="K8:K24" si="3">RANK(J8,J$8:J$24,0)</f>
        <v>3</v>
      </c>
      <c r="L8" s="60">
        <f>VLOOKUP($A8,'Return Data'!$B$7:$R$2292,9,0)</f>
        <v>5.3226000000000004</v>
      </c>
      <c r="M8" s="61">
        <f t="shared" ref="M8:M24" si="4">RANK(L8,L$8:L$24,0)</f>
        <v>6</v>
      </c>
      <c r="N8" s="60">
        <f>VLOOKUP($A8,'Return Data'!$B$7:$R$2292,10,0)</f>
        <v>5.1162999999999998</v>
      </c>
      <c r="O8" s="61">
        <f t="shared" ref="O8:O24" si="5">RANK(N8,N$8:N$24,0)</f>
        <v>6</v>
      </c>
      <c r="P8" s="60">
        <f>VLOOKUP($A8,'Return Data'!$B$7:$R$2292,11,0)</f>
        <v>4.3981000000000003</v>
      </c>
      <c r="Q8" s="61">
        <f t="shared" ref="Q8:Q24" si="6">RANK(P8,P$8:P$24,0)</f>
        <v>8</v>
      </c>
      <c r="R8" s="60">
        <f>VLOOKUP($A8,'Return Data'!$B$7:$R$2292,12,0)</f>
        <v>4.4067999999999996</v>
      </c>
      <c r="S8" s="61">
        <f t="shared" ref="S8:S24" si="7">RANK(R8,R$8:R$24,0)</f>
        <v>6</v>
      </c>
      <c r="T8" s="60">
        <f>VLOOKUP($A8,'Return Data'!$B$7:$R$2292,13,0)</f>
        <v>4.3394000000000004</v>
      </c>
      <c r="U8" s="61">
        <f t="shared" ref="U8:U19" si="8">RANK(T8,T$8:T$24,0)</f>
        <v>4</v>
      </c>
      <c r="V8" s="60">
        <f>VLOOKUP($A8,'Return Data'!$B$7:$R$2292,17,0)</f>
        <v>4.1459000000000001</v>
      </c>
      <c r="W8" s="61">
        <f>RANK(V8,V$8:V$24,0)</f>
        <v>3</v>
      </c>
      <c r="X8" s="60">
        <f>VLOOKUP($A8,'Return Data'!$B$7:$R$2292,14,0)</f>
        <v>5.1353999999999997</v>
      </c>
      <c r="Y8" s="61">
        <f>RANK(X8,X$8:X$24,0)</f>
        <v>1</v>
      </c>
      <c r="Z8" s="60">
        <f>VLOOKUP($A8,'Return Data'!$B$7:$R$2292,16,0)</f>
        <v>7.3536999999999999</v>
      </c>
      <c r="AA8" s="62">
        <f t="shared" ref="AA8:AA24" si="9">RANK(Z8,Z$8:Z$24,0)</f>
        <v>5</v>
      </c>
    </row>
    <row r="9" spans="1:27" x14ac:dyDescent="0.3">
      <c r="A9" s="58" t="s">
        <v>1132</v>
      </c>
      <c r="B9" s="59">
        <f>VLOOKUP($A9,'Return Data'!$B$7:$R$2292,3,0)</f>
        <v>44859</v>
      </c>
      <c r="C9" s="60">
        <f>VLOOKUP($A9,'Return Data'!$B$7:$R$2292,4,0)</f>
        <v>1179.9992999999999</v>
      </c>
      <c r="D9" s="60">
        <f>VLOOKUP($A9,'Return Data'!$B$7:$R$2292,5,0)</f>
        <v>7.1138000000000003</v>
      </c>
      <c r="E9" s="61">
        <f t="shared" si="0"/>
        <v>3</v>
      </c>
      <c r="F9" s="60">
        <f>VLOOKUP($A9,'Return Data'!$B$7:$R$2292,6,0)</f>
        <v>7.1138000000000003</v>
      </c>
      <c r="G9" s="61">
        <f t="shared" si="1"/>
        <v>3</v>
      </c>
      <c r="H9" s="60">
        <f>VLOOKUP($A9,'Return Data'!$B$7:$R$2292,7,0)</f>
        <v>5.5453999999999999</v>
      </c>
      <c r="I9" s="61">
        <f t="shared" si="2"/>
        <v>6</v>
      </c>
      <c r="J9" s="60">
        <f>VLOOKUP($A9,'Return Data'!$B$7:$R$2292,8,0)</f>
        <v>5.3522999999999996</v>
      </c>
      <c r="K9" s="61">
        <f t="shared" si="3"/>
        <v>9</v>
      </c>
      <c r="L9" s="60">
        <f>VLOOKUP($A9,'Return Data'!$B$7:$R$2292,9,0)</f>
        <v>5.0075000000000003</v>
      </c>
      <c r="M9" s="61">
        <f t="shared" si="4"/>
        <v>14</v>
      </c>
      <c r="N9" s="60">
        <f>VLOOKUP($A9,'Return Data'!$B$7:$R$2292,10,0)</f>
        <v>4.9366000000000003</v>
      </c>
      <c r="O9" s="61">
        <f t="shared" si="5"/>
        <v>12</v>
      </c>
      <c r="P9" s="60">
        <f>VLOOKUP($A9,'Return Data'!$B$7:$R$2292,11,0)</f>
        <v>4.3962000000000003</v>
      </c>
      <c r="Q9" s="61">
        <f t="shared" si="6"/>
        <v>9</v>
      </c>
      <c r="R9" s="60">
        <f>VLOOKUP($A9,'Return Data'!$B$7:$R$2292,12,0)</f>
        <v>4.3937999999999997</v>
      </c>
      <c r="S9" s="61">
        <f t="shared" si="7"/>
        <v>8</v>
      </c>
      <c r="T9" s="60">
        <f>VLOOKUP($A9,'Return Data'!$B$7:$R$2292,13,0)</f>
        <v>4.2942999999999998</v>
      </c>
      <c r="U9" s="61">
        <f t="shared" si="8"/>
        <v>6</v>
      </c>
      <c r="V9" s="60"/>
      <c r="W9" s="61"/>
      <c r="X9" s="60"/>
      <c r="Y9" s="61"/>
      <c r="Z9" s="60">
        <f>VLOOKUP($A9,'Return Data'!$B$7:$R$2292,16,0)</f>
        <v>5.2713999999999999</v>
      </c>
      <c r="AA9" s="62">
        <f t="shared" si="9"/>
        <v>15</v>
      </c>
    </row>
    <row r="10" spans="1:27" x14ac:dyDescent="0.3">
      <c r="A10" s="58" t="s">
        <v>1979</v>
      </c>
      <c r="B10" s="59">
        <f>VLOOKUP($A10,'Return Data'!$B$7:$R$2292,3,0)</f>
        <v>44859</v>
      </c>
      <c r="C10" s="60">
        <f>VLOOKUP($A10,'Return Data'!$B$7:$R$2292,4,0)</f>
        <v>1153.6783</v>
      </c>
      <c r="D10" s="60">
        <f>VLOOKUP($A10,'Return Data'!$B$7:$R$2292,5,0)</f>
        <v>5.8948</v>
      </c>
      <c r="E10" s="61">
        <f t="shared" si="0"/>
        <v>15</v>
      </c>
      <c r="F10" s="60">
        <f>VLOOKUP($A10,'Return Data'!$B$7:$R$2292,6,0)</f>
        <v>5.8948</v>
      </c>
      <c r="G10" s="61">
        <f t="shared" si="1"/>
        <v>15</v>
      </c>
      <c r="H10" s="60">
        <f>VLOOKUP($A10,'Return Data'!$B$7:$R$2292,7,0)</f>
        <v>5.7154999999999996</v>
      </c>
      <c r="I10" s="61">
        <f t="shared" si="2"/>
        <v>3</v>
      </c>
      <c r="J10" s="60">
        <f>VLOOKUP($A10,'Return Data'!$B$7:$R$2292,8,0)</f>
        <v>5.5754000000000001</v>
      </c>
      <c r="K10" s="61">
        <f t="shared" si="3"/>
        <v>2</v>
      </c>
      <c r="L10" s="60">
        <f>VLOOKUP($A10,'Return Data'!$B$7:$R$2292,9,0)</f>
        <v>5.3433000000000002</v>
      </c>
      <c r="M10" s="61">
        <f t="shared" si="4"/>
        <v>3</v>
      </c>
      <c r="N10" s="60">
        <f>VLOOKUP($A10,'Return Data'!$B$7:$R$2292,10,0)</f>
        <v>4.6199000000000003</v>
      </c>
      <c r="O10" s="61">
        <f t="shared" si="5"/>
        <v>16</v>
      </c>
      <c r="P10" s="60">
        <f>VLOOKUP($A10,'Return Data'!$B$7:$R$2292,11,0)</f>
        <v>3.8883999999999999</v>
      </c>
      <c r="Q10" s="61">
        <f t="shared" si="6"/>
        <v>15</v>
      </c>
      <c r="R10" s="60">
        <f>VLOOKUP($A10,'Return Data'!$B$7:$R$2292,12,0)</f>
        <v>3.9020999999999999</v>
      </c>
      <c r="S10" s="61">
        <f t="shared" si="7"/>
        <v>15</v>
      </c>
      <c r="T10" s="60">
        <f>VLOOKUP($A10,'Return Data'!$B$7:$R$2292,13,0)</f>
        <v>3.8860999999999999</v>
      </c>
      <c r="U10" s="61">
        <f t="shared" si="8"/>
        <v>14</v>
      </c>
      <c r="V10" s="60"/>
      <c r="W10" s="61"/>
      <c r="X10" s="60"/>
      <c r="Y10" s="61"/>
      <c r="Z10" s="60">
        <f>VLOOKUP($A10,'Return Data'!$B$7:$R$2292,16,0)</f>
        <v>4.3551000000000002</v>
      </c>
      <c r="AA10" s="62">
        <f t="shared" si="9"/>
        <v>17</v>
      </c>
    </row>
    <row r="11" spans="1:27" x14ac:dyDescent="0.3">
      <c r="A11" s="58" t="s">
        <v>1134</v>
      </c>
      <c r="B11" s="59">
        <f>VLOOKUP($A11,'Return Data'!$B$7:$R$2292,3,0)</f>
        <v>44859</v>
      </c>
      <c r="C11" s="60">
        <f>VLOOKUP($A11,'Return Data'!$B$7:$R$2292,4,0)</f>
        <v>44.584099999999999</v>
      </c>
      <c r="D11" s="60">
        <f>VLOOKUP($A11,'Return Data'!$B$7:$R$2292,5,0)</f>
        <v>6.6976000000000004</v>
      </c>
      <c r="E11" s="61">
        <f t="shared" si="0"/>
        <v>12</v>
      </c>
      <c r="F11" s="60">
        <f>VLOOKUP($A11,'Return Data'!$B$7:$R$2292,6,0)</f>
        <v>6.6976000000000004</v>
      </c>
      <c r="G11" s="61">
        <f t="shared" si="1"/>
        <v>12</v>
      </c>
      <c r="H11" s="60">
        <f>VLOOKUP($A11,'Return Data'!$B$7:$R$2292,7,0)</f>
        <v>5.1862000000000004</v>
      </c>
      <c r="I11" s="61">
        <f t="shared" si="2"/>
        <v>14</v>
      </c>
      <c r="J11" s="60">
        <f>VLOOKUP($A11,'Return Data'!$B$7:$R$2292,8,0)</f>
        <v>4.8978999999999999</v>
      </c>
      <c r="K11" s="61">
        <f t="shared" si="3"/>
        <v>16</v>
      </c>
      <c r="L11" s="60">
        <f>VLOOKUP($A11,'Return Data'!$B$7:$R$2292,9,0)</f>
        <v>5.0442999999999998</v>
      </c>
      <c r="M11" s="61">
        <f t="shared" si="4"/>
        <v>13</v>
      </c>
      <c r="N11" s="60">
        <f>VLOOKUP($A11,'Return Data'!$B$7:$R$2292,10,0)</f>
        <v>4.8341000000000003</v>
      </c>
      <c r="O11" s="61">
        <f t="shared" si="5"/>
        <v>13</v>
      </c>
      <c r="P11" s="60">
        <f>VLOOKUP($A11,'Return Data'!$B$7:$R$2292,11,0)</f>
        <v>3.3853</v>
      </c>
      <c r="Q11" s="61">
        <f t="shared" si="6"/>
        <v>17</v>
      </c>
      <c r="R11" s="60">
        <f>VLOOKUP($A11,'Return Data'!$B$7:$R$2292,12,0)</f>
        <v>3.5327000000000002</v>
      </c>
      <c r="S11" s="61">
        <f t="shared" si="7"/>
        <v>17</v>
      </c>
      <c r="T11" s="60">
        <f>VLOOKUP($A11,'Return Data'!$B$7:$R$2292,13,0)</f>
        <v>3.5756000000000001</v>
      </c>
      <c r="U11" s="61">
        <f t="shared" si="8"/>
        <v>16</v>
      </c>
      <c r="V11" s="60">
        <f>VLOOKUP($A11,'Return Data'!$B$7:$R$2292,17,0)</f>
        <v>3.7017000000000002</v>
      </c>
      <c r="W11" s="61">
        <f t="shared" ref="W11:W19" si="10">RANK(V11,V$8:V$24,0)</f>
        <v>13</v>
      </c>
      <c r="X11" s="60">
        <f>VLOOKUP($A11,'Return Data'!$B$7:$R$2292,14,0)</f>
        <v>4.5693999999999999</v>
      </c>
      <c r="Y11" s="61">
        <f t="shared" ref="Y11:Y19" si="11">RANK(X11,X$8:X$24,0)</f>
        <v>12</v>
      </c>
      <c r="Z11" s="60">
        <f>VLOOKUP($A11,'Return Data'!$B$7:$R$2292,16,0)</f>
        <v>6.8906999999999998</v>
      </c>
      <c r="AA11" s="62">
        <f t="shared" si="9"/>
        <v>12</v>
      </c>
    </row>
    <row r="12" spans="1:27" x14ac:dyDescent="0.3">
      <c r="A12" s="58" t="s">
        <v>1137</v>
      </c>
      <c r="B12" s="59">
        <f>VLOOKUP($A12,'Return Data'!$B$7:$R$2292,3,0)</f>
        <v>44859</v>
      </c>
      <c r="C12" s="60">
        <f>VLOOKUP($A12,'Return Data'!$B$7:$R$2292,4,0)</f>
        <v>42.4223</v>
      </c>
      <c r="D12" s="60">
        <f>VLOOKUP($A12,'Return Data'!$B$7:$R$2292,5,0)</f>
        <v>6.8667999999999996</v>
      </c>
      <c r="E12" s="61">
        <f t="shared" si="0"/>
        <v>7</v>
      </c>
      <c r="F12" s="60">
        <f>VLOOKUP($A12,'Return Data'!$B$7:$R$2292,6,0)</f>
        <v>6.8667999999999996</v>
      </c>
      <c r="G12" s="61">
        <f t="shared" si="1"/>
        <v>7</v>
      </c>
      <c r="H12" s="60">
        <f>VLOOKUP($A12,'Return Data'!$B$7:$R$2292,7,0)</f>
        <v>4.8227000000000002</v>
      </c>
      <c r="I12" s="61">
        <f t="shared" si="2"/>
        <v>16</v>
      </c>
      <c r="J12" s="60">
        <f>VLOOKUP($A12,'Return Data'!$B$7:$R$2292,8,0)</f>
        <v>4.9690000000000003</v>
      </c>
      <c r="K12" s="61">
        <f t="shared" si="3"/>
        <v>15</v>
      </c>
      <c r="L12" s="60">
        <f>VLOOKUP($A12,'Return Data'!$B$7:$R$2292,9,0)</f>
        <v>4.5431999999999997</v>
      </c>
      <c r="M12" s="61">
        <f t="shared" si="4"/>
        <v>17</v>
      </c>
      <c r="N12" s="60">
        <f>VLOOKUP($A12,'Return Data'!$B$7:$R$2292,10,0)</f>
        <v>4.6189</v>
      </c>
      <c r="O12" s="61">
        <f t="shared" si="5"/>
        <v>17</v>
      </c>
      <c r="P12" s="60">
        <f>VLOOKUP($A12,'Return Data'!$B$7:$R$2292,11,0)</f>
        <v>3.9923999999999999</v>
      </c>
      <c r="Q12" s="61">
        <f t="shared" si="6"/>
        <v>14</v>
      </c>
      <c r="R12" s="60">
        <f>VLOOKUP($A12,'Return Data'!$B$7:$R$2292,12,0)</f>
        <v>4.0049999999999999</v>
      </c>
      <c r="S12" s="61">
        <f t="shared" si="7"/>
        <v>14</v>
      </c>
      <c r="T12" s="60">
        <f>VLOOKUP($A12,'Return Data'!$B$7:$R$2292,13,0)</f>
        <v>3.9306000000000001</v>
      </c>
      <c r="U12" s="61">
        <f t="shared" si="8"/>
        <v>13</v>
      </c>
      <c r="V12" s="60">
        <f>VLOOKUP($A12,'Return Data'!$B$7:$R$2292,17,0)</f>
        <v>3.8254000000000001</v>
      </c>
      <c r="W12" s="61">
        <f t="shared" si="10"/>
        <v>10</v>
      </c>
      <c r="X12" s="60">
        <f>VLOOKUP($A12,'Return Data'!$B$7:$R$2292,14,0)</f>
        <v>4.7565</v>
      </c>
      <c r="Y12" s="61">
        <f t="shared" si="11"/>
        <v>8</v>
      </c>
      <c r="Z12" s="60">
        <f>VLOOKUP($A12,'Return Data'!$B$7:$R$2292,16,0)</f>
        <v>7.4423000000000004</v>
      </c>
      <c r="AA12" s="62">
        <f t="shared" si="9"/>
        <v>4</v>
      </c>
    </row>
    <row r="13" spans="1:27" x14ac:dyDescent="0.3">
      <c r="A13" s="58" t="s">
        <v>1139</v>
      </c>
      <c r="B13" s="59">
        <f>VLOOKUP($A13,'Return Data'!$B$7:$R$2292,3,0)</f>
        <v>44859</v>
      </c>
      <c r="C13" s="60">
        <f>VLOOKUP($A13,'Return Data'!$B$7:$R$2292,4,0)</f>
        <v>4769.6382000000003</v>
      </c>
      <c r="D13" s="60">
        <f>VLOOKUP($A13,'Return Data'!$B$7:$R$2292,5,0)</f>
        <v>6.8164999999999996</v>
      </c>
      <c r="E13" s="61">
        <f t="shared" si="0"/>
        <v>8</v>
      </c>
      <c r="F13" s="60">
        <f>VLOOKUP($A13,'Return Data'!$B$7:$R$2292,6,0)</f>
        <v>6.8164999999999996</v>
      </c>
      <c r="G13" s="61">
        <f t="shared" si="1"/>
        <v>8</v>
      </c>
      <c r="H13" s="60">
        <f>VLOOKUP($A13,'Return Data'!$B$7:$R$2292,7,0)</f>
        <v>5.2096</v>
      </c>
      <c r="I13" s="61">
        <f t="shared" si="2"/>
        <v>13</v>
      </c>
      <c r="J13" s="60">
        <f>VLOOKUP($A13,'Return Data'!$B$7:$R$2292,8,0)</f>
        <v>5.3041</v>
      </c>
      <c r="K13" s="61">
        <f t="shared" si="3"/>
        <v>12</v>
      </c>
      <c r="L13" s="60">
        <f>VLOOKUP($A13,'Return Data'!$B$7:$R$2292,9,0)</f>
        <v>5.0956999999999999</v>
      </c>
      <c r="M13" s="61">
        <f t="shared" si="4"/>
        <v>10</v>
      </c>
      <c r="N13" s="60">
        <f>VLOOKUP($A13,'Return Data'!$B$7:$R$2292,10,0)</f>
        <v>5.0404999999999998</v>
      </c>
      <c r="O13" s="61">
        <f t="shared" si="5"/>
        <v>7</v>
      </c>
      <c r="P13" s="60">
        <f>VLOOKUP($A13,'Return Data'!$B$7:$R$2292,11,0)</f>
        <v>4.3848000000000003</v>
      </c>
      <c r="Q13" s="61">
        <f t="shared" si="6"/>
        <v>10</v>
      </c>
      <c r="R13" s="60">
        <f>VLOOKUP($A13,'Return Data'!$B$7:$R$2292,12,0)</f>
        <v>4.3897000000000004</v>
      </c>
      <c r="S13" s="61">
        <f t="shared" si="7"/>
        <v>9</v>
      </c>
      <c r="T13" s="60">
        <f>VLOOKUP($A13,'Return Data'!$B$7:$R$2292,13,0)</f>
        <v>4.2887000000000004</v>
      </c>
      <c r="U13" s="61">
        <f t="shared" si="8"/>
        <v>7</v>
      </c>
      <c r="V13" s="60">
        <f>VLOOKUP($A13,'Return Data'!$B$7:$R$2292,17,0)</f>
        <v>4.0956000000000001</v>
      </c>
      <c r="W13" s="61">
        <f t="shared" si="10"/>
        <v>5</v>
      </c>
      <c r="X13" s="60">
        <f>VLOOKUP($A13,'Return Data'!$B$7:$R$2292,14,0)</f>
        <v>5.0949999999999998</v>
      </c>
      <c r="Y13" s="61">
        <f t="shared" si="11"/>
        <v>3</v>
      </c>
      <c r="Z13" s="60">
        <f>VLOOKUP($A13,'Return Data'!$B$7:$R$2292,16,0)</f>
        <v>7.2465000000000002</v>
      </c>
      <c r="AA13" s="62">
        <f t="shared" si="9"/>
        <v>6</v>
      </c>
    </row>
    <row r="14" spans="1:27" x14ac:dyDescent="0.3">
      <c r="A14" s="58" t="s">
        <v>1141</v>
      </c>
      <c r="B14" s="59">
        <f>VLOOKUP($A14,'Return Data'!$B$7:$R$2292,3,0)</f>
        <v>44859</v>
      </c>
      <c r="C14" s="60">
        <f>VLOOKUP($A14,'Return Data'!$B$7:$R$2292,4,0)</f>
        <v>314.4409</v>
      </c>
      <c r="D14" s="60">
        <f>VLOOKUP($A14,'Return Data'!$B$7:$R$2292,5,0)</f>
        <v>6.6357999999999997</v>
      </c>
      <c r="E14" s="61">
        <f t="shared" si="0"/>
        <v>13</v>
      </c>
      <c r="F14" s="60">
        <f>VLOOKUP($A14,'Return Data'!$B$7:$R$2292,6,0)</f>
        <v>6.6357999999999997</v>
      </c>
      <c r="G14" s="61">
        <f t="shared" si="1"/>
        <v>13</v>
      </c>
      <c r="H14" s="60">
        <f>VLOOKUP($A14,'Return Data'!$B$7:$R$2292,7,0)</f>
        <v>5.5861000000000001</v>
      </c>
      <c r="I14" s="61">
        <f t="shared" si="2"/>
        <v>4</v>
      </c>
      <c r="J14" s="60">
        <f>VLOOKUP($A14,'Return Data'!$B$7:$R$2292,8,0)</f>
        <v>5.4795999999999996</v>
      </c>
      <c r="K14" s="61">
        <f t="shared" si="3"/>
        <v>4</v>
      </c>
      <c r="L14" s="60">
        <f>VLOOKUP($A14,'Return Data'!$B$7:$R$2292,9,0)</f>
        <v>5.3281000000000001</v>
      </c>
      <c r="M14" s="61">
        <f t="shared" si="4"/>
        <v>5</v>
      </c>
      <c r="N14" s="60">
        <f>VLOOKUP($A14,'Return Data'!$B$7:$R$2292,10,0)</f>
        <v>5.1661999999999999</v>
      </c>
      <c r="O14" s="61">
        <f t="shared" si="5"/>
        <v>3</v>
      </c>
      <c r="P14" s="60">
        <f>VLOOKUP($A14,'Return Data'!$B$7:$R$2292,11,0)</f>
        <v>4.4131999999999998</v>
      </c>
      <c r="Q14" s="61">
        <f t="shared" si="6"/>
        <v>7</v>
      </c>
      <c r="R14" s="60">
        <f>VLOOKUP($A14,'Return Data'!$B$7:$R$2292,12,0)</f>
        <v>4.3766999999999996</v>
      </c>
      <c r="S14" s="61">
        <f t="shared" si="7"/>
        <v>10</v>
      </c>
      <c r="T14" s="60">
        <f>VLOOKUP($A14,'Return Data'!$B$7:$R$2292,13,0)</f>
        <v>4.2346000000000004</v>
      </c>
      <c r="U14" s="61">
        <f t="shared" si="8"/>
        <v>8</v>
      </c>
      <c r="V14" s="60">
        <f>VLOOKUP($A14,'Return Data'!$B$7:$R$2292,17,0)</f>
        <v>4.0164999999999997</v>
      </c>
      <c r="W14" s="61">
        <f t="shared" si="10"/>
        <v>8</v>
      </c>
      <c r="X14" s="60">
        <f>VLOOKUP($A14,'Return Data'!$B$7:$R$2292,14,0)</f>
        <v>4.9259000000000004</v>
      </c>
      <c r="Y14" s="61">
        <f t="shared" si="11"/>
        <v>6</v>
      </c>
      <c r="Z14" s="60">
        <f>VLOOKUP($A14,'Return Data'!$B$7:$R$2292,16,0)</f>
        <v>7.1967999999999996</v>
      </c>
      <c r="AA14" s="62">
        <f t="shared" si="9"/>
        <v>9</v>
      </c>
    </row>
    <row r="15" spans="1:27" x14ac:dyDescent="0.3">
      <c r="A15" s="58" t="s">
        <v>1142</v>
      </c>
      <c r="B15" s="59">
        <f>VLOOKUP($A15,'Return Data'!$B$7:$R$2292,3,0)</f>
        <v>44859</v>
      </c>
      <c r="C15" s="60">
        <f>VLOOKUP($A15,'Return Data'!$B$7:$R$2292,4,0)</f>
        <v>35.738</v>
      </c>
      <c r="D15" s="60">
        <f>VLOOKUP($A15,'Return Data'!$B$7:$R$2292,5,0)</f>
        <v>6.7713000000000001</v>
      </c>
      <c r="E15" s="61">
        <f t="shared" si="0"/>
        <v>9</v>
      </c>
      <c r="F15" s="60">
        <f>VLOOKUP($A15,'Return Data'!$B$7:$R$2292,6,0)</f>
        <v>6.7713000000000001</v>
      </c>
      <c r="G15" s="61">
        <f t="shared" si="1"/>
        <v>9</v>
      </c>
      <c r="H15" s="60">
        <f>VLOOKUP($A15,'Return Data'!$B$7:$R$2292,7,0)</f>
        <v>4.8922999999999996</v>
      </c>
      <c r="I15" s="61">
        <f t="shared" si="2"/>
        <v>15</v>
      </c>
      <c r="J15" s="60">
        <f>VLOOKUP($A15,'Return Data'!$B$7:$R$2292,8,0)</f>
        <v>5.0654000000000003</v>
      </c>
      <c r="K15" s="61">
        <f t="shared" si="3"/>
        <v>14</v>
      </c>
      <c r="L15" s="60">
        <f>VLOOKUP($A15,'Return Data'!$B$7:$R$2292,9,0)</f>
        <v>4.8688000000000002</v>
      </c>
      <c r="M15" s="61">
        <f t="shared" si="4"/>
        <v>16</v>
      </c>
      <c r="N15" s="60">
        <f>VLOOKUP($A15,'Return Data'!$B$7:$R$2292,10,0)</f>
        <v>4.7464000000000004</v>
      </c>
      <c r="O15" s="61">
        <f t="shared" si="5"/>
        <v>14</v>
      </c>
      <c r="P15" s="60">
        <f>VLOOKUP($A15,'Return Data'!$B$7:$R$2292,11,0)</f>
        <v>4.1794000000000002</v>
      </c>
      <c r="Q15" s="61">
        <f t="shared" si="6"/>
        <v>12</v>
      </c>
      <c r="R15" s="60">
        <f>VLOOKUP($A15,'Return Data'!$B$7:$R$2292,12,0)</f>
        <v>4.1905999999999999</v>
      </c>
      <c r="S15" s="61">
        <f t="shared" si="7"/>
        <v>12</v>
      </c>
      <c r="T15" s="60">
        <f>VLOOKUP($A15,'Return Data'!$B$7:$R$2292,13,0)</f>
        <v>4.1077000000000004</v>
      </c>
      <c r="U15" s="61">
        <f t="shared" si="8"/>
        <v>11</v>
      </c>
      <c r="V15" s="60">
        <f>VLOOKUP($A15,'Return Data'!$B$7:$R$2292,17,0)</f>
        <v>3.8485</v>
      </c>
      <c r="W15" s="61">
        <f t="shared" si="10"/>
        <v>9</v>
      </c>
      <c r="X15" s="60">
        <f>VLOOKUP($A15,'Return Data'!$B$7:$R$2292,14,0)</f>
        <v>4.6504000000000003</v>
      </c>
      <c r="Y15" s="61">
        <f t="shared" si="11"/>
        <v>11</v>
      </c>
      <c r="Z15" s="60">
        <f>VLOOKUP($A15,'Return Data'!$B$7:$R$2292,16,0)</f>
        <v>7.1219999999999999</v>
      </c>
      <c r="AA15" s="62">
        <f t="shared" si="9"/>
        <v>11</v>
      </c>
    </row>
    <row r="16" spans="1:27" x14ac:dyDescent="0.3">
      <c r="A16" s="58" t="s">
        <v>1147</v>
      </c>
      <c r="B16" s="59">
        <f>VLOOKUP($A16,'Return Data'!$B$7:$R$2292,3,0)</f>
        <v>44859</v>
      </c>
      <c r="C16" s="60">
        <f>VLOOKUP($A16,'Return Data'!$B$7:$R$2292,4,0)</f>
        <v>2588.5214999999998</v>
      </c>
      <c r="D16" s="60">
        <f>VLOOKUP($A16,'Return Data'!$B$7:$R$2292,5,0)</f>
        <v>6.7683999999999997</v>
      </c>
      <c r="E16" s="61">
        <f t="shared" si="0"/>
        <v>10</v>
      </c>
      <c r="F16" s="60">
        <f>VLOOKUP($A16,'Return Data'!$B$7:$R$2292,6,0)</f>
        <v>6.7683999999999997</v>
      </c>
      <c r="G16" s="61">
        <f t="shared" si="1"/>
        <v>10</v>
      </c>
      <c r="H16" s="60">
        <f>VLOOKUP($A16,'Return Data'!$B$7:$R$2292,7,0)</f>
        <v>4.7591000000000001</v>
      </c>
      <c r="I16" s="61">
        <f t="shared" si="2"/>
        <v>17</v>
      </c>
      <c r="J16" s="60">
        <f>VLOOKUP($A16,'Return Data'!$B$7:$R$2292,8,0)</f>
        <v>4.8152999999999997</v>
      </c>
      <c r="K16" s="61">
        <f t="shared" si="3"/>
        <v>17</v>
      </c>
      <c r="L16" s="60">
        <f>VLOOKUP($A16,'Return Data'!$B$7:$R$2292,9,0)</f>
        <v>5.0029000000000003</v>
      </c>
      <c r="M16" s="61">
        <f t="shared" si="4"/>
        <v>15</v>
      </c>
      <c r="N16" s="60">
        <f>VLOOKUP($A16,'Return Data'!$B$7:$R$2292,10,0)</f>
        <v>4.7081999999999997</v>
      </c>
      <c r="O16" s="61">
        <f t="shared" si="5"/>
        <v>15</v>
      </c>
      <c r="P16" s="60">
        <f>VLOOKUP($A16,'Return Data'!$B$7:$R$2292,11,0)</f>
        <v>3.4024999999999999</v>
      </c>
      <c r="Q16" s="61">
        <f t="shared" si="6"/>
        <v>16</v>
      </c>
      <c r="R16" s="60">
        <f>VLOOKUP($A16,'Return Data'!$B$7:$R$2292,12,0)</f>
        <v>3.5638999999999998</v>
      </c>
      <c r="S16" s="61">
        <f t="shared" si="7"/>
        <v>16</v>
      </c>
      <c r="T16" s="60">
        <f>VLOOKUP($A16,'Return Data'!$B$7:$R$2292,13,0)</f>
        <v>3.6042000000000001</v>
      </c>
      <c r="U16" s="61">
        <f t="shared" si="8"/>
        <v>15</v>
      </c>
      <c r="V16" s="60">
        <f>VLOOKUP($A16,'Return Data'!$B$7:$R$2292,17,0)</f>
        <v>3.7486000000000002</v>
      </c>
      <c r="W16" s="61">
        <f t="shared" si="10"/>
        <v>12</v>
      </c>
      <c r="X16" s="60">
        <f>VLOOKUP($A16,'Return Data'!$B$7:$R$2292,14,0)</f>
        <v>4.6707000000000001</v>
      </c>
      <c r="Y16" s="61">
        <f t="shared" si="11"/>
        <v>10</v>
      </c>
      <c r="Z16" s="60">
        <f>VLOOKUP($A16,'Return Data'!$B$7:$R$2292,16,0)</f>
        <v>7.4915000000000003</v>
      </c>
      <c r="AA16" s="62">
        <f t="shared" si="9"/>
        <v>2</v>
      </c>
    </row>
    <row r="17" spans="1:27" x14ac:dyDescent="0.3">
      <c r="A17" s="58" t="s">
        <v>1151</v>
      </c>
      <c r="B17" s="59">
        <f>VLOOKUP($A17,'Return Data'!$B$7:$R$2292,3,0)</f>
        <v>44859</v>
      </c>
      <c r="C17" s="60">
        <f>VLOOKUP($A17,'Return Data'!$B$7:$R$2292,4,0)</f>
        <v>3711.7107000000001</v>
      </c>
      <c r="D17" s="60">
        <f>VLOOKUP($A17,'Return Data'!$B$7:$R$2292,5,0)</f>
        <v>6.8693999999999997</v>
      </c>
      <c r="E17" s="61">
        <f t="shared" si="0"/>
        <v>6</v>
      </c>
      <c r="F17" s="60">
        <f>VLOOKUP($A17,'Return Data'!$B$7:$R$2292,6,0)</f>
        <v>6.8693999999999997</v>
      </c>
      <c r="G17" s="61">
        <f t="shared" si="1"/>
        <v>6</v>
      </c>
      <c r="H17" s="60">
        <f>VLOOKUP($A17,'Return Data'!$B$7:$R$2292,7,0)</f>
        <v>5.5472999999999999</v>
      </c>
      <c r="I17" s="61">
        <f t="shared" si="2"/>
        <v>5</v>
      </c>
      <c r="J17" s="60">
        <f>VLOOKUP($A17,'Return Data'!$B$7:$R$2292,8,0)</f>
        <v>5.3483000000000001</v>
      </c>
      <c r="K17" s="61">
        <f t="shared" si="3"/>
        <v>10</v>
      </c>
      <c r="L17" s="60">
        <f>VLOOKUP($A17,'Return Data'!$B$7:$R$2292,9,0)</f>
        <v>5.0503999999999998</v>
      </c>
      <c r="M17" s="61">
        <f t="shared" si="4"/>
        <v>12</v>
      </c>
      <c r="N17" s="60">
        <f>VLOOKUP($A17,'Return Data'!$B$7:$R$2292,10,0)</f>
        <v>4.9645999999999999</v>
      </c>
      <c r="O17" s="61">
        <f t="shared" si="5"/>
        <v>10</v>
      </c>
      <c r="P17" s="60">
        <f>VLOOKUP($A17,'Return Data'!$B$7:$R$2292,11,0)</f>
        <v>4.4230999999999998</v>
      </c>
      <c r="Q17" s="61">
        <f t="shared" si="6"/>
        <v>6</v>
      </c>
      <c r="R17" s="60">
        <f>VLOOKUP($A17,'Return Data'!$B$7:$R$2292,12,0)</f>
        <v>4.4428000000000001</v>
      </c>
      <c r="S17" s="61">
        <f t="shared" si="7"/>
        <v>5</v>
      </c>
      <c r="T17" s="60">
        <f>VLOOKUP($A17,'Return Data'!$B$7:$R$2292,13,0)</f>
        <v>4.3289</v>
      </c>
      <c r="U17" s="61">
        <f t="shared" si="8"/>
        <v>5</v>
      </c>
      <c r="V17" s="60">
        <f>VLOOKUP($A17,'Return Data'!$B$7:$R$2292,17,0)</f>
        <v>4.0462999999999996</v>
      </c>
      <c r="W17" s="61">
        <f t="shared" si="10"/>
        <v>6</v>
      </c>
      <c r="X17" s="60">
        <f>VLOOKUP($A17,'Return Data'!$B$7:$R$2292,14,0)</f>
        <v>4.7514000000000003</v>
      </c>
      <c r="Y17" s="61">
        <f t="shared" si="11"/>
        <v>9</v>
      </c>
      <c r="Z17" s="60">
        <f>VLOOKUP($A17,'Return Data'!$B$7:$R$2292,16,0)</f>
        <v>7.1615000000000002</v>
      </c>
      <c r="AA17" s="62">
        <f t="shared" si="9"/>
        <v>10</v>
      </c>
    </row>
    <row r="18" spans="1:27" x14ac:dyDescent="0.3">
      <c r="A18" s="58" t="s">
        <v>1152</v>
      </c>
      <c r="B18" s="59">
        <f>VLOOKUP($A18,'Return Data'!$B$7:$R$2292,3,0)</f>
        <v>44859</v>
      </c>
      <c r="C18" s="60">
        <f>VLOOKUP($A18,'Return Data'!$B$7:$R$2292,4,0)</f>
        <v>34.099295035248197</v>
      </c>
      <c r="D18" s="60">
        <f>VLOOKUP($A18,'Return Data'!$B$7:$R$2292,5,0)</f>
        <v>6.5873999999999997</v>
      </c>
      <c r="E18" s="61">
        <f t="shared" si="0"/>
        <v>14</v>
      </c>
      <c r="F18" s="60">
        <f>VLOOKUP($A18,'Return Data'!$B$7:$R$2292,6,0)</f>
        <v>6.5873999999999997</v>
      </c>
      <c r="G18" s="61">
        <f t="shared" si="1"/>
        <v>14</v>
      </c>
      <c r="H18" s="60">
        <f>VLOOKUP($A18,'Return Data'!$B$7:$R$2292,7,0)</f>
        <v>5.3266</v>
      </c>
      <c r="I18" s="61">
        <f t="shared" si="2"/>
        <v>11</v>
      </c>
      <c r="J18" s="60">
        <f>VLOOKUP($A18,'Return Data'!$B$7:$R$2292,8,0)</f>
        <v>5.1363000000000003</v>
      </c>
      <c r="K18" s="61">
        <f t="shared" si="3"/>
        <v>13</v>
      </c>
      <c r="L18" s="60">
        <f>VLOOKUP($A18,'Return Data'!$B$7:$R$2292,9,0)</f>
        <v>5.1558999999999999</v>
      </c>
      <c r="M18" s="61">
        <f t="shared" si="4"/>
        <v>9</v>
      </c>
      <c r="N18" s="60">
        <f>VLOOKUP($A18,'Return Data'!$B$7:$R$2292,10,0)</f>
        <v>4.9383999999999997</v>
      </c>
      <c r="O18" s="61">
        <f t="shared" si="5"/>
        <v>11</v>
      </c>
      <c r="P18" s="60">
        <f>VLOOKUP($A18,'Return Data'!$B$7:$R$2292,11,0)</f>
        <v>4.0057999999999998</v>
      </c>
      <c r="Q18" s="61">
        <f t="shared" si="6"/>
        <v>13</v>
      </c>
      <c r="R18" s="60">
        <f>VLOOKUP($A18,'Return Data'!$B$7:$R$2292,12,0)</f>
        <v>4.0180999999999996</v>
      </c>
      <c r="S18" s="61">
        <f t="shared" si="7"/>
        <v>13</v>
      </c>
      <c r="T18" s="60">
        <f>VLOOKUP($A18,'Return Data'!$B$7:$R$2292,13,0)</f>
        <v>3.9497</v>
      </c>
      <c r="U18" s="61">
        <f t="shared" si="8"/>
        <v>12</v>
      </c>
      <c r="V18" s="60">
        <f>VLOOKUP($A18,'Return Data'!$B$7:$R$2292,17,0)</f>
        <v>3.6515</v>
      </c>
      <c r="W18" s="61">
        <f t="shared" si="10"/>
        <v>14</v>
      </c>
      <c r="X18" s="60">
        <f>VLOOKUP($A18,'Return Data'!$B$7:$R$2292,14,0)</f>
        <v>4.5296000000000003</v>
      </c>
      <c r="Y18" s="61">
        <f t="shared" si="11"/>
        <v>13</v>
      </c>
      <c r="Z18" s="60">
        <f>VLOOKUP($A18,'Return Data'!$B$7:$R$2292,16,0)</f>
        <v>7.4474999999999998</v>
      </c>
      <c r="AA18" s="62">
        <f t="shared" si="9"/>
        <v>3</v>
      </c>
    </row>
    <row r="19" spans="1:27" x14ac:dyDescent="0.3">
      <c r="A19" s="58" t="s">
        <v>1155</v>
      </c>
      <c r="B19" s="59">
        <f>VLOOKUP($A19,'Return Data'!$B$7:$R$2292,3,0)</f>
        <v>44859</v>
      </c>
      <c r="C19" s="60">
        <f>VLOOKUP($A19,'Return Data'!$B$7:$R$2292,4,0)</f>
        <v>3437.2838999999999</v>
      </c>
      <c r="D19" s="60">
        <f>VLOOKUP($A19,'Return Data'!$B$7:$R$2292,5,0)</f>
        <v>6.7243000000000004</v>
      </c>
      <c r="E19" s="61">
        <f t="shared" si="0"/>
        <v>11</v>
      </c>
      <c r="F19" s="60">
        <f>VLOOKUP($A19,'Return Data'!$B$7:$R$2292,6,0)</f>
        <v>6.7243000000000004</v>
      </c>
      <c r="G19" s="61">
        <f t="shared" si="1"/>
        <v>11</v>
      </c>
      <c r="H19" s="60">
        <f>VLOOKUP($A19,'Return Data'!$B$7:$R$2292,7,0)</f>
        <v>5.3678999999999997</v>
      </c>
      <c r="I19" s="61">
        <f t="shared" si="2"/>
        <v>10</v>
      </c>
      <c r="J19" s="60">
        <f>VLOOKUP($A19,'Return Data'!$B$7:$R$2292,8,0)</f>
        <v>5.3639999999999999</v>
      </c>
      <c r="K19" s="61">
        <f t="shared" si="3"/>
        <v>8</v>
      </c>
      <c r="L19" s="60">
        <f>VLOOKUP($A19,'Return Data'!$B$7:$R$2292,9,0)</f>
        <v>5.1878000000000002</v>
      </c>
      <c r="M19" s="61">
        <f t="shared" si="4"/>
        <v>8</v>
      </c>
      <c r="N19" s="60">
        <f>VLOOKUP($A19,'Return Data'!$B$7:$R$2292,10,0)</f>
        <v>5.1562000000000001</v>
      </c>
      <c r="O19" s="61">
        <f t="shared" si="5"/>
        <v>4</v>
      </c>
      <c r="P19" s="60">
        <f>VLOOKUP($A19,'Return Data'!$B$7:$R$2292,11,0)</f>
        <v>4.6203000000000003</v>
      </c>
      <c r="Q19" s="61">
        <f t="shared" si="6"/>
        <v>2</v>
      </c>
      <c r="R19" s="60">
        <f>VLOOKUP($A19,'Return Data'!$B$7:$R$2292,12,0)</f>
        <v>4.5922000000000001</v>
      </c>
      <c r="S19" s="61">
        <f t="shared" si="7"/>
        <v>1</v>
      </c>
      <c r="T19" s="60">
        <f>VLOOKUP($A19,'Return Data'!$B$7:$R$2292,13,0)</f>
        <v>4.4710999999999999</v>
      </c>
      <c r="U19" s="61">
        <f t="shared" si="8"/>
        <v>1</v>
      </c>
      <c r="V19" s="60">
        <f>VLOOKUP($A19,'Return Data'!$B$7:$R$2292,17,0)</f>
        <v>4.1772</v>
      </c>
      <c r="W19" s="61">
        <f t="shared" si="10"/>
        <v>2</v>
      </c>
      <c r="X19" s="60">
        <f>VLOOKUP($A19,'Return Data'!$B$7:$R$2292,14,0)</f>
        <v>4.9436999999999998</v>
      </c>
      <c r="Y19" s="61">
        <f t="shared" si="11"/>
        <v>4</v>
      </c>
      <c r="Z19" s="60">
        <f>VLOOKUP($A19,'Return Data'!$B$7:$R$2292,16,0)</f>
        <v>7.2408999999999999</v>
      </c>
      <c r="AA19" s="62">
        <f t="shared" si="9"/>
        <v>7</v>
      </c>
    </row>
    <row r="20" spans="1:27" x14ac:dyDescent="0.3">
      <c r="A20" s="58" t="s">
        <v>1156</v>
      </c>
      <c r="B20" s="59">
        <f>VLOOKUP($A20,'Return Data'!$B$7:$R$2292,3,0)</f>
        <v>44859</v>
      </c>
      <c r="C20" s="60">
        <f>VLOOKUP($A20,'Return Data'!$B$7:$R$2292,4,0)</f>
        <v>1122.4531999999999</v>
      </c>
      <c r="D20" s="60">
        <f>VLOOKUP($A20,'Return Data'!$B$7:$R$2292,5,0)</f>
        <v>5.5232999999999999</v>
      </c>
      <c r="E20" s="61">
        <f t="shared" si="0"/>
        <v>17</v>
      </c>
      <c r="F20" s="60">
        <f>VLOOKUP($A20,'Return Data'!$B$7:$R$2292,6,0)</f>
        <v>5.5232999999999999</v>
      </c>
      <c r="G20" s="61">
        <f t="shared" si="1"/>
        <v>17</v>
      </c>
      <c r="H20" s="60">
        <f>VLOOKUP($A20,'Return Data'!$B$7:$R$2292,7,0)</f>
        <v>5.23</v>
      </c>
      <c r="I20" s="61">
        <f t="shared" si="2"/>
        <v>12</v>
      </c>
      <c r="J20" s="60">
        <f>VLOOKUP($A20,'Return Data'!$B$7:$R$2292,8,0)</f>
        <v>5.3324999999999996</v>
      </c>
      <c r="K20" s="61">
        <f t="shared" si="3"/>
        <v>11</v>
      </c>
      <c r="L20" s="60">
        <f>VLOOKUP($A20,'Return Data'!$B$7:$R$2292,9,0)</f>
        <v>5.3318000000000003</v>
      </c>
      <c r="M20" s="61">
        <f t="shared" si="4"/>
        <v>4</v>
      </c>
      <c r="N20" s="60">
        <f>VLOOKUP($A20,'Return Data'!$B$7:$R$2292,10,0)</f>
        <v>5.0106000000000002</v>
      </c>
      <c r="O20" s="61">
        <f t="shared" si="5"/>
        <v>8</v>
      </c>
      <c r="P20" s="60">
        <f>VLOOKUP($A20,'Return Data'!$B$7:$R$2292,11,0)</f>
        <v>4.6109999999999998</v>
      </c>
      <c r="Q20" s="61">
        <f t="shared" si="6"/>
        <v>3</v>
      </c>
      <c r="R20" s="60">
        <f>VLOOKUP($A20,'Return Data'!$B$7:$R$2292,12,0)</f>
        <v>4.5176999999999996</v>
      </c>
      <c r="S20" s="61">
        <f t="shared" si="7"/>
        <v>2</v>
      </c>
      <c r="T20" s="60"/>
      <c r="U20" s="61"/>
      <c r="V20" s="60"/>
      <c r="W20" s="61"/>
      <c r="X20" s="60"/>
      <c r="Y20" s="61"/>
      <c r="Z20" s="60">
        <f>VLOOKUP($A20,'Return Data'!$B$7:$R$2292,16,0)</f>
        <v>4.4756</v>
      </c>
      <c r="AA20" s="62">
        <f t="shared" si="9"/>
        <v>16</v>
      </c>
    </row>
    <row r="21" spans="1:27" x14ac:dyDescent="0.3">
      <c r="A21" s="58" t="s">
        <v>1160</v>
      </c>
      <c r="B21" s="59">
        <f>VLOOKUP($A21,'Return Data'!$B$7:$R$2292,3,0)</f>
        <v>44859</v>
      </c>
      <c r="C21" s="60">
        <f>VLOOKUP($A21,'Return Data'!$B$7:$R$2292,4,0)</f>
        <v>36.414299999999997</v>
      </c>
      <c r="D21" s="60">
        <f>VLOOKUP($A21,'Return Data'!$B$7:$R$2292,5,0)</f>
        <v>6.9466000000000001</v>
      </c>
      <c r="E21" s="61">
        <f t="shared" si="0"/>
        <v>5</v>
      </c>
      <c r="F21" s="60">
        <f>VLOOKUP($A21,'Return Data'!$B$7:$R$2292,6,0)</f>
        <v>6.9466000000000001</v>
      </c>
      <c r="G21" s="61">
        <f t="shared" si="1"/>
        <v>5</v>
      </c>
      <c r="H21" s="60">
        <f>VLOOKUP($A21,'Return Data'!$B$7:$R$2292,7,0)</f>
        <v>5.4039999999999999</v>
      </c>
      <c r="I21" s="61">
        <f t="shared" si="2"/>
        <v>9</v>
      </c>
      <c r="J21" s="60">
        <f>VLOOKUP($A21,'Return Data'!$B$7:$R$2292,8,0)</f>
        <v>5.4671000000000003</v>
      </c>
      <c r="K21" s="61">
        <f t="shared" si="3"/>
        <v>6</v>
      </c>
      <c r="L21" s="60">
        <f>VLOOKUP($A21,'Return Data'!$B$7:$R$2292,9,0)</f>
        <v>5.056</v>
      </c>
      <c r="M21" s="61">
        <f t="shared" si="4"/>
        <v>11</v>
      </c>
      <c r="N21" s="60">
        <f>VLOOKUP($A21,'Return Data'!$B$7:$R$2292,10,0)</f>
        <v>4.9820000000000002</v>
      </c>
      <c r="O21" s="61">
        <f t="shared" si="5"/>
        <v>9</v>
      </c>
      <c r="P21" s="60">
        <f>VLOOKUP($A21,'Return Data'!$B$7:$R$2292,11,0)</f>
        <v>4.2601000000000004</v>
      </c>
      <c r="Q21" s="61">
        <f t="shared" si="6"/>
        <v>11</v>
      </c>
      <c r="R21" s="60">
        <f>VLOOKUP($A21,'Return Data'!$B$7:$R$2292,12,0)</f>
        <v>4.3079999999999998</v>
      </c>
      <c r="S21" s="61">
        <f t="shared" si="7"/>
        <v>11</v>
      </c>
      <c r="T21" s="60">
        <f>VLOOKUP($A21,'Return Data'!$B$7:$R$2292,13,0)</f>
        <v>4.2156000000000002</v>
      </c>
      <c r="U21" s="61">
        <f>RANK(T21,T$8:T$24,0)</f>
        <v>9</v>
      </c>
      <c r="V21" s="60">
        <f>VLOOKUP($A21,'Return Data'!$B$7:$R$2292,17,0)</f>
        <v>4.0434000000000001</v>
      </c>
      <c r="W21" s="61">
        <f>RANK(V21,V$8:V$24,0)</f>
        <v>7</v>
      </c>
      <c r="X21" s="60">
        <f>VLOOKUP($A21,'Return Data'!$B$7:$R$2292,14,0)</f>
        <v>4.9343000000000004</v>
      </c>
      <c r="Y21" s="61">
        <f>RANK(X21,X$8:X$24,0)</f>
        <v>5</v>
      </c>
      <c r="Z21" s="60">
        <f>VLOOKUP($A21,'Return Data'!$B$7:$R$2292,16,0)</f>
        <v>7.5217000000000001</v>
      </c>
      <c r="AA21" s="62">
        <f t="shared" si="9"/>
        <v>1</v>
      </c>
    </row>
    <row r="22" spans="1:27" x14ac:dyDescent="0.3">
      <c r="A22" s="58" t="s">
        <v>1162</v>
      </c>
      <c r="B22" s="59">
        <f>VLOOKUP($A22,'Return Data'!$B$7:$R$2292,3,0)</f>
        <v>44859</v>
      </c>
      <c r="C22" s="60">
        <f>VLOOKUP($A22,'Return Data'!$B$7:$R$2292,4,0)</f>
        <v>12.4358</v>
      </c>
      <c r="D22" s="60">
        <f>VLOOKUP($A22,'Return Data'!$B$7:$R$2292,5,0)</f>
        <v>5.7270000000000003</v>
      </c>
      <c r="E22" s="61">
        <f t="shared" si="0"/>
        <v>16</v>
      </c>
      <c r="F22" s="60">
        <f>VLOOKUP($A22,'Return Data'!$B$7:$R$2292,6,0)</f>
        <v>5.7270000000000003</v>
      </c>
      <c r="G22" s="61">
        <f t="shared" si="1"/>
        <v>16</v>
      </c>
      <c r="H22" s="60">
        <f>VLOOKUP($A22,'Return Data'!$B$7:$R$2292,7,0)</f>
        <v>5.7927</v>
      </c>
      <c r="I22" s="61">
        <f t="shared" si="2"/>
        <v>2</v>
      </c>
      <c r="J22" s="60">
        <f>VLOOKUP($A22,'Return Data'!$B$7:$R$2292,8,0)</f>
        <v>5.7991999999999999</v>
      </c>
      <c r="K22" s="61">
        <f t="shared" si="3"/>
        <v>1</v>
      </c>
      <c r="L22" s="60">
        <f>VLOOKUP($A22,'Return Data'!$B$7:$R$2292,9,0)</f>
        <v>5.3724999999999996</v>
      </c>
      <c r="M22" s="61">
        <f t="shared" si="4"/>
        <v>1</v>
      </c>
      <c r="N22" s="60">
        <f>VLOOKUP($A22,'Return Data'!$B$7:$R$2292,10,0)</f>
        <v>5.2888999999999999</v>
      </c>
      <c r="O22" s="61">
        <f t="shared" si="5"/>
        <v>1</v>
      </c>
      <c r="P22" s="60">
        <f>VLOOKUP($A22,'Return Data'!$B$7:$R$2292,11,0)</f>
        <v>4.6665000000000001</v>
      </c>
      <c r="Q22" s="61">
        <f t="shared" si="6"/>
        <v>1</v>
      </c>
      <c r="R22" s="60">
        <f>VLOOKUP($A22,'Return Data'!$B$7:$R$2292,12,0)</f>
        <v>4.3997999999999999</v>
      </c>
      <c r="S22" s="61">
        <f t="shared" si="7"/>
        <v>7</v>
      </c>
      <c r="T22" s="60">
        <f>VLOOKUP($A22,'Return Data'!$B$7:$R$2292,13,0)</f>
        <v>4.1428000000000003</v>
      </c>
      <c r="U22" s="61">
        <f>RANK(T22,T$8:T$24,0)</f>
        <v>10</v>
      </c>
      <c r="V22" s="60">
        <f>VLOOKUP($A22,'Return Data'!$B$7:$R$2292,17,0)</f>
        <v>3.8003999999999998</v>
      </c>
      <c r="W22" s="61">
        <f>RANK(V22,V$8:V$24,0)</f>
        <v>11</v>
      </c>
      <c r="X22" s="60"/>
      <c r="Y22" s="61"/>
      <c r="Z22" s="60">
        <f>VLOOKUP($A22,'Return Data'!$B$7:$R$2292,16,0)</f>
        <v>5.4852999999999996</v>
      </c>
      <c r="AA22" s="62">
        <f t="shared" si="9"/>
        <v>14</v>
      </c>
    </row>
    <row r="23" spans="1:27" x14ac:dyDescent="0.3">
      <c r="A23" s="58" t="s">
        <v>1164</v>
      </c>
      <c r="B23" s="59">
        <f>VLOOKUP($A23,'Return Data'!$B$7:$R$2292,3,0)</f>
        <v>44859</v>
      </c>
      <c r="C23" s="60">
        <f>VLOOKUP($A23,'Return Data'!$B$7:$R$2292,4,0)</f>
        <v>3920.8101999999999</v>
      </c>
      <c r="D23" s="60">
        <f>VLOOKUP($A23,'Return Data'!$B$7:$R$2292,5,0)</f>
        <v>7.0067000000000004</v>
      </c>
      <c r="E23" s="61">
        <f t="shared" si="0"/>
        <v>4</v>
      </c>
      <c r="F23" s="60">
        <f>VLOOKUP($A23,'Return Data'!$B$7:$R$2292,6,0)</f>
        <v>7.0067000000000004</v>
      </c>
      <c r="G23" s="61">
        <f t="shared" si="1"/>
        <v>4</v>
      </c>
      <c r="H23" s="60">
        <f>VLOOKUP($A23,'Return Data'!$B$7:$R$2292,7,0)</f>
        <v>5.8577000000000004</v>
      </c>
      <c r="I23" s="61">
        <f t="shared" si="2"/>
        <v>1</v>
      </c>
      <c r="J23" s="60">
        <f>VLOOKUP($A23,'Return Data'!$B$7:$R$2292,8,0)</f>
        <v>5.4702999999999999</v>
      </c>
      <c r="K23" s="61">
        <f t="shared" si="3"/>
        <v>5</v>
      </c>
      <c r="L23" s="60">
        <f>VLOOKUP($A23,'Return Data'!$B$7:$R$2292,9,0)</f>
        <v>5.2736999999999998</v>
      </c>
      <c r="M23" s="61">
        <f t="shared" si="4"/>
        <v>7</v>
      </c>
      <c r="N23" s="60">
        <f>VLOOKUP($A23,'Return Data'!$B$7:$R$2292,10,0)</f>
        <v>5.1814999999999998</v>
      </c>
      <c r="O23" s="61">
        <f t="shared" si="5"/>
        <v>2</v>
      </c>
      <c r="P23" s="60">
        <f>VLOOKUP($A23,'Return Data'!$B$7:$R$2292,11,0)</f>
        <v>4.4870999999999999</v>
      </c>
      <c r="Q23" s="61">
        <f t="shared" si="6"/>
        <v>5</v>
      </c>
      <c r="R23" s="60">
        <f>VLOOKUP($A23,'Return Data'!$B$7:$R$2292,12,0)</f>
        <v>4.5114000000000001</v>
      </c>
      <c r="S23" s="61">
        <f t="shared" si="7"/>
        <v>3</v>
      </c>
      <c r="T23" s="60">
        <f>VLOOKUP($A23,'Return Data'!$B$7:$R$2292,13,0)</f>
        <v>4.4283999999999999</v>
      </c>
      <c r="U23" s="61">
        <f>RANK(T23,T$8:T$24,0)</f>
        <v>2</v>
      </c>
      <c r="V23" s="60">
        <f>VLOOKUP($A23,'Return Data'!$B$7:$R$2292,17,0)</f>
        <v>4.2655000000000003</v>
      </c>
      <c r="W23" s="61">
        <f>RANK(V23,V$8:V$24,0)</f>
        <v>1</v>
      </c>
      <c r="X23" s="60">
        <f>VLOOKUP($A23,'Return Data'!$B$7:$R$2292,14,0)</f>
        <v>5.1292999999999997</v>
      </c>
      <c r="Y23" s="61">
        <f>RANK(X23,X$8:X$24,0)</f>
        <v>2</v>
      </c>
      <c r="Z23" s="60">
        <f>VLOOKUP($A23,'Return Data'!$B$7:$R$2292,16,0)</f>
        <v>6.4565999999999999</v>
      </c>
      <c r="AA23" s="62">
        <f t="shared" si="9"/>
        <v>13</v>
      </c>
    </row>
    <row r="24" spans="1:27" x14ac:dyDescent="0.3">
      <c r="A24" s="58" t="s">
        <v>1166</v>
      </c>
      <c r="B24" s="59">
        <f>VLOOKUP($A24,'Return Data'!$B$7:$R$2292,3,0)</f>
        <v>44859</v>
      </c>
      <c r="C24" s="60">
        <f>VLOOKUP($A24,'Return Data'!$B$7:$R$2292,4,0)</f>
        <v>2553.5533</v>
      </c>
      <c r="D24" s="60">
        <f>VLOOKUP($A24,'Return Data'!$B$7:$R$2292,5,0)</f>
        <v>7.2558999999999996</v>
      </c>
      <c r="E24" s="61">
        <f t="shared" si="0"/>
        <v>1</v>
      </c>
      <c r="F24" s="60">
        <f>VLOOKUP($A24,'Return Data'!$B$7:$R$2292,6,0)</f>
        <v>7.2558999999999996</v>
      </c>
      <c r="G24" s="61">
        <f t="shared" si="1"/>
        <v>1</v>
      </c>
      <c r="H24" s="60">
        <f>VLOOKUP($A24,'Return Data'!$B$7:$R$2292,7,0)</f>
        <v>5.5313999999999997</v>
      </c>
      <c r="I24" s="61">
        <f t="shared" si="2"/>
        <v>7</v>
      </c>
      <c r="J24" s="60">
        <f>VLOOKUP($A24,'Return Data'!$B$7:$R$2292,8,0)</f>
        <v>5.4490999999999996</v>
      </c>
      <c r="K24" s="61">
        <f t="shared" si="3"/>
        <v>7</v>
      </c>
      <c r="L24" s="60">
        <f>VLOOKUP($A24,'Return Data'!$B$7:$R$2292,9,0)</f>
        <v>5.3540000000000001</v>
      </c>
      <c r="M24" s="61">
        <f t="shared" si="4"/>
        <v>2</v>
      </c>
      <c r="N24" s="60">
        <f>VLOOKUP($A24,'Return Data'!$B$7:$R$2292,10,0)</f>
        <v>5.1432000000000002</v>
      </c>
      <c r="O24" s="61">
        <f t="shared" si="5"/>
        <v>5</v>
      </c>
      <c r="P24" s="60">
        <f>VLOOKUP($A24,'Return Data'!$B$7:$R$2292,11,0)</f>
        <v>4.5033000000000003</v>
      </c>
      <c r="Q24" s="61">
        <f t="shared" si="6"/>
        <v>4</v>
      </c>
      <c r="R24" s="60">
        <f>VLOOKUP($A24,'Return Data'!$B$7:$R$2292,12,0)</f>
        <v>4.4856999999999996</v>
      </c>
      <c r="S24" s="61">
        <f t="shared" si="7"/>
        <v>4</v>
      </c>
      <c r="T24" s="60">
        <f>VLOOKUP($A24,'Return Data'!$B$7:$R$2292,13,0)</f>
        <v>4.3624999999999998</v>
      </c>
      <c r="U24" s="61">
        <f>RANK(T24,T$8:T$24,0)</f>
        <v>3</v>
      </c>
      <c r="V24" s="60">
        <f>VLOOKUP($A24,'Return Data'!$B$7:$R$2292,17,0)</f>
        <v>4.0976999999999997</v>
      </c>
      <c r="W24" s="61">
        <f>RANK(V24,V$8:V$24,0)</f>
        <v>4</v>
      </c>
      <c r="X24" s="60">
        <f>VLOOKUP($A24,'Return Data'!$B$7:$R$2292,14,0)</f>
        <v>4.9017999999999997</v>
      </c>
      <c r="Y24" s="61">
        <f>RANK(X24,X$8:X$24,0)</f>
        <v>7</v>
      </c>
      <c r="Z24" s="60">
        <f>VLOOKUP($A24,'Return Data'!$B$7:$R$2292,16,0)</f>
        <v>7.2306999999999997</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6.6707235294117648</v>
      </c>
      <c r="E26" s="69"/>
      <c r="F26" s="70">
        <f>AVERAGE(F8:F24)</f>
        <v>6.6707235294117648</v>
      </c>
      <c r="G26" s="69"/>
      <c r="H26" s="70">
        <f>AVERAGE(H8:H24)</f>
        <v>5.3695235294117643</v>
      </c>
      <c r="I26" s="69"/>
      <c r="J26" s="70">
        <f>AVERAGE(J8:J24)</f>
        <v>5.3164235294117637</v>
      </c>
      <c r="K26" s="69"/>
      <c r="L26" s="70">
        <f>AVERAGE(L8:L24)</f>
        <v>5.1375588235294112</v>
      </c>
      <c r="M26" s="69"/>
      <c r="N26" s="70">
        <f>AVERAGE(N8:N24)</f>
        <v>4.9677941176470579</v>
      </c>
      <c r="O26" s="69"/>
      <c r="P26" s="70">
        <f>AVERAGE(P8:P24)</f>
        <v>4.2363235294117638</v>
      </c>
      <c r="Q26" s="69"/>
      <c r="R26" s="70">
        <f>AVERAGE(R8:R24)</f>
        <v>4.2374705882352925</v>
      </c>
      <c r="S26" s="69"/>
      <c r="T26" s="70">
        <f>AVERAGE(T8:T24)</f>
        <v>4.1350125000000002</v>
      </c>
      <c r="U26" s="69"/>
      <c r="V26" s="70">
        <f>AVERAGE(V8:V24)</f>
        <v>3.9617285714285719</v>
      </c>
      <c r="W26" s="69"/>
      <c r="X26" s="70">
        <f>AVERAGE(X8:X24)</f>
        <v>4.8456461538461539</v>
      </c>
      <c r="Y26" s="69"/>
      <c r="Z26" s="70">
        <f>AVERAGE(Z8:Z24)</f>
        <v>6.6699882352941176</v>
      </c>
      <c r="AA26" s="71"/>
    </row>
    <row r="27" spans="1:27" x14ac:dyDescent="0.3">
      <c r="A27" s="68" t="s">
        <v>28</v>
      </c>
      <c r="B27" s="69"/>
      <c r="C27" s="69"/>
      <c r="D27" s="70">
        <f>MIN(D8:D24)</f>
        <v>5.5232999999999999</v>
      </c>
      <c r="E27" s="69"/>
      <c r="F27" s="70">
        <f>MIN(F8:F24)</f>
        <v>5.5232999999999999</v>
      </c>
      <c r="G27" s="69"/>
      <c r="H27" s="70">
        <f>MIN(H8:H24)</f>
        <v>4.7591000000000001</v>
      </c>
      <c r="I27" s="69"/>
      <c r="J27" s="70">
        <f>MIN(J8:J24)</f>
        <v>4.8152999999999997</v>
      </c>
      <c r="K27" s="69"/>
      <c r="L27" s="70">
        <f>MIN(L8:L24)</f>
        <v>4.5431999999999997</v>
      </c>
      <c r="M27" s="69"/>
      <c r="N27" s="70">
        <f>MIN(N8:N24)</f>
        <v>4.6189</v>
      </c>
      <c r="O27" s="69"/>
      <c r="P27" s="70">
        <f>MIN(P8:P24)</f>
        <v>3.3853</v>
      </c>
      <c r="Q27" s="69"/>
      <c r="R27" s="70">
        <f>MIN(R8:R24)</f>
        <v>3.5327000000000002</v>
      </c>
      <c r="S27" s="69"/>
      <c r="T27" s="70">
        <f>MIN(T8:T24)</f>
        <v>3.5756000000000001</v>
      </c>
      <c r="U27" s="69"/>
      <c r="V27" s="70">
        <f>MIN(V8:V24)</f>
        <v>3.6515</v>
      </c>
      <c r="W27" s="69"/>
      <c r="X27" s="70">
        <f>MIN(X8:X24)</f>
        <v>4.5296000000000003</v>
      </c>
      <c r="Y27" s="69"/>
      <c r="Z27" s="70">
        <f>MIN(Z8:Z24)</f>
        <v>4.3551000000000002</v>
      </c>
      <c r="AA27" s="71"/>
    </row>
    <row r="28" spans="1:27" ht="15" thickBot="1" x14ac:dyDescent="0.35">
      <c r="A28" s="72" t="s">
        <v>29</v>
      </c>
      <c r="B28" s="73"/>
      <c r="C28" s="73"/>
      <c r="D28" s="74">
        <f>MAX(D8:D24)</f>
        <v>7.2558999999999996</v>
      </c>
      <c r="E28" s="73"/>
      <c r="F28" s="74">
        <f>MAX(F8:F24)</f>
        <v>7.2558999999999996</v>
      </c>
      <c r="G28" s="73"/>
      <c r="H28" s="74">
        <f>MAX(H8:H24)</f>
        <v>5.8577000000000004</v>
      </c>
      <c r="I28" s="73"/>
      <c r="J28" s="74">
        <f>MAX(J8:J24)</f>
        <v>5.7991999999999999</v>
      </c>
      <c r="K28" s="73"/>
      <c r="L28" s="74">
        <f>MAX(L8:L24)</f>
        <v>5.3724999999999996</v>
      </c>
      <c r="M28" s="73"/>
      <c r="N28" s="74">
        <f>MAX(N8:N24)</f>
        <v>5.2888999999999999</v>
      </c>
      <c r="O28" s="73"/>
      <c r="P28" s="74">
        <f>MAX(P8:P24)</f>
        <v>4.6665000000000001</v>
      </c>
      <c r="Q28" s="73"/>
      <c r="R28" s="74">
        <f>MAX(R8:R24)</f>
        <v>4.5922000000000001</v>
      </c>
      <c r="S28" s="73"/>
      <c r="T28" s="74">
        <f>MAX(T8:T24)</f>
        <v>4.4710999999999999</v>
      </c>
      <c r="U28" s="73"/>
      <c r="V28" s="74">
        <f>MAX(V8:V24)</f>
        <v>4.2655000000000003</v>
      </c>
      <c r="W28" s="73"/>
      <c r="X28" s="74">
        <f>MAX(X8:X24)</f>
        <v>5.1353999999999997</v>
      </c>
      <c r="Y28" s="73"/>
      <c r="Z28" s="74">
        <f>MAX(Z8:Z24)</f>
        <v>7.5217000000000001</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1497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1130</v>
      </c>
      <c r="B8" s="59">
        <f>VLOOKUP($A8,'Return Data'!$B$7:$R$2292,3,0)</f>
        <v>44859</v>
      </c>
      <c r="C8" s="60">
        <f>VLOOKUP($A8,'Return Data'!$B$7:$R$2292,4,0)</f>
        <v>303.41579999999999</v>
      </c>
      <c r="D8" s="60">
        <f>VLOOKUP($A8,'Return Data'!$B$7:$R$2292,5,0)</f>
        <v>7.0728999999999997</v>
      </c>
      <c r="E8" s="61">
        <f t="shared" ref="E8:E24" si="0">RANK(D8,D$8:D$24,0)</f>
        <v>2</v>
      </c>
      <c r="F8" s="60">
        <f>VLOOKUP($A8,'Return Data'!$B$7:$R$2292,6,0)</f>
        <v>7.0728999999999997</v>
      </c>
      <c r="G8" s="61">
        <f t="shared" ref="G8:G24" si="1">RANK(F8,F$8:F$24,0)</f>
        <v>2</v>
      </c>
      <c r="H8" s="60">
        <f>VLOOKUP($A8,'Return Data'!$B$7:$R$2292,7,0)</f>
        <v>5.3845000000000001</v>
      </c>
      <c r="I8" s="61">
        <f t="shared" ref="I8:I24" si="2">RANK(H8,H$8:H$24,0)</f>
        <v>8</v>
      </c>
      <c r="J8" s="60">
        <f>VLOOKUP($A8,'Return Data'!$B$7:$R$2292,8,0)</f>
        <v>5.4324000000000003</v>
      </c>
      <c r="K8" s="61">
        <f t="shared" ref="K8:K24" si="3">RANK(J8,J$8:J$24,0)</f>
        <v>2</v>
      </c>
      <c r="L8" s="60">
        <f>VLOOKUP($A8,'Return Data'!$B$7:$R$2292,9,0)</f>
        <v>5.2000999999999999</v>
      </c>
      <c r="M8" s="61">
        <f t="shared" ref="M8:M24" si="4">RANK(L8,L$8:L$24,0)</f>
        <v>4</v>
      </c>
      <c r="N8" s="60">
        <f>VLOOKUP($A8,'Return Data'!$B$7:$R$2292,10,0)</f>
        <v>4.9928999999999997</v>
      </c>
      <c r="O8" s="61">
        <f t="shared" ref="O8:O24" si="5">RANK(N8,N$8:N$24,0)</f>
        <v>5</v>
      </c>
      <c r="P8" s="60">
        <f>VLOOKUP($A8,'Return Data'!$B$7:$R$2292,11,0)</f>
        <v>4.2732000000000001</v>
      </c>
      <c r="Q8" s="61">
        <f t="shared" ref="Q8:Q24" si="6">RANK(P8,P$8:P$24,0)</f>
        <v>6</v>
      </c>
      <c r="R8" s="60">
        <f>VLOOKUP($A8,'Return Data'!$B$7:$R$2292,12,0)</f>
        <v>4.2816999999999998</v>
      </c>
      <c r="S8" s="61">
        <f t="shared" ref="S8:S24" si="7">RANK(R8,R$8:R$24,0)</f>
        <v>5</v>
      </c>
      <c r="T8" s="60">
        <f>VLOOKUP($A8,'Return Data'!$B$7:$R$2292,13,0)</f>
        <v>4.2133000000000003</v>
      </c>
      <c r="U8" s="61">
        <f t="shared" ref="U8:U19" si="8">RANK(T8,T$8:T$24,0)</f>
        <v>4</v>
      </c>
      <c r="V8" s="60">
        <f>VLOOKUP($A8,'Return Data'!$B$7:$R$2292,17,0)</f>
        <v>4.0260999999999996</v>
      </c>
      <c r="W8" s="61">
        <f>RANK(V8,V$8:V$24,0)</f>
        <v>3</v>
      </c>
      <c r="X8" s="60">
        <f>VLOOKUP($A8,'Return Data'!$B$7:$R$2292,14,0)</f>
        <v>5.0122999999999998</v>
      </c>
      <c r="Y8" s="61">
        <f>RANK(X8,X$8:X$24,0)</f>
        <v>1</v>
      </c>
      <c r="Z8" s="60">
        <f>VLOOKUP($A8,'Return Data'!$B$7:$R$2292,16,0)</f>
        <v>6.7279999999999998</v>
      </c>
      <c r="AA8" s="62">
        <f t="shared" ref="AA8:AA24" si="9">RANK(Z8,Z$8:Z$24,0)</f>
        <v>10</v>
      </c>
    </row>
    <row r="9" spans="1:27" x14ac:dyDescent="0.3">
      <c r="A9" s="58" t="s">
        <v>1133</v>
      </c>
      <c r="B9" s="59">
        <f>VLOOKUP($A9,'Return Data'!$B$7:$R$2292,3,0)</f>
        <v>44859</v>
      </c>
      <c r="C9" s="60">
        <f>VLOOKUP($A9,'Return Data'!$B$7:$R$2292,4,0)</f>
        <v>1174.3232</v>
      </c>
      <c r="D9" s="60">
        <f>VLOOKUP($A9,'Return Data'!$B$7:$R$2292,5,0)</f>
        <v>6.9591000000000003</v>
      </c>
      <c r="E9" s="61">
        <f t="shared" si="0"/>
        <v>3</v>
      </c>
      <c r="F9" s="60">
        <f>VLOOKUP($A9,'Return Data'!$B$7:$R$2292,6,0)</f>
        <v>6.9591000000000003</v>
      </c>
      <c r="G9" s="61">
        <f t="shared" si="1"/>
        <v>3</v>
      </c>
      <c r="H9" s="60">
        <f>VLOOKUP($A9,'Return Data'!$B$7:$R$2292,7,0)</f>
        <v>5.3910999999999998</v>
      </c>
      <c r="I9" s="61">
        <f t="shared" si="2"/>
        <v>7</v>
      </c>
      <c r="J9" s="60">
        <f>VLOOKUP($A9,'Return Data'!$B$7:$R$2292,8,0)</f>
        <v>5.1981000000000002</v>
      </c>
      <c r="K9" s="61">
        <f t="shared" si="3"/>
        <v>8</v>
      </c>
      <c r="L9" s="60">
        <f>VLOOKUP($A9,'Return Data'!$B$7:$R$2292,9,0)</f>
        <v>4.8529</v>
      </c>
      <c r="M9" s="61">
        <f t="shared" si="4"/>
        <v>11</v>
      </c>
      <c r="N9" s="60">
        <f>VLOOKUP($A9,'Return Data'!$B$7:$R$2292,10,0)</f>
        <v>4.7808999999999999</v>
      </c>
      <c r="O9" s="61">
        <f t="shared" si="5"/>
        <v>9</v>
      </c>
      <c r="P9" s="60">
        <f>VLOOKUP($A9,'Return Data'!$B$7:$R$2292,11,0)</f>
        <v>4.2390999999999996</v>
      </c>
      <c r="Q9" s="61">
        <f t="shared" si="6"/>
        <v>7</v>
      </c>
      <c r="R9" s="60">
        <f>VLOOKUP($A9,'Return Data'!$B$7:$R$2292,12,0)</f>
        <v>4.2337999999999996</v>
      </c>
      <c r="S9" s="61">
        <f t="shared" si="7"/>
        <v>8</v>
      </c>
      <c r="T9" s="60">
        <f>VLOOKUP($A9,'Return Data'!$B$7:$R$2292,13,0)</f>
        <v>4.1345999999999998</v>
      </c>
      <c r="U9" s="61">
        <f t="shared" si="8"/>
        <v>6</v>
      </c>
      <c r="V9" s="60"/>
      <c r="W9" s="61"/>
      <c r="X9" s="60"/>
      <c r="Y9" s="61"/>
      <c r="Z9" s="60">
        <f>VLOOKUP($A9,'Return Data'!$B$7:$R$2292,16,0)</f>
        <v>5.1139000000000001</v>
      </c>
      <c r="AA9" s="62">
        <f t="shared" si="9"/>
        <v>15</v>
      </c>
    </row>
    <row r="10" spans="1:27" x14ac:dyDescent="0.3">
      <c r="A10" s="58" t="s">
        <v>1980</v>
      </c>
      <c r="B10" s="59">
        <f>VLOOKUP($A10,'Return Data'!$B$7:$R$2292,3,0)</f>
        <v>44859</v>
      </c>
      <c r="C10" s="60">
        <f>VLOOKUP($A10,'Return Data'!$B$7:$R$2292,4,0)</f>
        <v>1142.9925000000001</v>
      </c>
      <c r="D10" s="60">
        <f>VLOOKUP($A10,'Return Data'!$B$7:$R$2292,5,0)</f>
        <v>5.7061000000000002</v>
      </c>
      <c r="E10" s="61">
        <f t="shared" si="0"/>
        <v>15</v>
      </c>
      <c r="F10" s="60">
        <f>VLOOKUP($A10,'Return Data'!$B$7:$R$2292,6,0)</f>
        <v>5.7061000000000002</v>
      </c>
      <c r="G10" s="61">
        <f t="shared" si="1"/>
        <v>15</v>
      </c>
      <c r="H10" s="60">
        <f>VLOOKUP($A10,'Return Data'!$B$7:$R$2292,7,0)</f>
        <v>5.5266999999999999</v>
      </c>
      <c r="I10" s="61">
        <f t="shared" si="2"/>
        <v>2</v>
      </c>
      <c r="J10" s="60">
        <f>VLOOKUP($A10,'Return Data'!$B$7:$R$2292,8,0)</f>
        <v>5.3861999999999997</v>
      </c>
      <c r="K10" s="61">
        <f t="shared" si="3"/>
        <v>3</v>
      </c>
      <c r="L10" s="60">
        <f>VLOOKUP($A10,'Return Data'!$B$7:$R$2292,9,0)</f>
        <v>5.1532999999999998</v>
      </c>
      <c r="M10" s="61">
        <f t="shared" si="4"/>
        <v>5</v>
      </c>
      <c r="N10" s="60">
        <f>VLOOKUP($A10,'Return Data'!$B$7:$R$2292,10,0)</f>
        <v>4.4297000000000004</v>
      </c>
      <c r="O10" s="61">
        <f t="shared" si="5"/>
        <v>15</v>
      </c>
      <c r="P10" s="60">
        <f>VLOOKUP($A10,'Return Data'!$B$7:$R$2292,11,0)</f>
        <v>3.6659999999999999</v>
      </c>
      <c r="Q10" s="61">
        <f t="shared" si="6"/>
        <v>13</v>
      </c>
      <c r="R10" s="60">
        <f>VLOOKUP($A10,'Return Data'!$B$7:$R$2292,12,0)</f>
        <v>3.6806999999999999</v>
      </c>
      <c r="S10" s="61">
        <f t="shared" si="7"/>
        <v>13</v>
      </c>
      <c r="T10" s="60">
        <f>VLOOKUP($A10,'Return Data'!$B$7:$R$2292,13,0)</f>
        <v>3.6602999999999999</v>
      </c>
      <c r="U10" s="61">
        <f t="shared" si="8"/>
        <v>12</v>
      </c>
      <c r="V10" s="60"/>
      <c r="W10" s="61"/>
      <c r="X10" s="60"/>
      <c r="Y10" s="61"/>
      <c r="Z10" s="60">
        <f>VLOOKUP($A10,'Return Data'!$B$7:$R$2292,16,0)</f>
        <v>4.0659999999999998</v>
      </c>
      <c r="AA10" s="62">
        <f t="shared" si="9"/>
        <v>16</v>
      </c>
    </row>
    <row r="11" spans="1:27" x14ac:dyDescent="0.3">
      <c r="A11" s="58" t="s">
        <v>1135</v>
      </c>
      <c r="B11" s="59">
        <f>VLOOKUP($A11,'Return Data'!$B$7:$R$2292,3,0)</f>
        <v>44859</v>
      </c>
      <c r="C11" s="60">
        <f>VLOOKUP($A11,'Return Data'!$B$7:$R$2292,4,0)</f>
        <v>43.539200000000001</v>
      </c>
      <c r="D11" s="60">
        <f>VLOOKUP($A11,'Return Data'!$B$7:$R$2292,5,0)</f>
        <v>6.4386999999999999</v>
      </c>
      <c r="E11" s="61">
        <f t="shared" si="0"/>
        <v>11</v>
      </c>
      <c r="F11" s="60">
        <f>VLOOKUP($A11,'Return Data'!$B$7:$R$2292,6,0)</f>
        <v>6.4386999999999999</v>
      </c>
      <c r="G11" s="61">
        <f t="shared" si="1"/>
        <v>11</v>
      </c>
      <c r="H11" s="60">
        <f>VLOOKUP($A11,'Return Data'!$B$7:$R$2292,7,0)</f>
        <v>4.9387999999999996</v>
      </c>
      <c r="I11" s="61">
        <f t="shared" si="2"/>
        <v>11</v>
      </c>
      <c r="J11" s="60">
        <f>VLOOKUP($A11,'Return Data'!$B$7:$R$2292,8,0)</f>
        <v>4.649</v>
      </c>
      <c r="K11" s="61">
        <f t="shared" si="3"/>
        <v>15</v>
      </c>
      <c r="L11" s="60">
        <f>VLOOKUP($A11,'Return Data'!$B$7:$R$2292,9,0)</f>
        <v>4.7958999999999996</v>
      </c>
      <c r="M11" s="61">
        <f t="shared" si="4"/>
        <v>12</v>
      </c>
      <c r="N11" s="60">
        <f>VLOOKUP($A11,'Return Data'!$B$7:$R$2292,10,0)</f>
        <v>4.5782999999999996</v>
      </c>
      <c r="O11" s="61">
        <f t="shared" si="5"/>
        <v>10</v>
      </c>
      <c r="P11" s="60">
        <f>VLOOKUP($A11,'Return Data'!$B$7:$R$2292,11,0)</f>
        <v>3.1280999999999999</v>
      </c>
      <c r="Q11" s="61">
        <f t="shared" si="6"/>
        <v>16</v>
      </c>
      <c r="R11" s="60">
        <f>VLOOKUP($A11,'Return Data'!$B$7:$R$2292,12,0)</f>
        <v>3.2776000000000001</v>
      </c>
      <c r="S11" s="61">
        <f t="shared" si="7"/>
        <v>16</v>
      </c>
      <c r="T11" s="60">
        <f>VLOOKUP($A11,'Return Data'!$B$7:$R$2292,13,0)</f>
        <v>3.3206000000000002</v>
      </c>
      <c r="U11" s="61">
        <f t="shared" si="8"/>
        <v>15</v>
      </c>
      <c r="V11" s="60">
        <f>VLOOKUP($A11,'Return Data'!$B$7:$R$2292,17,0)</f>
        <v>3.4577</v>
      </c>
      <c r="W11" s="61">
        <f t="shared" ref="W11:W19" si="10">RANK(V11,V$8:V$24,0)</f>
        <v>11</v>
      </c>
      <c r="X11" s="60">
        <f>VLOOKUP($A11,'Return Data'!$B$7:$R$2292,14,0)</f>
        <v>4.3311999999999999</v>
      </c>
      <c r="Y11" s="61">
        <f t="shared" ref="Y11:Y19" si="11">RANK(X11,X$8:X$24,0)</f>
        <v>10</v>
      </c>
      <c r="Z11" s="60">
        <f>VLOOKUP($A11,'Return Data'!$B$7:$R$2292,16,0)</f>
        <v>6.5799000000000003</v>
      </c>
      <c r="AA11" s="62">
        <f t="shared" si="9"/>
        <v>12</v>
      </c>
    </row>
    <row r="12" spans="1:27" x14ac:dyDescent="0.3">
      <c r="A12" s="58" t="s">
        <v>1136</v>
      </c>
      <c r="B12" s="59">
        <f>VLOOKUP($A12,'Return Data'!$B$7:$R$2292,3,0)</f>
        <v>44859</v>
      </c>
      <c r="C12" s="60">
        <f>VLOOKUP($A12,'Return Data'!$B$7:$R$2292,4,0)</f>
        <v>41.232500000000002</v>
      </c>
      <c r="D12" s="60">
        <f>VLOOKUP($A12,'Return Data'!$B$7:$R$2292,5,0)</f>
        <v>6.7104999999999997</v>
      </c>
      <c r="E12" s="61">
        <f t="shared" si="0"/>
        <v>5</v>
      </c>
      <c r="F12" s="60">
        <f>VLOOKUP($A12,'Return Data'!$B$7:$R$2292,6,0)</f>
        <v>6.7104999999999997</v>
      </c>
      <c r="G12" s="61">
        <f t="shared" si="1"/>
        <v>5</v>
      </c>
      <c r="H12" s="60">
        <f>VLOOKUP($A12,'Return Data'!$B$7:$R$2292,7,0)</f>
        <v>4.6578999999999997</v>
      </c>
      <c r="I12" s="61">
        <f t="shared" si="2"/>
        <v>15</v>
      </c>
      <c r="J12" s="60">
        <f>VLOOKUP($A12,'Return Data'!$B$7:$R$2292,8,0)</f>
        <v>4.7953000000000001</v>
      </c>
      <c r="K12" s="61">
        <f t="shared" si="3"/>
        <v>13</v>
      </c>
      <c r="L12" s="60">
        <f>VLOOKUP($A12,'Return Data'!$B$7:$R$2292,9,0)</f>
        <v>4.3737000000000004</v>
      </c>
      <c r="M12" s="61">
        <f t="shared" si="4"/>
        <v>16</v>
      </c>
      <c r="N12" s="60">
        <f>VLOOKUP($A12,'Return Data'!$B$7:$R$2292,10,0)</f>
        <v>4.4504999999999999</v>
      </c>
      <c r="O12" s="61">
        <f t="shared" si="5"/>
        <v>13</v>
      </c>
      <c r="P12" s="60">
        <f>VLOOKUP($A12,'Return Data'!$B$7:$R$2292,11,0)</f>
        <v>3.8241999999999998</v>
      </c>
      <c r="Q12" s="61">
        <f t="shared" si="6"/>
        <v>11</v>
      </c>
      <c r="R12" s="60">
        <f>VLOOKUP($A12,'Return Data'!$B$7:$R$2292,12,0)</f>
        <v>3.8359999999999999</v>
      </c>
      <c r="S12" s="61">
        <f t="shared" si="7"/>
        <v>11</v>
      </c>
      <c r="T12" s="60">
        <f>VLOOKUP($A12,'Return Data'!$B$7:$R$2292,13,0)</f>
        <v>3.7606000000000002</v>
      </c>
      <c r="U12" s="61">
        <f t="shared" si="8"/>
        <v>10</v>
      </c>
      <c r="V12" s="60">
        <f>VLOOKUP($A12,'Return Data'!$B$7:$R$2292,17,0)</f>
        <v>3.6583999999999999</v>
      </c>
      <c r="W12" s="61">
        <f t="shared" si="10"/>
        <v>9</v>
      </c>
      <c r="X12" s="60">
        <f>VLOOKUP($A12,'Return Data'!$B$7:$R$2292,14,0)</f>
        <v>4.5898000000000003</v>
      </c>
      <c r="Y12" s="61">
        <f t="shared" si="11"/>
        <v>8</v>
      </c>
      <c r="Z12" s="60">
        <f>VLOOKUP($A12,'Return Data'!$B$7:$R$2292,16,0)</f>
        <v>7.0780000000000003</v>
      </c>
      <c r="AA12" s="62">
        <f t="shared" si="9"/>
        <v>5</v>
      </c>
    </row>
    <row r="13" spans="1:27" x14ac:dyDescent="0.3">
      <c r="A13" s="58" t="s">
        <v>1138</v>
      </c>
      <c r="B13" s="59">
        <f>VLOOKUP($A13,'Return Data'!$B$7:$R$2292,3,0)</f>
        <v>44859</v>
      </c>
      <c r="C13" s="60">
        <f>VLOOKUP($A13,'Return Data'!$B$7:$R$2292,4,0)</f>
        <v>4698.5676999999996</v>
      </c>
      <c r="D13" s="60">
        <f>VLOOKUP($A13,'Return Data'!$B$7:$R$2292,5,0)</f>
        <v>6.617</v>
      </c>
      <c r="E13" s="61">
        <f t="shared" si="0"/>
        <v>6</v>
      </c>
      <c r="F13" s="60">
        <f>VLOOKUP($A13,'Return Data'!$B$7:$R$2292,6,0)</f>
        <v>6.617</v>
      </c>
      <c r="G13" s="61">
        <f t="shared" si="1"/>
        <v>6</v>
      </c>
      <c r="H13" s="60">
        <f>VLOOKUP($A13,'Return Data'!$B$7:$R$2292,7,0)</f>
        <v>5.0099</v>
      </c>
      <c r="I13" s="61">
        <f t="shared" si="2"/>
        <v>10</v>
      </c>
      <c r="J13" s="60">
        <f>VLOOKUP($A13,'Return Data'!$B$7:$R$2292,8,0)</f>
        <v>5.1032000000000002</v>
      </c>
      <c r="K13" s="61">
        <f t="shared" si="3"/>
        <v>10</v>
      </c>
      <c r="L13" s="60">
        <f>VLOOKUP($A13,'Return Data'!$B$7:$R$2292,9,0)</f>
        <v>4.8964999999999996</v>
      </c>
      <c r="M13" s="61">
        <f t="shared" si="4"/>
        <v>10</v>
      </c>
      <c r="N13" s="60">
        <f>VLOOKUP($A13,'Return Data'!$B$7:$R$2292,10,0)</f>
        <v>4.8422999999999998</v>
      </c>
      <c r="O13" s="61">
        <f t="shared" si="5"/>
        <v>8</v>
      </c>
      <c r="P13" s="60">
        <f>VLOOKUP($A13,'Return Data'!$B$7:$R$2292,11,0)</f>
        <v>4.1829999999999998</v>
      </c>
      <c r="Q13" s="61">
        <f t="shared" si="6"/>
        <v>9</v>
      </c>
      <c r="R13" s="60">
        <f>VLOOKUP($A13,'Return Data'!$B$7:$R$2292,12,0)</f>
        <v>4.1928000000000001</v>
      </c>
      <c r="S13" s="61">
        <f t="shared" si="7"/>
        <v>9</v>
      </c>
      <c r="T13" s="60">
        <f>VLOOKUP($A13,'Return Data'!$B$7:$R$2292,13,0)</f>
        <v>4.1032999999999999</v>
      </c>
      <c r="U13" s="61">
        <f t="shared" si="8"/>
        <v>8</v>
      </c>
      <c r="V13" s="60">
        <f>VLOOKUP($A13,'Return Data'!$B$7:$R$2292,17,0)</f>
        <v>3.9302999999999999</v>
      </c>
      <c r="W13" s="61">
        <f t="shared" si="10"/>
        <v>6</v>
      </c>
      <c r="X13" s="60">
        <f>VLOOKUP($A13,'Return Data'!$B$7:$R$2292,14,0)</f>
        <v>4.9215</v>
      </c>
      <c r="Y13" s="61">
        <f t="shared" si="11"/>
        <v>3</v>
      </c>
      <c r="Z13" s="60">
        <f>VLOOKUP($A13,'Return Data'!$B$7:$R$2292,16,0)</f>
        <v>6.9611999999999998</v>
      </c>
      <c r="AA13" s="62">
        <f t="shared" si="9"/>
        <v>9</v>
      </c>
    </row>
    <row r="14" spans="1:27" x14ac:dyDescent="0.3">
      <c r="A14" s="58" t="s">
        <v>1140</v>
      </c>
      <c r="B14" s="59">
        <f>VLOOKUP($A14,'Return Data'!$B$7:$R$2292,3,0)</f>
        <v>44859</v>
      </c>
      <c r="C14" s="60">
        <f>VLOOKUP($A14,'Return Data'!$B$7:$R$2292,4,0)</f>
        <v>311.50360000000001</v>
      </c>
      <c r="D14" s="60">
        <f>VLOOKUP($A14,'Return Data'!$B$7:$R$2292,5,0)</f>
        <v>6.5166000000000004</v>
      </c>
      <c r="E14" s="61">
        <f t="shared" si="0"/>
        <v>9</v>
      </c>
      <c r="F14" s="60">
        <f>VLOOKUP($A14,'Return Data'!$B$7:$R$2292,6,0)</f>
        <v>6.5166000000000004</v>
      </c>
      <c r="G14" s="61">
        <f t="shared" si="1"/>
        <v>9</v>
      </c>
      <c r="H14" s="60">
        <f>VLOOKUP($A14,'Return Data'!$B$7:$R$2292,7,0)</f>
        <v>5.4660000000000002</v>
      </c>
      <c r="I14" s="61">
        <f t="shared" si="2"/>
        <v>4</v>
      </c>
      <c r="J14" s="60">
        <f>VLOOKUP($A14,'Return Data'!$B$7:$R$2292,8,0)</f>
        <v>5.3590999999999998</v>
      </c>
      <c r="K14" s="61">
        <f t="shared" si="3"/>
        <v>5</v>
      </c>
      <c r="L14" s="60">
        <f>VLOOKUP($A14,'Return Data'!$B$7:$R$2292,9,0)</f>
        <v>5.2074999999999996</v>
      </c>
      <c r="M14" s="61">
        <f t="shared" si="4"/>
        <v>3</v>
      </c>
      <c r="N14" s="60">
        <f>VLOOKUP($A14,'Return Data'!$B$7:$R$2292,10,0)</f>
        <v>5.0446</v>
      </c>
      <c r="O14" s="61">
        <f t="shared" si="5"/>
        <v>3</v>
      </c>
      <c r="P14" s="60">
        <f>VLOOKUP($A14,'Return Data'!$B$7:$R$2292,11,0)</f>
        <v>4.2906000000000004</v>
      </c>
      <c r="Q14" s="61">
        <f t="shared" si="6"/>
        <v>5</v>
      </c>
      <c r="R14" s="60">
        <f>VLOOKUP($A14,'Return Data'!$B$7:$R$2292,12,0)</f>
        <v>4.2527999999999997</v>
      </c>
      <c r="S14" s="61">
        <f t="shared" si="7"/>
        <v>6</v>
      </c>
      <c r="T14" s="60">
        <f>VLOOKUP($A14,'Return Data'!$B$7:$R$2292,13,0)</f>
        <v>4.1096000000000004</v>
      </c>
      <c r="U14" s="61">
        <f t="shared" si="8"/>
        <v>7</v>
      </c>
      <c r="V14" s="60">
        <f>VLOOKUP($A14,'Return Data'!$B$7:$R$2292,17,0)</f>
        <v>3.8917999999999999</v>
      </c>
      <c r="W14" s="61">
        <f t="shared" si="10"/>
        <v>7</v>
      </c>
      <c r="X14" s="60">
        <f>VLOOKUP($A14,'Return Data'!$B$7:$R$2292,14,0)</f>
        <v>4.8007999999999997</v>
      </c>
      <c r="Y14" s="61">
        <f t="shared" si="11"/>
        <v>6</v>
      </c>
      <c r="Z14" s="60">
        <f>VLOOKUP($A14,'Return Data'!$B$7:$R$2292,16,0)</f>
        <v>7.0651999999999999</v>
      </c>
      <c r="AA14" s="62">
        <f t="shared" si="9"/>
        <v>6</v>
      </c>
    </row>
    <row r="15" spans="1:27" x14ac:dyDescent="0.3">
      <c r="A15" s="58" t="s">
        <v>1143</v>
      </c>
      <c r="B15" s="59">
        <f>VLOOKUP($A15,'Return Data'!$B$7:$R$2292,3,0)</f>
        <v>44859</v>
      </c>
      <c r="C15" s="60">
        <f>VLOOKUP($A15,'Return Data'!$B$7:$R$2292,4,0)</f>
        <v>33.5261</v>
      </c>
      <c r="D15" s="60">
        <f>VLOOKUP($A15,'Return Data'!$B$7:$R$2292,5,0)</f>
        <v>6.0190999999999999</v>
      </c>
      <c r="E15" s="61">
        <f t="shared" si="0"/>
        <v>14</v>
      </c>
      <c r="F15" s="60">
        <f>VLOOKUP($A15,'Return Data'!$B$7:$R$2292,6,0)</f>
        <v>6.0190999999999999</v>
      </c>
      <c r="G15" s="61">
        <f t="shared" si="1"/>
        <v>14</v>
      </c>
      <c r="H15" s="60">
        <f>VLOOKUP($A15,'Return Data'!$B$7:$R$2292,7,0)</f>
        <v>4.1558999999999999</v>
      </c>
      <c r="I15" s="61">
        <f t="shared" si="2"/>
        <v>17</v>
      </c>
      <c r="J15" s="60">
        <f>VLOOKUP($A15,'Return Data'!$B$7:$R$2292,8,0)</f>
        <v>4.3387000000000002</v>
      </c>
      <c r="K15" s="61">
        <f t="shared" si="3"/>
        <v>17</v>
      </c>
      <c r="L15" s="60">
        <f>VLOOKUP($A15,'Return Data'!$B$7:$R$2292,9,0)</f>
        <v>4.1520999999999999</v>
      </c>
      <c r="M15" s="61">
        <f t="shared" si="4"/>
        <v>17</v>
      </c>
      <c r="N15" s="60">
        <f>VLOOKUP($A15,'Return Data'!$B$7:$R$2292,10,0)</f>
        <v>4.0236000000000001</v>
      </c>
      <c r="O15" s="61">
        <f t="shared" si="5"/>
        <v>17</v>
      </c>
      <c r="P15" s="60">
        <f>VLOOKUP($A15,'Return Data'!$B$7:$R$2292,11,0)</f>
        <v>3.4762</v>
      </c>
      <c r="Q15" s="61">
        <f t="shared" si="6"/>
        <v>15</v>
      </c>
      <c r="R15" s="60">
        <f>VLOOKUP($A15,'Return Data'!$B$7:$R$2292,12,0)</f>
        <v>3.4893000000000001</v>
      </c>
      <c r="S15" s="61">
        <f t="shared" si="7"/>
        <v>15</v>
      </c>
      <c r="T15" s="60">
        <f>VLOOKUP($A15,'Return Data'!$B$7:$R$2292,13,0)</f>
        <v>3.4047999999999998</v>
      </c>
      <c r="U15" s="61">
        <f t="shared" si="8"/>
        <v>14</v>
      </c>
      <c r="V15" s="60">
        <f>VLOOKUP($A15,'Return Data'!$B$7:$R$2292,17,0)</f>
        <v>3.1383999999999999</v>
      </c>
      <c r="W15" s="61">
        <f t="shared" si="10"/>
        <v>14</v>
      </c>
      <c r="X15" s="60">
        <f>VLOOKUP($A15,'Return Data'!$B$7:$R$2292,14,0)</f>
        <v>3.9051</v>
      </c>
      <c r="Y15" s="61">
        <f t="shared" si="11"/>
        <v>13</v>
      </c>
      <c r="Z15" s="60">
        <f>VLOOKUP($A15,'Return Data'!$B$7:$R$2292,16,0)</f>
        <v>6.3346</v>
      </c>
      <c r="AA15" s="62">
        <f t="shared" si="9"/>
        <v>13</v>
      </c>
    </row>
    <row r="16" spans="1:27" x14ac:dyDescent="0.3">
      <c r="A16" s="58" t="s">
        <v>1146</v>
      </c>
      <c r="B16" s="59">
        <f>VLOOKUP($A16,'Return Data'!$B$7:$R$2292,3,0)</f>
        <v>44859</v>
      </c>
      <c r="C16" s="60">
        <f>VLOOKUP($A16,'Return Data'!$B$7:$R$2292,4,0)</f>
        <v>2519.0282000000002</v>
      </c>
      <c r="D16" s="60">
        <f>VLOOKUP($A16,'Return Data'!$B$7:$R$2292,5,0)</f>
        <v>6.4379999999999997</v>
      </c>
      <c r="E16" s="61">
        <f t="shared" si="0"/>
        <v>12</v>
      </c>
      <c r="F16" s="60">
        <f>VLOOKUP($A16,'Return Data'!$B$7:$R$2292,6,0)</f>
        <v>6.4379999999999997</v>
      </c>
      <c r="G16" s="61">
        <f t="shared" si="1"/>
        <v>12</v>
      </c>
      <c r="H16" s="60">
        <f>VLOOKUP($A16,'Return Data'!$B$7:$R$2292,7,0)</f>
        <v>4.4287000000000001</v>
      </c>
      <c r="I16" s="61">
        <f t="shared" si="2"/>
        <v>16</v>
      </c>
      <c r="J16" s="60">
        <f>VLOOKUP($A16,'Return Data'!$B$7:$R$2292,8,0)</f>
        <v>4.4842000000000004</v>
      </c>
      <c r="K16" s="61">
        <f t="shared" si="3"/>
        <v>16</v>
      </c>
      <c r="L16" s="60">
        <f>VLOOKUP($A16,'Return Data'!$B$7:$R$2292,9,0)</f>
        <v>4.6711999999999998</v>
      </c>
      <c r="M16" s="61">
        <f t="shared" si="4"/>
        <v>14</v>
      </c>
      <c r="N16" s="60">
        <f>VLOOKUP($A16,'Return Data'!$B$7:$R$2292,10,0)</f>
        <v>4.3741000000000003</v>
      </c>
      <c r="O16" s="61">
        <f t="shared" si="5"/>
        <v>16</v>
      </c>
      <c r="P16" s="60">
        <f>VLOOKUP($A16,'Return Data'!$B$7:$R$2292,11,0)</f>
        <v>3.0680999999999998</v>
      </c>
      <c r="Q16" s="61">
        <f t="shared" si="6"/>
        <v>17</v>
      </c>
      <c r="R16" s="60">
        <f>VLOOKUP($A16,'Return Data'!$B$7:$R$2292,12,0)</f>
        <v>3.2225000000000001</v>
      </c>
      <c r="S16" s="61">
        <f t="shared" si="7"/>
        <v>17</v>
      </c>
      <c r="T16" s="60">
        <f>VLOOKUP($A16,'Return Data'!$B$7:$R$2292,13,0)</f>
        <v>3.2553999999999998</v>
      </c>
      <c r="U16" s="61">
        <f t="shared" si="8"/>
        <v>16</v>
      </c>
      <c r="V16" s="60">
        <f>VLOOKUP($A16,'Return Data'!$B$7:$R$2292,17,0)</f>
        <v>3.3929999999999998</v>
      </c>
      <c r="W16" s="61">
        <f t="shared" si="10"/>
        <v>12</v>
      </c>
      <c r="X16" s="60">
        <f>VLOOKUP($A16,'Return Data'!$B$7:$R$2292,14,0)</f>
        <v>4.3220000000000001</v>
      </c>
      <c r="Y16" s="61">
        <f t="shared" si="11"/>
        <v>11</v>
      </c>
      <c r="Z16" s="60">
        <f>VLOOKUP($A16,'Return Data'!$B$7:$R$2292,16,0)</f>
        <v>7.2685000000000004</v>
      </c>
      <c r="AA16" s="62">
        <f t="shared" si="9"/>
        <v>2</v>
      </c>
    </row>
    <row r="17" spans="1:27" x14ac:dyDescent="0.3">
      <c r="A17" s="58" t="s">
        <v>1150</v>
      </c>
      <c r="B17" s="59">
        <f>VLOOKUP($A17,'Return Data'!$B$7:$R$2292,3,0)</f>
        <v>44859</v>
      </c>
      <c r="C17" s="60">
        <f>VLOOKUP($A17,'Return Data'!$B$7:$R$2292,4,0)</f>
        <v>3689.0871999999999</v>
      </c>
      <c r="D17" s="60">
        <f>VLOOKUP($A17,'Return Data'!$B$7:$R$2292,5,0)</f>
        <v>6.7653999999999996</v>
      </c>
      <c r="E17" s="61">
        <f t="shared" si="0"/>
        <v>4</v>
      </c>
      <c r="F17" s="60">
        <f>VLOOKUP($A17,'Return Data'!$B$7:$R$2292,6,0)</f>
        <v>6.7653999999999996</v>
      </c>
      <c r="G17" s="61">
        <f t="shared" si="1"/>
        <v>4</v>
      </c>
      <c r="H17" s="60">
        <f>VLOOKUP($A17,'Return Data'!$B$7:$R$2292,7,0)</f>
        <v>5.4436999999999998</v>
      </c>
      <c r="I17" s="61">
        <f t="shared" si="2"/>
        <v>6</v>
      </c>
      <c r="J17" s="60">
        <f>VLOOKUP($A17,'Return Data'!$B$7:$R$2292,8,0)</f>
        <v>5.2446000000000002</v>
      </c>
      <c r="K17" s="61">
        <f t="shared" si="3"/>
        <v>6</v>
      </c>
      <c r="L17" s="60">
        <f>VLOOKUP($A17,'Return Data'!$B$7:$R$2292,9,0)</f>
        <v>4.9463999999999997</v>
      </c>
      <c r="M17" s="61">
        <f t="shared" si="4"/>
        <v>8</v>
      </c>
      <c r="N17" s="60">
        <f>VLOOKUP($A17,'Return Data'!$B$7:$R$2292,10,0)</f>
        <v>4.8596000000000004</v>
      </c>
      <c r="O17" s="61">
        <f t="shared" si="5"/>
        <v>7</v>
      </c>
      <c r="P17" s="60">
        <f>VLOOKUP($A17,'Return Data'!$B$7:$R$2292,11,0)</f>
        <v>4.3285</v>
      </c>
      <c r="Q17" s="61">
        <f t="shared" si="6"/>
        <v>4</v>
      </c>
      <c r="R17" s="60">
        <f>VLOOKUP($A17,'Return Data'!$B$7:$R$2292,12,0)</f>
        <v>4.3537999999999997</v>
      </c>
      <c r="S17" s="61">
        <f t="shared" si="7"/>
        <v>3</v>
      </c>
      <c r="T17" s="60">
        <f>VLOOKUP($A17,'Return Data'!$B$7:$R$2292,13,0)</f>
        <v>4.2422000000000004</v>
      </c>
      <c r="U17" s="61">
        <f t="shared" si="8"/>
        <v>3</v>
      </c>
      <c r="V17" s="60">
        <f>VLOOKUP($A17,'Return Data'!$B$7:$R$2292,17,0)</f>
        <v>3.9573999999999998</v>
      </c>
      <c r="W17" s="61">
        <f t="shared" si="10"/>
        <v>5</v>
      </c>
      <c r="X17" s="60">
        <f>VLOOKUP($A17,'Return Data'!$B$7:$R$2292,14,0)</f>
        <v>4.6589</v>
      </c>
      <c r="Y17" s="61">
        <f t="shared" si="11"/>
        <v>7</v>
      </c>
      <c r="Z17" s="60">
        <f>VLOOKUP($A17,'Return Data'!$B$7:$R$2292,16,0)</f>
        <v>6.9991000000000003</v>
      </c>
      <c r="AA17" s="62">
        <f t="shared" si="9"/>
        <v>7</v>
      </c>
    </row>
    <row r="18" spans="1:27" x14ac:dyDescent="0.3">
      <c r="A18" s="58" t="s">
        <v>1153</v>
      </c>
      <c r="B18" s="59">
        <f>VLOOKUP($A18,'Return Data'!$B$7:$R$2292,3,0)</f>
        <v>44859</v>
      </c>
      <c r="C18" s="60">
        <f>VLOOKUP($A18,'Return Data'!$B$7:$R$2292,4,0)</f>
        <v>32.763011849407498</v>
      </c>
      <c r="D18" s="60">
        <f>VLOOKUP($A18,'Return Data'!$B$7:$R$2292,5,0)</f>
        <v>6.1451000000000002</v>
      </c>
      <c r="E18" s="61">
        <f t="shared" si="0"/>
        <v>13</v>
      </c>
      <c r="F18" s="60">
        <f>VLOOKUP($A18,'Return Data'!$B$7:$R$2292,6,0)</f>
        <v>6.1451000000000002</v>
      </c>
      <c r="G18" s="61">
        <f t="shared" si="1"/>
        <v>13</v>
      </c>
      <c r="H18" s="60">
        <f>VLOOKUP($A18,'Return Data'!$B$7:$R$2292,7,0)</f>
        <v>4.8503999999999996</v>
      </c>
      <c r="I18" s="61">
        <f t="shared" si="2"/>
        <v>13</v>
      </c>
      <c r="J18" s="60">
        <f>VLOOKUP($A18,'Return Data'!$B$7:$R$2292,8,0)</f>
        <v>4.6632999999999996</v>
      </c>
      <c r="K18" s="61">
        <f t="shared" si="3"/>
        <v>14</v>
      </c>
      <c r="L18" s="60">
        <f>VLOOKUP($A18,'Return Data'!$B$7:$R$2292,9,0)</f>
        <v>4.6769999999999996</v>
      </c>
      <c r="M18" s="61">
        <f t="shared" si="4"/>
        <v>13</v>
      </c>
      <c r="N18" s="60">
        <f>VLOOKUP($A18,'Return Data'!$B$7:$R$2292,10,0)</f>
        <v>4.4539999999999997</v>
      </c>
      <c r="O18" s="61">
        <f t="shared" si="5"/>
        <v>12</v>
      </c>
      <c r="P18" s="60">
        <f>VLOOKUP($A18,'Return Data'!$B$7:$R$2292,11,0)</f>
        <v>3.5171000000000001</v>
      </c>
      <c r="Q18" s="61">
        <f t="shared" si="6"/>
        <v>14</v>
      </c>
      <c r="R18" s="60">
        <f>VLOOKUP($A18,'Return Data'!$B$7:$R$2292,12,0)</f>
        <v>3.5371999999999999</v>
      </c>
      <c r="S18" s="61">
        <f t="shared" si="7"/>
        <v>14</v>
      </c>
      <c r="T18" s="60">
        <f>VLOOKUP($A18,'Return Data'!$B$7:$R$2292,13,0)</f>
        <v>3.4620000000000002</v>
      </c>
      <c r="U18" s="61">
        <f t="shared" si="8"/>
        <v>13</v>
      </c>
      <c r="V18" s="60">
        <f>VLOOKUP($A18,'Return Data'!$B$7:$R$2292,17,0)</f>
        <v>3.1608000000000001</v>
      </c>
      <c r="W18" s="61">
        <f t="shared" si="10"/>
        <v>13</v>
      </c>
      <c r="X18" s="60">
        <f>VLOOKUP($A18,'Return Data'!$B$7:$R$2292,14,0)</f>
        <v>4.0301</v>
      </c>
      <c r="Y18" s="61">
        <f t="shared" si="11"/>
        <v>12</v>
      </c>
      <c r="Z18" s="60">
        <f>VLOOKUP($A18,'Return Data'!$B$7:$R$2292,16,0)</f>
        <v>7.1349</v>
      </c>
      <c r="AA18" s="62">
        <f t="shared" si="9"/>
        <v>4</v>
      </c>
    </row>
    <row r="19" spans="1:27" x14ac:dyDescent="0.3">
      <c r="A19" s="58" t="s">
        <v>1154</v>
      </c>
      <c r="B19" s="59">
        <f>VLOOKUP($A19,'Return Data'!$B$7:$R$2292,3,0)</f>
        <v>44859</v>
      </c>
      <c r="C19" s="60">
        <f>VLOOKUP($A19,'Return Data'!$B$7:$R$2292,4,0)</f>
        <v>3405.3867</v>
      </c>
      <c r="D19" s="60">
        <f>VLOOKUP($A19,'Return Data'!$B$7:$R$2292,5,0)</f>
        <v>6.5944000000000003</v>
      </c>
      <c r="E19" s="61">
        <f t="shared" si="0"/>
        <v>7</v>
      </c>
      <c r="F19" s="60">
        <f>VLOOKUP($A19,'Return Data'!$B$7:$R$2292,6,0)</f>
        <v>6.5944000000000003</v>
      </c>
      <c r="G19" s="61">
        <f t="shared" si="1"/>
        <v>7</v>
      </c>
      <c r="H19" s="60">
        <f>VLOOKUP($A19,'Return Data'!$B$7:$R$2292,7,0)</f>
        <v>5.2378999999999998</v>
      </c>
      <c r="I19" s="61">
        <f t="shared" si="2"/>
        <v>9</v>
      </c>
      <c r="J19" s="60">
        <f>VLOOKUP($A19,'Return Data'!$B$7:$R$2292,8,0)</f>
        <v>5.2336</v>
      </c>
      <c r="K19" s="61">
        <f t="shared" si="3"/>
        <v>7</v>
      </c>
      <c r="L19" s="60">
        <f>VLOOKUP($A19,'Return Data'!$B$7:$R$2292,9,0)</f>
        <v>5.0570000000000004</v>
      </c>
      <c r="M19" s="61">
        <f t="shared" si="4"/>
        <v>6</v>
      </c>
      <c r="N19" s="60">
        <f>VLOOKUP($A19,'Return Data'!$B$7:$R$2292,10,0)</f>
        <v>5.0433000000000003</v>
      </c>
      <c r="O19" s="61">
        <f t="shared" si="5"/>
        <v>4</v>
      </c>
      <c r="P19" s="60">
        <f>VLOOKUP($A19,'Return Data'!$B$7:$R$2292,11,0)</f>
        <v>4.5121000000000002</v>
      </c>
      <c r="Q19" s="61">
        <f t="shared" si="6"/>
        <v>2</v>
      </c>
      <c r="R19" s="60">
        <f>VLOOKUP($A19,'Return Data'!$B$7:$R$2292,12,0)</f>
        <v>4.4790000000000001</v>
      </c>
      <c r="S19" s="61">
        <f t="shared" si="7"/>
        <v>1</v>
      </c>
      <c r="T19" s="60">
        <f>VLOOKUP($A19,'Return Data'!$B$7:$R$2292,13,0)</f>
        <v>4.3593000000000002</v>
      </c>
      <c r="U19" s="61">
        <f t="shared" si="8"/>
        <v>1</v>
      </c>
      <c r="V19" s="60">
        <f>VLOOKUP($A19,'Return Data'!$B$7:$R$2292,17,0)</f>
        <v>4.0693999999999999</v>
      </c>
      <c r="W19" s="61">
        <f t="shared" si="10"/>
        <v>1</v>
      </c>
      <c r="X19" s="60">
        <f>VLOOKUP($A19,'Return Data'!$B$7:$R$2292,14,0)</f>
        <v>4.8364000000000003</v>
      </c>
      <c r="Y19" s="61">
        <f t="shared" si="11"/>
        <v>4</v>
      </c>
      <c r="Z19" s="60">
        <f>VLOOKUP($A19,'Return Data'!$B$7:$R$2292,16,0)</f>
        <v>7.3080999999999996</v>
      </c>
      <c r="AA19" s="62">
        <f t="shared" si="9"/>
        <v>1</v>
      </c>
    </row>
    <row r="20" spans="1:27" x14ac:dyDescent="0.3">
      <c r="A20" s="58" t="s">
        <v>1157</v>
      </c>
      <c r="B20" s="59">
        <f>VLOOKUP($A20,'Return Data'!$B$7:$R$2292,3,0)</f>
        <v>44859</v>
      </c>
      <c r="C20" s="60">
        <f>VLOOKUP($A20,'Return Data'!$B$7:$R$2292,4,0)</f>
        <v>1099.1742999999999</v>
      </c>
      <c r="D20" s="60">
        <f>VLOOKUP($A20,'Return Data'!$B$7:$R$2292,5,0)</f>
        <v>5.1391</v>
      </c>
      <c r="E20" s="61">
        <f t="shared" si="0"/>
        <v>17</v>
      </c>
      <c r="F20" s="60">
        <f>VLOOKUP($A20,'Return Data'!$B$7:$R$2292,6,0)</f>
        <v>5.1391</v>
      </c>
      <c r="G20" s="61">
        <f t="shared" si="1"/>
        <v>17</v>
      </c>
      <c r="H20" s="60">
        <f>VLOOKUP($A20,'Return Data'!$B$7:$R$2292,7,0)</f>
        <v>4.8456000000000001</v>
      </c>
      <c r="I20" s="61">
        <f t="shared" si="2"/>
        <v>14</v>
      </c>
      <c r="J20" s="60">
        <f>VLOOKUP($A20,'Return Data'!$B$7:$R$2292,8,0)</f>
        <v>4.9459999999999997</v>
      </c>
      <c r="K20" s="61">
        <f t="shared" si="3"/>
        <v>11</v>
      </c>
      <c r="L20" s="60">
        <f>VLOOKUP($A20,'Return Data'!$B$7:$R$2292,9,0)</f>
        <v>4.9101999999999997</v>
      </c>
      <c r="M20" s="61">
        <f t="shared" si="4"/>
        <v>9</v>
      </c>
      <c r="N20" s="60">
        <f>VLOOKUP($A20,'Return Data'!$B$7:$R$2292,10,0)</f>
        <v>4.4593999999999996</v>
      </c>
      <c r="O20" s="61">
        <f t="shared" si="5"/>
        <v>11</v>
      </c>
      <c r="P20" s="60">
        <f>VLOOKUP($A20,'Return Data'!$B$7:$R$2292,11,0)</f>
        <v>4.0171000000000001</v>
      </c>
      <c r="Q20" s="61">
        <f t="shared" si="6"/>
        <v>10</v>
      </c>
      <c r="R20" s="60">
        <f>VLOOKUP($A20,'Return Data'!$B$7:$R$2292,12,0)</f>
        <v>3.8982999999999999</v>
      </c>
      <c r="S20" s="61">
        <f t="shared" si="7"/>
        <v>10</v>
      </c>
      <c r="T20" s="60"/>
      <c r="U20" s="61"/>
      <c r="V20" s="60"/>
      <c r="W20" s="61"/>
      <c r="X20" s="60"/>
      <c r="Y20" s="61"/>
      <c r="Z20" s="60">
        <f>VLOOKUP($A20,'Return Data'!$B$7:$R$2292,16,0)</f>
        <v>3.649</v>
      </c>
      <c r="AA20" s="62">
        <f t="shared" si="9"/>
        <v>17</v>
      </c>
    </row>
    <row r="21" spans="1:27" x14ac:dyDescent="0.3">
      <c r="A21" s="58" t="s">
        <v>1161</v>
      </c>
      <c r="B21" s="59">
        <f>VLOOKUP($A21,'Return Data'!$B$7:$R$2292,3,0)</f>
        <v>44859</v>
      </c>
      <c r="C21" s="60">
        <f>VLOOKUP($A21,'Return Data'!$B$7:$R$2292,4,0)</f>
        <v>34.397599999999997</v>
      </c>
      <c r="D21" s="60">
        <f>VLOOKUP($A21,'Return Data'!$B$7:$R$2292,5,0)</f>
        <v>6.4508999999999999</v>
      </c>
      <c r="E21" s="61">
        <f t="shared" si="0"/>
        <v>10</v>
      </c>
      <c r="F21" s="60">
        <f>VLOOKUP($A21,'Return Data'!$B$7:$R$2292,6,0)</f>
        <v>6.4508999999999999</v>
      </c>
      <c r="G21" s="61">
        <f t="shared" si="1"/>
        <v>10</v>
      </c>
      <c r="H21" s="60">
        <f>VLOOKUP($A21,'Return Data'!$B$7:$R$2292,7,0)</f>
        <v>4.8856999999999999</v>
      </c>
      <c r="I21" s="61">
        <f t="shared" si="2"/>
        <v>12</v>
      </c>
      <c r="J21" s="60">
        <f>VLOOKUP($A21,'Return Data'!$B$7:$R$2292,8,0)</f>
        <v>4.9436</v>
      </c>
      <c r="K21" s="61">
        <f t="shared" si="3"/>
        <v>12</v>
      </c>
      <c r="L21" s="60">
        <f>VLOOKUP($A21,'Return Data'!$B$7:$R$2292,9,0)</f>
        <v>4.5277000000000003</v>
      </c>
      <c r="M21" s="61">
        <f t="shared" si="4"/>
        <v>15</v>
      </c>
      <c r="N21" s="60">
        <f>VLOOKUP($A21,'Return Data'!$B$7:$R$2292,10,0)</f>
        <v>4.4471999999999996</v>
      </c>
      <c r="O21" s="61">
        <f t="shared" si="5"/>
        <v>14</v>
      </c>
      <c r="P21" s="60">
        <f>VLOOKUP($A21,'Return Data'!$B$7:$R$2292,11,0)</f>
        <v>3.7248000000000001</v>
      </c>
      <c r="Q21" s="61">
        <f t="shared" si="6"/>
        <v>12</v>
      </c>
      <c r="R21" s="60">
        <f>VLOOKUP($A21,'Return Data'!$B$7:$R$2292,12,0)</f>
        <v>3.7658</v>
      </c>
      <c r="S21" s="61">
        <f t="shared" si="7"/>
        <v>12</v>
      </c>
      <c r="T21" s="60">
        <f>VLOOKUP($A21,'Return Data'!$B$7:$R$2292,13,0)</f>
        <v>3.6675</v>
      </c>
      <c r="U21" s="61">
        <f>RANK(T21,T$8:T$24,0)</f>
        <v>11</v>
      </c>
      <c r="V21" s="60">
        <f>VLOOKUP($A21,'Return Data'!$B$7:$R$2292,17,0)</f>
        <v>3.5068999999999999</v>
      </c>
      <c r="W21" s="61">
        <f>RANK(V21,V$8:V$24,0)</f>
        <v>10</v>
      </c>
      <c r="X21" s="60">
        <f>VLOOKUP($A21,'Return Data'!$B$7:$R$2292,14,0)</f>
        <v>4.3720999999999997</v>
      </c>
      <c r="Y21" s="61">
        <f>RANK(X21,X$8:X$24,0)</f>
        <v>9</v>
      </c>
      <c r="Z21" s="60">
        <f>VLOOKUP($A21,'Return Data'!$B$7:$R$2292,16,0)</f>
        <v>6.9866000000000001</v>
      </c>
      <c r="AA21" s="62">
        <f t="shared" si="9"/>
        <v>8</v>
      </c>
    </row>
    <row r="22" spans="1:27" x14ac:dyDescent="0.3">
      <c r="A22" s="58" t="s">
        <v>1163</v>
      </c>
      <c r="B22" s="59">
        <f>VLOOKUP($A22,'Return Data'!$B$7:$R$2292,3,0)</f>
        <v>44859</v>
      </c>
      <c r="C22" s="60">
        <f>VLOOKUP($A22,'Return Data'!$B$7:$R$2292,4,0)</f>
        <v>12.389099999999999</v>
      </c>
      <c r="D22" s="60">
        <f>VLOOKUP($A22,'Return Data'!$B$7:$R$2292,5,0)</f>
        <v>5.6010999999999997</v>
      </c>
      <c r="E22" s="61">
        <f t="shared" si="0"/>
        <v>16</v>
      </c>
      <c r="F22" s="60">
        <f>VLOOKUP($A22,'Return Data'!$B$7:$R$2292,6,0)</f>
        <v>5.6010999999999997</v>
      </c>
      <c r="G22" s="61">
        <f t="shared" si="1"/>
        <v>16</v>
      </c>
      <c r="H22" s="60">
        <f>VLOOKUP($A22,'Return Data'!$B$7:$R$2292,7,0)</f>
        <v>5.7302</v>
      </c>
      <c r="I22" s="61">
        <f t="shared" si="2"/>
        <v>1</v>
      </c>
      <c r="J22" s="60">
        <f>VLOOKUP($A22,'Return Data'!$B$7:$R$2292,8,0)</f>
        <v>5.7153999999999998</v>
      </c>
      <c r="K22" s="61">
        <f t="shared" si="3"/>
        <v>1</v>
      </c>
      <c r="L22" s="60">
        <f>VLOOKUP($A22,'Return Data'!$B$7:$R$2292,9,0)</f>
        <v>5.2813999999999997</v>
      </c>
      <c r="M22" s="61">
        <f t="shared" si="4"/>
        <v>2</v>
      </c>
      <c r="N22" s="60">
        <f>VLOOKUP($A22,'Return Data'!$B$7:$R$2292,10,0)</f>
        <v>5.1973000000000003</v>
      </c>
      <c r="O22" s="61">
        <f t="shared" si="5"/>
        <v>1</v>
      </c>
      <c r="P22" s="60">
        <f>VLOOKUP($A22,'Return Data'!$B$7:$R$2292,11,0)</f>
        <v>4.5951000000000004</v>
      </c>
      <c r="Q22" s="61">
        <f t="shared" si="6"/>
        <v>1</v>
      </c>
      <c r="R22" s="60">
        <f>VLOOKUP($A22,'Return Data'!$B$7:$R$2292,12,0)</f>
        <v>4.3202999999999996</v>
      </c>
      <c r="S22" s="61">
        <f t="shared" si="7"/>
        <v>4</v>
      </c>
      <c r="T22" s="60">
        <f>VLOOKUP($A22,'Return Data'!$B$7:$R$2292,13,0)</f>
        <v>4.0594000000000001</v>
      </c>
      <c r="U22" s="61">
        <f>RANK(T22,T$8:T$24,0)</f>
        <v>9</v>
      </c>
      <c r="V22" s="60">
        <f>VLOOKUP($A22,'Return Data'!$B$7:$R$2292,17,0)</f>
        <v>3.7170000000000001</v>
      </c>
      <c r="W22" s="61">
        <f>RANK(V22,V$8:V$24,0)</f>
        <v>8</v>
      </c>
      <c r="X22" s="60"/>
      <c r="Y22" s="61"/>
      <c r="Z22" s="60">
        <f>VLOOKUP($A22,'Return Data'!$B$7:$R$2292,16,0)</f>
        <v>5.3880999999999997</v>
      </c>
      <c r="AA22" s="62">
        <f t="shared" si="9"/>
        <v>14</v>
      </c>
    </row>
    <row r="23" spans="1:27" x14ac:dyDescent="0.3">
      <c r="A23" s="58" t="s">
        <v>1165</v>
      </c>
      <c r="B23" s="59">
        <f>VLOOKUP($A23,'Return Data'!$B$7:$R$2292,3,0)</f>
        <v>44859</v>
      </c>
      <c r="C23" s="60">
        <f>VLOOKUP($A23,'Return Data'!$B$7:$R$2292,4,0)</f>
        <v>3875.1046000000001</v>
      </c>
      <c r="D23" s="60">
        <f>VLOOKUP($A23,'Return Data'!$B$7:$R$2292,5,0)</f>
        <v>6.5918000000000001</v>
      </c>
      <c r="E23" s="61">
        <f t="shared" si="0"/>
        <v>8</v>
      </c>
      <c r="F23" s="60">
        <f>VLOOKUP($A23,'Return Data'!$B$7:$R$2292,6,0)</f>
        <v>6.5918000000000001</v>
      </c>
      <c r="G23" s="61">
        <f t="shared" si="1"/>
        <v>8</v>
      </c>
      <c r="H23" s="60">
        <f>VLOOKUP($A23,'Return Data'!$B$7:$R$2292,7,0)</f>
        <v>5.5133999999999999</v>
      </c>
      <c r="I23" s="61">
        <f t="shared" si="2"/>
        <v>3</v>
      </c>
      <c r="J23" s="60">
        <f>VLOOKUP($A23,'Return Data'!$B$7:$R$2292,8,0)</f>
        <v>5.1670999999999996</v>
      </c>
      <c r="K23" s="61">
        <f t="shared" si="3"/>
        <v>9</v>
      </c>
      <c r="L23" s="60">
        <f>VLOOKUP($A23,'Return Data'!$B$7:$R$2292,9,0)</f>
        <v>5.0007999999999999</v>
      </c>
      <c r="M23" s="61">
        <f t="shared" si="4"/>
        <v>7</v>
      </c>
      <c r="N23" s="60">
        <f>VLOOKUP($A23,'Return Data'!$B$7:$R$2292,10,0)</f>
        <v>4.9367000000000001</v>
      </c>
      <c r="O23" s="61">
        <f t="shared" si="5"/>
        <v>6</v>
      </c>
      <c r="P23" s="60">
        <f>VLOOKUP($A23,'Return Data'!$B$7:$R$2292,11,0)</f>
        <v>4.2382</v>
      </c>
      <c r="Q23" s="61">
        <f t="shared" si="6"/>
        <v>8</v>
      </c>
      <c r="R23" s="60">
        <f>VLOOKUP($A23,'Return Data'!$B$7:$R$2292,12,0)</f>
        <v>4.2496999999999998</v>
      </c>
      <c r="S23" s="61">
        <f t="shared" si="7"/>
        <v>7</v>
      </c>
      <c r="T23" s="60">
        <f>VLOOKUP($A23,'Return Data'!$B$7:$R$2292,13,0)</f>
        <v>4.1672000000000002</v>
      </c>
      <c r="U23" s="61">
        <f>RANK(T23,T$8:T$24,0)</f>
        <v>5</v>
      </c>
      <c r="V23" s="60">
        <f>VLOOKUP($A23,'Return Data'!$B$7:$R$2292,17,0)</f>
        <v>4.0338000000000003</v>
      </c>
      <c r="W23" s="61">
        <f>RANK(V23,V$8:V$24,0)</f>
        <v>2</v>
      </c>
      <c r="X23" s="60">
        <f>VLOOKUP($A23,'Return Data'!$B$7:$R$2292,14,0)</f>
        <v>4.9233000000000002</v>
      </c>
      <c r="Y23" s="61">
        <f>RANK(X23,X$8:X$24,0)</f>
        <v>2</v>
      </c>
      <c r="Z23" s="60">
        <f>VLOOKUP($A23,'Return Data'!$B$7:$R$2292,16,0)</f>
        <v>6.6361999999999997</v>
      </c>
      <c r="AA23" s="62">
        <f t="shared" si="9"/>
        <v>11</v>
      </c>
    </row>
    <row r="24" spans="1:27" x14ac:dyDescent="0.3">
      <c r="A24" s="58" t="s">
        <v>1167</v>
      </c>
      <c r="B24" s="59">
        <f>VLOOKUP($A24,'Return Data'!$B$7:$R$2292,3,0)</f>
        <v>44859</v>
      </c>
      <c r="C24" s="60">
        <f>VLOOKUP($A24,'Return Data'!$B$7:$R$2292,4,0)</f>
        <v>2528.4427999999998</v>
      </c>
      <c r="D24" s="60">
        <f>VLOOKUP($A24,'Return Data'!$B$7:$R$2292,5,0)</f>
        <v>7.1856</v>
      </c>
      <c r="E24" s="61">
        <f t="shared" si="0"/>
        <v>1</v>
      </c>
      <c r="F24" s="60">
        <f>VLOOKUP($A24,'Return Data'!$B$7:$R$2292,6,0)</f>
        <v>7.1856</v>
      </c>
      <c r="G24" s="61">
        <f t="shared" si="1"/>
        <v>1</v>
      </c>
      <c r="H24" s="60">
        <f>VLOOKUP($A24,'Return Data'!$B$7:$R$2292,7,0)</f>
        <v>5.4614000000000003</v>
      </c>
      <c r="I24" s="61">
        <f t="shared" si="2"/>
        <v>5</v>
      </c>
      <c r="J24" s="60">
        <f>VLOOKUP($A24,'Return Data'!$B$7:$R$2292,8,0)</f>
        <v>5.3788999999999998</v>
      </c>
      <c r="K24" s="61">
        <f t="shared" si="3"/>
        <v>4</v>
      </c>
      <c r="L24" s="60">
        <f>VLOOKUP($A24,'Return Data'!$B$7:$R$2292,9,0)</f>
        <v>5.2836999999999996</v>
      </c>
      <c r="M24" s="61">
        <f t="shared" si="4"/>
        <v>1</v>
      </c>
      <c r="N24" s="60">
        <f>VLOOKUP($A24,'Return Data'!$B$7:$R$2292,10,0)</f>
        <v>5.0723000000000003</v>
      </c>
      <c r="O24" s="61">
        <f t="shared" si="5"/>
        <v>2</v>
      </c>
      <c r="P24" s="60">
        <f>VLOOKUP($A24,'Return Data'!$B$7:$R$2292,11,0)</f>
        <v>4.4259000000000004</v>
      </c>
      <c r="Q24" s="61">
        <f t="shared" si="6"/>
        <v>3</v>
      </c>
      <c r="R24" s="60">
        <f>VLOOKUP($A24,'Return Data'!$B$7:$R$2292,12,0)</f>
        <v>4.4024999999999999</v>
      </c>
      <c r="S24" s="61">
        <f t="shared" si="7"/>
        <v>2</v>
      </c>
      <c r="T24" s="60">
        <f>VLOOKUP($A24,'Return Data'!$B$7:$R$2292,13,0)</f>
        <v>4.2759999999999998</v>
      </c>
      <c r="U24" s="61">
        <f>RANK(T24,T$8:T$24,0)</f>
        <v>2</v>
      </c>
      <c r="V24" s="60">
        <f>VLOOKUP($A24,'Return Data'!$B$7:$R$2292,17,0)</f>
        <v>4.008</v>
      </c>
      <c r="W24" s="61">
        <f>RANK(V24,V$8:V$24,0)</f>
        <v>4</v>
      </c>
      <c r="X24" s="60">
        <f>VLOOKUP($A24,'Return Data'!$B$7:$R$2292,14,0)</f>
        <v>4.8067000000000002</v>
      </c>
      <c r="Y24" s="61">
        <f>RANK(X24,X$8:X$24,0)</f>
        <v>5</v>
      </c>
      <c r="Z24" s="60">
        <f>VLOOKUP($A24,'Return Data'!$B$7:$R$2292,16,0)</f>
        <v>7.2210999999999999</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6.4089058823529417</v>
      </c>
      <c r="E26" s="69"/>
      <c r="F26" s="70">
        <f>AVERAGE(F8:F24)</f>
        <v>6.4089058823529417</v>
      </c>
      <c r="G26" s="69"/>
      <c r="H26" s="70">
        <f>AVERAGE(H8:H24)</f>
        <v>5.1134000000000004</v>
      </c>
      <c r="I26" s="69"/>
      <c r="J26" s="70">
        <f>AVERAGE(J8:J24)</f>
        <v>5.0611000000000015</v>
      </c>
      <c r="K26" s="69"/>
      <c r="L26" s="70">
        <f>AVERAGE(L8:L24)</f>
        <v>4.8816117647058821</v>
      </c>
      <c r="M26" s="69"/>
      <c r="N26" s="70">
        <f>AVERAGE(N8:N24)</f>
        <v>4.7051000000000007</v>
      </c>
      <c r="O26" s="69"/>
      <c r="P26" s="70">
        <f>AVERAGE(P8:P24)</f>
        <v>3.9710176470588237</v>
      </c>
      <c r="Q26" s="69"/>
      <c r="R26" s="70">
        <f>AVERAGE(R8:R24)</f>
        <v>3.9690470588235294</v>
      </c>
      <c r="S26" s="69"/>
      <c r="T26" s="70">
        <f>AVERAGE(T8:T24)</f>
        <v>3.8872562500000001</v>
      </c>
      <c r="U26" s="69"/>
      <c r="V26" s="70">
        <f>AVERAGE(V8:V24)</f>
        <v>3.7106428571428576</v>
      </c>
      <c r="W26" s="69"/>
      <c r="X26" s="70">
        <f>AVERAGE(X8:X24)</f>
        <v>4.5777076923076914</v>
      </c>
      <c r="Y26" s="69"/>
      <c r="Z26" s="70">
        <f>AVERAGE(Z8:Z24)</f>
        <v>6.3834352941176462</v>
      </c>
      <c r="AA26" s="71"/>
    </row>
    <row r="27" spans="1:27" x14ac:dyDescent="0.3">
      <c r="A27" s="68" t="s">
        <v>28</v>
      </c>
      <c r="B27" s="69"/>
      <c r="C27" s="69"/>
      <c r="D27" s="70">
        <f>MIN(D8:D24)</f>
        <v>5.1391</v>
      </c>
      <c r="E27" s="69"/>
      <c r="F27" s="70">
        <f>MIN(F8:F24)</f>
        <v>5.1391</v>
      </c>
      <c r="G27" s="69"/>
      <c r="H27" s="70">
        <f>MIN(H8:H24)</f>
        <v>4.1558999999999999</v>
      </c>
      <c r="I27" s="69"/>
      <c r="J27" s="70">
        <f>MIN(J8:J24)</f>
        <v>4.3387000000000002</v>
      </c>
      <c r="K27" s="69"/>
      <c r="L27" s="70">
        <f>MIN(L8:L24)</f>
        <v>4.1520999999999999</v>
      </c>
      <c r="M27" s="69"/>
      <c r="N27" s="70">
        <f>MIN(N8:N24)</f>
        <v>4.0236000000000001</v>
      </c>
      <c r="O27" s="69"/>
      <c r="P27" s="70">
        <f>MIN(P8:P24)</f>
        <v>3.0680999999999998</v>
      </c>
      <c r="Q27" s="69"/>
      <c r="R27" s="70">
        <f>MIN(R8:R24)</f>
        <v>3.2225000000000001</v>
      </c>
      <c r="S27" s="69"/>
      <c r="T27" s="70">
        <f>MIN(T8:T24)</f>
        <v>3.2553999999999998</v>
      </c>
      <c r="U27" s="69"/>
      <c r="V27" s="70">
        <f>MIN(V8:V24)</f>
        <v>3.1383999999999999</v>
      </c>
      <c r="W27" s="69"/>
      <c r="X27" s="70">
        <f>MIN(X8:X24)</f>
        <v>3.9051</v>
      </c>
      <c r="Y27" s="69"/>
      <c r="Z27" s="70">
        <f>MIN(Z8:Z24)</f>
        <v>3.649</v>
      </c>
      <c r="AA27" s="71"/>
    </row>
    <row r="28" spans="1:27" ht="15" thickBot="1" x14ac:dyDescent="0.35">
      <c r="A28" s="72" t="s">
        <v>29</v>
      </c>
      <c r="B28" s="73"/>
      <c r="C28" s="73"/>
      <c r="D28" s="74">
        <f>MAX(D8:D24)</f>
        <v>7.1856</v>
      </c>
      <c r="E28" s="73"/>
      <c r="F28" s="74">
        <f>MAX(F8:F24)</f>
        <v>7.1856</v>
      </c>
      <c r="G28" s="73"/>
      <c r="H28" s="74">
        <f>MAX(H8:H24)</f>
        <v>5.7302</v>
      </c>
      <c r="I28" s="73"/>
      <c r="J28" s="74">
        <f>MAX(J8:J24)</f>
        <v>5.7153999999999998</v>
      </c>
      <c r="K28" s="73"/>
      <c r="L28" s="74">
        <f>MAX(L8:L24)</f>
        <v>5.2836999999999996</v>
      </c>
      <c r="M28" s="73"/>
      <c r="N28" s="74">
        <f>MAX(N8:N24)</f>
        <v>5.1973000000000003</v>
      </c>
      <c r="O28" s="73"/>
      <c r="P28" s="74">
        <f>MAX(P8:P24)</f>
        <v>4.5951000000000004</v>
      </c>
      <c r="Q28" s="73"/>
      <c r="R28" s="74">
        <f>MAX(R8:R24)</f>
        <v>4.4790000000000001</v>
      </c>
      <c r="S28" s="73"/>
      <c r="T28" s="74">
        <f>MAX(T8:T24)</f>
        <v>4.3593000000000002</v>
      </c>
      <c r="U28" s="73"/>
      <c r="V28" s="74">
        <f>MAX(V8:V24)</f>
        <v>4.0693999999999999</v>
      </c>
      <c r="W28" s="73"/>
      <c r="X28" s="74">
        <f>MAX(X8:X24)</f>
        <v>5.0122999999999998</v>
      </c>
      <c r="Y28" s="73"/>
      <c r="Z28" s="74">
        <f>MAX(Z8:Z24)</f>
        <v>7.3080999999999996</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1170</v>
      </c>
      <c r="B8" s="59">
        <f>VLOOKUP($A8,'Return Data'!$B$7:$R$2292,3,0)</f>
        <v>44859</v>
      </c>
      <c r="C8" s="60">
        <f>VLOOKUP($A8,'Return Data'!$B$7:$R$2292,4,0)</f>
        <v>32.9099</v>
      </c>
      <c r="D8" s="60">
        <f>VLOOKUP($A8,'Return Data'!$B$7:$R$2292,10,0)</f>
        <v>3.3239000000000001</v>
      </c>
      <c r="E8" s="61">
        <f t="shared" ref="E8:E15" si="0">RANK(D8,D$8:D$15,0)</f>
        <v>8</v>
      </c>
      <c r="F8" s="60">
        <f>VLOOKUP($A8,'Return Data'!$B$7:$R$2292,11,0)</f>
        <v>0.37390000000000001</v>
      </c>
      <c r="G8" s="61">
        <f t="shared" ref="G8:G15" si="1">RANK(F8,F$8:F$15,0)</f>
        <v>8</v>
      </c>
      <c r="H8" s="60">
        <f>VLOOKUP($A8,'Return Data'!$B$7:$R$2292,12,0)</f>
        <v>-2.4525000000000001</v>
      </c>
      <c r="I8" s="61">
        <f t="shared" ref="I8:I15" si="2">RANK(H8,H$8:H$15,0)</f>
        <v>8</v>
      </c>
      <c r="J8" s="60">
        <f>VLOOKUP($A8,'Return Data'!$B$7:$R$2292,13,0)</f>
        <v>-4.6344000000000003</v>
      </c>
      <c r="K8" s="61">
        <f t="shared" ref="K8:K15" si="3">RANK(J8,J$8:J$15,0)</f>
        <v>8</v>
      </c>
      <c r="L8" s="60">
        <f>VLOOKUP($A8,'Return Data'!$B$7:$R$2292,17,0)</f>
        <v>16.525099999999998</v>
      </c>
      <c r="M8" s="61">
        <f t="shared" ref="M8:M15" si="4">RANK(L8,L$8:L$15,0)</f>
        <v>5</v>
      </c>
      <c r="N8" s="60">
        <f>VLOOKUP($A8,'Return Data'!$B$7:$R$2292,14,0)</f>
        <v>13.4086</v>
      </c>
      <c r="O8" s="61">
        <f t="shared" ref="O8:O13" si="5">RANK(N8,N$8:N$15,0)</f>
        <v>4</v>
      </c>
      <c r="P8" s="60">
        <f>VLOOKUP($A8,'Return Data'!$B$7:$R$2292,15,0)</f>
        <v>11.7395</v>
      </c>
      <c r="Q8" s="61">
        <f t="shared" ref="Q8:Q13" si="6">RANK(P8,P$8:P$15,0)</f>
        <v>3</v>
      </c>
      <c r="R8" s="60">
        <f>VLOOKUP($A8,'Return Data'!$B$7:$R$2292,16,0)</f>
        <v>10.1938</v>
      </c>
      <c r="S8" s="62">
        <f t="shared" ref="S8:S15" si="7">RANK(R8,R$8:R$15,0)</f>
        <v>6</v>
      </c>
    </row>
    <row r="9" spans="1:20" x14ac:dyDescent="0.3">
      <c r="A9" s="58" t="s">
        <v>1173</v>
      </c>
      <c r="B9" s="59">
        <f>VLOOKUP($A9,'Return Data'!$B$7:$R$2292,3,0)</f>
        <v>44859</v>
      </c>
      <c r="C9" s="60">
        <f>VLOOKUP($A9,'Return Data'!$B$7:$R$2292,4,0)</f>
        <v>52.761000000000003</v>
      </c>
      <c r="D9" s="60">
        <f>VLOOKUP($A9,'Return Data'!$B$7:$R$2292,10,0)</f>
        <v>3.8378000000000001</v>
      </c>
      <c r="E9" s="61">
        <f t="shared" si="0"/>
        <v>7</v>
      </c>
      <c r="F9" s="60">
        <f>VLOOKUP($A9,'Return Data'!$B$7:$R$2292,11,0)</f>
        <v>4.3925000000000001</v>
      </c>
      <c r="G9" s="61">
        <f t="shared" si="1"/>
        <v>6</v>
      </c>
      <c r="H9" s="60">
        <f>VLOOKUP($A9,'Return Data'!$B$7:$R$2292,12,0)</f>
        <v>4.0629999999999997</v>
      </c>
      <c r="I9" s="61">
        <f t="shared" si="2"/>
        <v>6</v>
      </c>
      <c r="J9" s="60">
        <f>VLOOKUP($A9,'Return Data'!$B$7:$R$2292,13,0)</f>
        <v>4.2213000000000003</v>
      </c>
      <c r="K9" s="61">
        <f t="shared" si="3"/>
        <v>5</v>
      </c>
      <c r="L9" s="60">
        <f>VLOOKUP($A9,'Return Data'!$B$7:$R$2292,17,0)</f>
        <v>17.3446</v>
      </c>
      <c r="M9" s="61">
        <f t="shared" si="4"/>
        <v>4</v>
      </c>
      <c r="N9" s="60">
        <f>VLOOKUP($A9,'Return Data'!$B$7:$R$2292,14,0)</f>
        <v>16.097300000000001</v>
      </c>
      <c r="O9" s="61">
        <f t="shared" si="5"/>
        <v>3</v>
      </c>
      <c r="P9" s="60">
        <f>VLOOKUP($A9,'Return Data'!$B$7:$R$2292,15,0)</f>
        <v>10.934900000000001</v>
      </c>
      <c r="Q9" s="61">
        <f t="shared" si="6"/>
        <v>4</v>
      </c>
      <c r="R9" s="60">
        <f>VLOOKUP($A9,'Return Data'!$B$7:$R$2292,16,0)</f>
        <v>10.8733</v>
      </c>
      <c r="S9" s="62">
        <f t="shared" si="7"/>
        <v>4</v>
      </c>
    </row>
    <row r="10" spans="1:20" x14ac:dyDescent="0.3">
      <c r="A10" s="58" t="s">
        <v>1175</v>
      </c>
      <c r="B10" s="59">
        <f>VLOOKUP($A10,'Return Data'!$B$7:$R$2292,3,0)</f>
        <v>44859</v>
      </c>
      <c r="C10" s="60">
        <f>VLOOKUP($A10,'Return Data'!$B$7:$R$2292,4,0)</f>
        <v>498.11709999999999</v>
      </c>
      <c r="D10" s="60">
        <f>VLOOKUP($A10,'Return Data'!$B$7:$R$2292,10,0)</f>
        <v>7.1247999999999996</v>
      </c>
      <c r="E10" s="61">
        <f t="shared" si="0"/>
        <v>3</v>
      </c>
      <c r="F10" s="60">
        <f>VLOOKUP($A10,'Return Data'!$B$7:$R$2292,11,0)</f>
        <v>5.3555000000000001</v>
      </c>
      <c r="G10" s="61">
        <f t="shared" si="1"/>
        <v>3</v>
      </c>
      <c r="H10" s="60">
        <f>VLOOKUP($A10,'Return Data'!$B$7:$R$2292,12,0)</f>
        <v>9.4107000000000003</v>
      </c>
      <c r="I10" s="61">
        <f t="shared" si="2"/>
        <v>2</v>
      </c>
      <c r="J10" s="60">
        <f>VLOOKUP($A10,'Return Data'!$B$7:$R$2292,13,0)</f>
        <v>9.8310999999999993</v>
      </c>
      <c r="K10" s="61">
        <f t="shared" si="3"/>
        <v>2</v>
      </c>
      <c r="L10" s="60">
        <f>VLOOKUP($A10,'Return Data'!$B$7:$R$2292,17,0)</f>
        <v>33.817500000000003</v>
      </c>
      <c r="M10" s="61">
        <f t="shared" si="4"/>
        <v>2</v>
      </c>
      <c r="N10" s="60">
        <f>VLOOKUP($A10,'Return Data'!$B$7:$R$2292,14,0)</f>
        <v>21.104700000000001</v>
      </c>
      <c r="O10" s="61">
        <f t="shared" si="5"/>
        <v>2</v>
      </c>
      <c r="P10" s="60">
        <f>VLOOKUP($A10,'Return Data'!$B$7:$R$2292,15,0)</f>
        <v>13.5951</v>
      </c>
      <c r="Q10" s="61">
        <f t="shared" si="6"/>
        <v>2</v>
      </c>
      <c r="R10" s="60">
        <f>VLOOKUP($A10,'Return Data'!$B$7:$R$2292,16,0)</f>
        <v>15.8896</v>
      </c>
      <c r="S10" s="62">
        <f t="shared" si="7"/>
        <v>2</v>
      </c>
    </row>
    <row r="11" spans="1:20" x14ac:dyDescent="0.3">
      <c r="A11" s="58" t="s">
        <v>1177</v>
      </c>
      <c r="B11" s="59">
        <f>VLOOKUP($A11,'Return Data'!$B$7:$R$2292,3,0)</f>
        <v>44859</v>
      </c>
      <c r="C11" s="60">
        <f>VLOOKUP($A11,'Return Data'!$B$7:$R$2292,4,0)</f>
        <v>88.403499999999994</v>
      </c>
      <c r="D11" s="60">
        <f>VLOOKUP($A11,'Return Data'!$B$7:$R$2292,10,0)</f>
        <v>10.881399999999999</v>
      </c>
      <c r="E11" s="61">
        <f t="shared" si="0"/>
        <v>1</v>
      </c>
      <c r="F11" s="60">
        <f>VLOOKUP($A11,'Return Data'!$B$7:$R$2292,11,0)</f>
        <v>4.4200999999999997</v>
      </c>
      <c r="G11" s="61">
        <f t="shared" si="1"/>
        <v>5</v>
      </c>
      <c r="H11" s="60">
        <f>VLOOKUP($A11,'Return Data'!$B$7:$R$2292,12,0)</f>
        <v>9.7042000000000002</v>
      </c>
      <c r="I11" s="61">
        <f t="shared" si="2"/>
        <v>1</v>
      </c>
      <c r="J11" s="60">
        <f>VLOOKUP($A11,'Return Data'!$B$7:$R$2292,13,0)</f>
        <v>15.0791</v>
      </c>
      <c r="K11" s="61">
        <f t="shared" si="3"/>
        <v>1</v>
      </c>
      <c r="L11" s="60">
        <f>VLOOKUP($A11,'Return Data'!$B$7:$R$2292,17,0)</f>
        <v>36.645600000000002</v>
      </c>
      <c r="M11" s="61">
        <f t="shared" si="4"/>
        <v>1</v>
      </c>
      <c r="N11" s="60">
        <f>VLOOKUP($A11,'Return Data'!$B$7:$R$2292,14,0)</f>
        <v>30.219100000000001</v>
      </c>
      <c r="O11" s="61">
        <f t="shared" si="5"/>
        <v>1</v>
      </c>
      <c r="P11" s="60">
        <f>VLOOKUP($A11,'Return Data'!$B$7:$R$2292,15,0)</f>
        <v>20.437100000000001</v>
      </c>
      <c r="Q11" s="61">
        <f t="shared" si="6"/>
        <v>1</v>
      </c>
      <c r="R11" s="60">
        <f>VLOOKUP($A11,'Return Data'!$B$7:$R$2292,16,0)</f>
        <v>14.0177</v>
      </c>
      <c r="S11" s="62">
        <f t="shared" si="7"/>
        <v>3</v>
      </c>
    </row>
    <row r="12" spans="1:20" x14ac:dyDescent="0.3">
      <c r="A12" s="58" t="s">
        <v>733</v>
      </c>
      <c r="B12" s="59">
        <f>VLOOKUP($A12,'Return Data'!$B$7:$R$2292,3,0)</f>
        <v>44859</v>
      </c>
      <c r="C12" s="60">
        <f>VLOOKUP($A12,'Return Data'!$B$7:$R$2292,4,0)</f>
        <v>24.490100000000002</v>
      </c>
      <c r="D12" s="60">
        <f>VLOOKUP($A12,'Return Data'!$B$7:$R$2292,10,0)</f>
        <v>10.3134</v>
      </c>
      <c r="E12" s="61">
        <f t="shared" si="0"/>
        <v>2</v>
      </c>
      <c r="F12" s="60">
        <f>VLOOKUP($A12,'Return Data'!$B$7:$R$2292,11,0)</f>
        <v>5.4398</v>
      </c>
      <c r="G12" s="61">
        <f t="shared" si="1"/>
        <v>2</v>
      </c>
      <c r="H12" s="60">
        <f>VLOOKUP($A12,'Return Data'!$B$7:$R$2292,12,0)</f>
        <v>5.1143999999999998</v>
      </c>
      <c r="I12" s="61">
        <f t="shared" si="2"/>
        <v>4</v>
      </c>
      <c r="J12" s="60">
        <f>VLOOKUP($A12,'Return Data'!$B$7:$R$2292,13,0)</f>
        <v>3.2444999999999999</v>
      </c>
      <c r="K12" s="61">
        <f t="shared" si="3"/>
        <v>6</v>
      </c>
      <c r="L12" s="60">
        <f>VLOOKUP($A12,'Return Data'!$B$7:$R$2292,17,0)</f>
        <v>8.1470000000000002</v>
      </c>
      <c r="M12" s="61">
        <f t="shared" si="4"/>
        <v>8</v>
      </c>
      <c r="N12" s="60">
        <f>VLOOKUP($A12,'Return Data'!$B$7:$R$2292,14,0)</f>
        <v>8.9585000000000008</v>
      </c>
      <c r="O12" s="61">
        <f t="shared" si="5"/>
        <v>7</v>
      </c>
      <c r="P12" s="60">
        <f>VLOOKUP($A12,'Return Data'!$B$7:$R$2292,15,0)</f>
        <v>7.6710000000000003</v>
      </c>
      <c r="Q12" s="61">
        <f t="shared" si="6"/>
        <v>6</v>
      </c>
      <c r="R12" s="60">
        <f>VLOOKUP($A12,'Return Data'!$B$7:$R$2292,16,0)</f>
        <v>9.0890000000000004</v>
      </c>
      <c r="S12" s="62">
        <f t="shared" si="7"/>
        <v>7</v>
      </c>
    </row>
    <row r="13" spans="1:20" x14ac:dyDescent="0.3">
      <c r="A13" s="58" t="s">
        <v>1178</v>
      </c>
      <c r="B13" s="59">
        <f>VLOOKUP($A13,'Return Data'!$B$7:$R$2292,3,0)</f>
        <v>44859</v>
      </c>
      <c r="C13" s="60">
        <f>VLOOKUP($A13,'Return Data'!$B$7:$R$2292,4,0)</f>
        <v>41.74</v>
      </c>
      <c r="D13" s="60">
        <f>VLOOKUP($A13,'Return Data'!$B$7:$R$2292,10,0)</f>
        <v>4.2394999999999996</v>
      </c>
      <c r="E13" s="61">
        <f t="shared" si="0"/>
        <v>6</v>
      </c>
      <c r="F13" s="60">
        <f>VLOOKUP($A13,'Return Data'!$B$7:$R$2292,11,0)</f>
        <v>2.7568000000000001</v>
      </c>
      <c r="G13" s="61">
        <f t="shared" si="1"/>
        <v>7</v>
      </c>
      <c r="H13" s="60">
        <f>VLOOKUP($A13,'Return Data'!$B$7:$R$2292,12,0)</f>
        <v>4.7081</v>
      </c>
      <c r="I13" s="61">
        <f t="shared" si="2"/>
        <v>5</v>
      </c>
      <c r="J13" s="60">
        <f>VLOOKUP($A13,'Return Data'!$B$7:$R$2292,13,0)</f>
        <v>4.4850000000000003</v>
      </c>
      <c r="K13" s="61">
        <f t="shared" si="3"/>
        <v>4</v>
      </c>
      <c r="L13" s="60">
        <f>VLOOKUP($A13,'Return Data'!$B$7:$R$2292,17,0)</f>
        <v>13.1165</v>
      </c>
      <c r="M13" s="61">
        <f t="shared" si="4"/>
        <v>6</v>
      </c>
      <c r="N13" s="60">
        <f>VLOOKUP($A13,'Return Data'!$B$7:$R$2292,14,0)</f>
        <v>11.513299999999999</v>
      </c>
      <c r="O13" s="61">
        <f t="shared" si="5"/>
        <v>5</v>
      </c>
      <c r="P13" s="60">
        <f>VLOOKUP($A13,'Return Data'!$B$7:$R$2292,15,0)</f>
        <v>9.7856000000000005</v>
      </c>
      <c r="Q13" s="61">
        <f t="shared" si="6"/>
        <v>5</v>
      </c>
      <c r="R13" s="60">
        <f>VLOOKUP($A13,'Return Data'!$B$7:$R$2292,16,0)</f>
        <v>10.8332</v>
      </c>
      <c r="S13" s="62">
        <f t="shared" si="7"/>
        <v>5</v>
      </c>
    </row>
    <row r="14" spans="1:20" x14ac:dyDescent="0.3">
      <c r="A14" s="58" t="s">
        <v>1180</v>
      </c>
      <c r="B14" s="59">
        <f>VLOOKUP($A14,'Return Data'!$B$7:$R$2292,3,0)</f>
        <v>44859</v>
      </c>
      <c r="C14" s="60">
        <f>VLOOKUP($A14,'Return Data'!$B$7:$R$2292,4,0)</f>
        <v>16.8462</v>
      </c>
      <c r="D14" s="60">
        <f>VLOOKUP($A14,'Return Data'!$B$7:$R$2292,10,0)</f>
        <v>6.1432000000000002</v>
      </c>
      <c r="E14" s="61">
        <f t="shared" si="0"/>
        <v>4</v>
      </c>
      <c r="F14" s="60">
        <f>VLOOKUP($A14,'Return Data'!$B$7:$R$2292,11,0)</f>
        <v>5.4917999999999996</v>
      </c>
      <c r="G14" s="61">
        <f t="shared" si="1"/>
        <v>1</v>
      </c>
      <c r="H14" s="60">
        <f>VLOOKUP($A14,'Return Data'!$B$7:$R$2292,12,0)</f>
        <v>5.5030999999999999</v>
      </c>
      <c r="I14" s="61">
        <f t="shared" si="2"/>
        <v>3</v>
      </c>
      <c r="J14" s="60">
        <f>VLOOKUP($A14,'Return Data'!$B$7:$R$2292,13,0)</f>
        <v>5.6962999999999999</v>
      </c>
      <c r="K14" s="61">
        <f t="shared" si="3"/>
        <v>3</v>
      </c>
      <c r="L14" s="60">
        <f>VLOOKUP($A14,'Return Data'!$B$7:$R$2292,17,0)</f>
        <v>21.537199999999999</v>
      </c>
      <c r="M14" s="61">
        <f t="shared" si="4"/>
        <v>3</v>
      </c>
      <c r="N14" s="60"/>
      <c r="O14" s="61"/>
      <c r="P14" s="60"/>
      <c r="Q14" s="61"/>
      <c r="R14" s="60">
        <f>VLOOKUP($A14,'Return Data'!$B$7:$R$2292,16,0)</f>
        <v>21.806899999999999</v>
      </c>
      <c r="S14" s="62">
        <f t="shared" si="7"/>
        <v>1</v>
      </c>
    </row>
    <row r="15" spans="1:20" x14ac:dyDescent="0.3">
      <c r="A15" s="58" t="s">
        <v>1182</v>
      </c>
      <c r="B15" s="59">
        <f>VLOOKUP($A15,'Return Data'!$B$7:$R$2292,3,0)</f>
        <v>44859</v>
      </c>
      <c r="C15" s="60">
        <f>VLOOKUP($A15,'Return Data'!$B$7:$R$2292,4,0)</f>
        <v>48.354999999999997</v>
      </c>
      <c r="D15" s="60">
        <f>VLOOKUP($A15,'Return Data'!$B$7:$R$2292,10,0)</f>
        <v>4.6914999999999996</v>
      </c>
      <c r="E15" s="61">
        <f t="shared" si="0"/>
        <v>5</v>
      </c>
      <c r="F15" s="60">
        <f>VLOOKUP($A15,'Return Data'!$B$7:$R$2292,11,0)</f>
        <v>4.5682999999999998</v>
      </c>
      <c r="G15" s="61">
        <f t="shared" si="1"/>
        <v>4</v>
      </c>
      <c r="H15" s="60">
        <f>VLOOKUP($A15,'Return Data'!$B$7:$R$2292,12,0)</f>
        <v>3.0889000000000002</v>
      </c>
      <c r="I15" s="61">
        <f t="shared" si="2"/>
        <v>7</v>
      </c>
      <c r="J15" s="60">
        <f>VLOOKUP($A15,'Return Data'!$B$7:$R$2292,13,0)</f>
        <v>1.9263999999999999</v>
      </c>
      <c r="K15" s="61">
        <f t="shared" si="3"/>
        <v>7</v>
      </c>
      <c r="L15" s="60">
        <f>VLOOKUP($A15,'Return Data'!$B$7:$R$2292,17,0)</f>
        <v>11.143700000000001</v>
      </c>
      <c r="M15" s="61">
        <f t="shared" si="4"/>
        <v>7</v>
      </c>
      <c r="N15" s="60">
        <f>VLOOKUP($A15,'Return Data'!$B$7:$R$2292,14,0)</f>
        <v>10.373200000000001</v>
      </c>
      <c r="O15" s="61">
        <f>RANK(N15,N$8:N$15,0)</f>
        <v>6</v>
      </c>
      <c r="P15" s="60">
        <f>VLOOKUP($A15,'Return Data'!$B$7:$R$2292,15,0)</f>
        <v>7.2011000000000003</v>
      </c>
      <c r="Q15" s="61">
        <f>RANK(P15,P$8:P$15,0)</f>
        <v>7</v>
      </c>
      <c r="R15" s="60">
        <f>VLOOKUP($A15,'Return Data'!$B$7:$R$2292,16,0)</f>
        <v>7.5694999999999997</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6.3194374999999994</v>
      </c>
      <c r="E17" s="69"/>
      <c r="F17" s="70">
        <f>AVERAGE(F8:F15)</f>
        <v>4.0998374999999996</v>
      </c>
      <c r="G17" s="69"/>
      <c r="H17" s="70">
        <f>AVERAGE(H8:H15)</f>
        <v>4.8924875000000005</v>
      </c>
      <c r="I17" s="69"/>
      <c r="J17" s="70">
        <f>AVERAGE(J8:J15)</f>
        <v>4.9811624999999999</v>
      </c>
      <c r="K17" s="69"/>
      <c r="L17" s="70">
        <f>AVERAGE(L8:L15)</f>
        <v>19.784649999999999</v>
      </c>
      <c r="M17" s="69"/>
      <c r="N17" s="70">
        <f>AVERAGE(N8:N15)</f>
        <v>15.953528571428572</v>
      </c>
      <c r="O17" s="69"/>
      <c r="P17" s="70">
        <f>AVERAGE(P8:P15)</f>
        <v>11.623471428571429</v>
      </c>
      <c r="Q17" s="69"/>
      <c r="R17" s="70">
        <f>AVERAGE(R8:R15)</f>
        <v>12.534125</v>
      </c>
      <c r="S17" s="71"/>
    </row>
    <row r="18" spans="1:19" x14ac:dyDescent="0.3">
      <c r="A18" s="68" t="s">
        <v>28</v>
      </c>
      <c r="B18" s="69"/>
      <c r="C18" s="69"/>
      <c r="D18" s="70">
        <f>MIN(D8:D15)</f>
        <v>3.3239000000000001</v>
      </c>
      <c r="E18" s="69"/>
      <c r="F18" s="70">
        <f>MIN(F8:F15)</f>
        <v>0.37390000000000001</v>
      </c>
      <c r="G18" s="69"/>
      <c r="H18" s="70">
        <f>MIN(H8:H15)</f>
        <v>-2.4525000000000001</v>
      </c>
      <c r="I18" s="69"/>
      <c r="J18" s="70">
        <f>MIN(J8:J15)</f>
        <v>-4.6344000000000003</v>
      </c>
      <c r="K18" s="69"/>
      <c r="L18" s="70">
        <f>MIN(L8:L15)</f>
        <v>8.1470000000000002</v>
      </c>
      <c r="M18" s="69"/>
      <c r="N18" s="70">
        <f>MIN(N8:N15)</f>
        <v>8.9585000000000008</v>
      </c>
      <c r="O18" s="69"/>
      <c r="P18" s="70">
        <f>MIN(P8:P15)</f>
        <v>7.2011000000000003</v>
      </c>
      <c r="Q18" s="69"/>
      <c r="R18" s="70">
        <f>MIN(R8:R15)</f>
        <v>7.5694999999999997</v>
      </c>
      <c r="S18" s="71"/>
    </row>
    <row r="19" spans="1:19" ht="15" thickBot="1" x14ac:dyDescent="0.35">
      <c r="A19" s="72" t="s">
        <v>29</v>
      </c>
      <c r="B19" s="73"/>
      <c r="C19" s="73"/>
      <c r="D19" s="74">
        <f>MAX(D8:D15)</f>
        <v>10.881399999999999</v>
      </c>
      <c r="E19" s="73"/>
      <c r="F19" s="74">
        <f>MAX(F8:F15)</f>
        <v>5.4917999999999996</v>
      </c>
      <c r="G19" s="73"/>
      <c r="H19" s="74">
        <f>MAX(H8:H15)</f>
        <v>9.7042000000000002</v>
      </c>
      <c r="I19" s="73"/>
      <c r="J19" s="74">
        <f>MAX(J8:J15)</f>
        <v>15.0791</v>
      </c>
      <c r="K19" s="73"/>
      <c r="L19" s="74">
        <f>MAX(L8:L15)</f>
        <v>36.645600000000002</v>
      </c>
      <c r="M19" s="73"/>
      <c r="N19" s="74">
        <f>MAX(N8:N15)</f>
        <v>30.219100000000001</v>
      </c>
      <c r="O19" s="73"/>
      <c r="P19" s="74">
        <f>MAX(P8:P15)</f>
        <v>20.437100000000001</v>
      </c>
      <c r="Q19" s="73"/>
      <c r="R19" s="74">
        <f>MAX(R8:R15)</f>
        <v>21.806899999999999</v>
      </c>
      <c r="S19" s="75"/>
    </row>
    <row r="20" spans="1:19" x14ac:dyDescent="0.3">
      <c r="A20" s="99" t="s">
        <v>429</v>
      </c>
    </row>
    <row r="21" spans="1:19" x14ac:dyDescent="0.3">
      <c r="A21" s="14" t="s">
        <v>340</v>
      </c>
    </row>
  </sheetData>
  <sheetProtection algorithmName="SHA-512" hashValue="+ZaGN/vVO7X+T5GgCt60SoGQBtLXXJtmqGLWYmpw3djWl+Uw6whSUtO+Gw6LG6TBUp48ib+U5A1cehkUzN5ewg==" saltValue="9W1iiyFn4PLT+8aC8tRUCA=="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44859</v>
      </c>
      <c r="C8" s="60">
        <f>VLOOKUP($A8,'Return Data'!$B$7:$R$2292,4,0)</f>
        <v>290.4119</v>
      </c>
      <c r="D8" s="60">
        <f>VLOOKUP($A8,'Return Data'!$B$7:$R$2292,5,0)</f>
        <v>8.0602999999999998</v>
      </c>
      <c r="E8" s="61">
        <f>RANK(D8,D$8:D$14,0)</f>
        <v>6</v>
      </c>
      <c r="F8" s="60">
        <f>VLOOKUP($A8,'Return Data'!$B$7:$R$2292,6,0)</f>
        <v>8.0602999999999998</v>
      </c>
      <c r="G8" s="61">
        <f>RANK(F8,F$8:F$14,0)</f>
        <v>6</v>
      </c>
      <c r="H8" s="60">
        <f>VLOOKUP($A8,'Return Data'!$B$7:$R$2292,7,0)</f>
        <v>5.4478</v>
      </c>
      <c r="I8" s="61">
        <f>RANK(H8,H$8:H$14,0)</f>
        <v>7</v>
      </c>
      <c r="J8" s="60">
        <f>VLOOKUP($A8,'Return Data'!$B$7:$R$2292,8,0)</f>
        <v>6.1098999999999997</v>
      </c>
      <c r="K8" s="61">
        <f>RANK(J8,J$8:J$14,0)</f>
        <v>6</v>
      </c>
      <c r="L8" s="60">
        <f>VLOOKUP($A8,'Return Data'!$B$7:$R$2292,9,0)</f>
        <v>5.5185000000000004</v>
      </c>
      <c r="M8" s="61">
        <f>RANK(L8,L$8:L$14,0)</f>
        <v>6</v>
      </c>
      <c r="N8" s="60">
        <f>VLOOKUP($A8,'Return Data'!$B$7:$R$2292,10,0)</f>
        <v>5.4833999999999996</v>
      </c>
      <c r="O8" s="61">
        <f>RANK(N8,N$8:N$14,0)</f>
        <v>5</v>
      </c>
      <c r="P8" s="60">
        <f>VLOOKUP($A8,'Return Data'!$B$7:$R$2292,11,0)</f>
        <v>4.3156999999999996</v>
      </c>
      <c r="Q8" s="61">
        <f>RANK(P8,P$8:P$14,0)</f>
        <v>4</v>
      </c>
      <c r="R8" s="60">
        <f>VLOOKUP($A8,'Return Data'!$B$7:$R$2292,12,0)</f>
        <v>4.5072000000000001</v>
      </c>
      <c r="S8" s="61">
        <f>RANK(R8,R$8:R$14,0)</f>
        <v>2</v>
      </c>
      <c r="T8" s="60">
        <f>VLOOKUP($A8,'Return Data'!$B$7:$R$2292,13,0)</f>
        <v>4.2095000000000002</v>
      </c>
      <c r="U8" s="61">
        <f>RANK(T8,T$8:T$14,0)</f>
        <v>1</v>
      </c>
      <c r="V8" s="60">
        <f>VLOOKUP($A8,'Return Data'!$B$7:$R$2292,17,0)</f>
        <v>4.3391999999999999</v>
      </c>
      <c r="W8" s="61">
        <f>RANK(V8,V$8:V$14,0)</f>
        <v>3</v>
      </c>
      <c r="X8" s="60">
        <f>VLOOKUP($A8,'Return Data'!$B$7:$R$2292,14,0)</f>
        <v>5.8438999999999997</v>
      </c>
      <c r="Y8" s="61">
        <f>RANK(X8,X$8:X$14,0)</f>
        <v>4</v>
      </c>
      <c r="Z8" s="60">
        <f>VLOOKUP($A8,'Return Data'!$B$7:$R$2292,16,0)</f>
        <v>7.9897999999999998</v>
      </c>
      <c r="AA8" s="62">
        <f>RANK(Z8,Z$8:Z$14,0)</f>
        <v>2</v>
      </c>
    </row>
    <row r="9" spans="1:27" x14ac:dyDescent="0.3">
      <c r="A9" s="58" t="s">
        <v>773</v>
      </c>
      <c r="B9" s="59">
        <f>VLOOKUP($A9,'Return Data'!$B$7:$R$2292,3,0)</f>
        <v>44859</v>
      </c>
      <c r="C9" s="60">
        <f>VLOOKUP($A9,'Return Data'!$B$7:$R$2292,4,0)</f>
        <v>35.5047</v>
      </c>
      <c r="D9" s="60">
        <f>VLOOKUP($A9,'Return Data'!$B$7:$R$2292,5,0)</f>
        <v>11.914999999999999</v>
      </c>
      <c r="E9" s="61">
        <f t="shared" ref="E9:E14" si="0">RANK(D9,D$8:D$14,0)</f>
        <v>4</v>
      </c>
      <c r="F9" s="60">
        <f>VLOOKUP($A9,'Return Data'!$B$7:$R$2292,6,0)</f>
        <v>11.914999999999999</v>
      </c>
      <c r="G9" s="61">
        <f t="shared" ref="G9:G14" si="1">RANK(F9,F$8:F$14,0)</f>
        <v>4</v>
      </c>
      <c r="H9" s="60">
        <f>VLOOKUP($A9,'Return Data'!$B$7:$R$2292,7,0)</f>
        <v>6.9852999999999996</v>
      </c>
      <c r="I9" s="61">
        <f t="shared" ref="I9:I14" si="2">RANK(H9,H$8:H$14,0)</f>
        <v>2</v>
      </c>
      <c r="J9" s="60">
        <f>VLOOKUP($A9,'Return Data'!$B$7:$R$2292,8,0)</f>
        <v>8.8119999999999994</v>
      </c>
      <c r="K9" s="61">
        <f t="shared" ref="K9:K14" si="3">RANK(J9,J$8:J$14,0)</f>
        <v>3</v>
      </c>
      <c r="L9" s="60">
        <f>VLOOKUP($A9,'Return Data'!$B$7:$R$2292,9,0)</f>
        <v>7.6455000000000002</v>
      </c>
      <c r="M9" s="61">
        <f t="shared" ref="M9:M14" si="4">RANK(L9,L$8:L$14,0)</f>
        <v>2</v>
      </c>
      <c r="N9" s="60">
        <f>VLOOKUP($A9,'Return Data'!$B$7:$R$2292,10,0)</f>
        <v>6.851</v>
      </c>
      <c r="O9" s="61">
        <f t="shared" ref="O9:O14" si="5">RANK(N9,N$8:N$14,0)</f>
        <v>3</v>
      </c>
      <c r="P9" s="60">
        <f>VLOOKUP($A9,'Return Data'!$B$7:$R$2292,11,0)</f>
        <v>4.5231000000000003</v>
      </c>
      <c r="Q9" s="61">
        <f t="shared" ref="Q9:Q14" si="6">RANK(P9,P$8:P$14,0)</f>
        <v>3</v>
      </c>
      <c r="R9" s="60">
        <f>VLOOKUP($A9,'Return Data'!$B$7:$R$2292,12,0)</f>
        <v>4.2874999999999996</v>
      </c>
      <c r="S9" s="61">
        <f t="shared" ref="S9:S14" si="7">RANK(R9,R$8:R$14,0)</f>
        <v>4</v>
      </c>
      <c r="T9" s="60">
        <f>VLOOKUP($A9,'Return Data'!$B$7:$R$2292,13,0)</f>
        <v>3.7837000000000001</v>
      </c>
      <c r="U9" s="61">
        <f t="shared" ref="U9:U14" si="8">RANK(T9,T$8:T$14,0)</f>
        <v>4</v>
      </c>
      <c r="V9" s="60">
        <f>VLOOKUP($A9,'Return Data'!$B$7:$R$2292,17,0)</f>
        <v>4.2808999999999999</v>
      </c>
      <c r="W9" s="61">
        <f t="shared" ref="W9:W13" si="9">RANK(V9,V$8:V$14,0)</f>
        <v>4</v>
      </c>
      <c r="X9" s="60">
        <f>VLOOKUP($A9,'Return Data'!$B$7:$R$2292,14,0)</f>
        <v>5.2031000000000001</v>
      </c>
      <c r="Y9" s="61">
        <f t="shared" ref="Y9:Y13" si="10">RANK(X9,X$8:X$14,0)</f>
        <v>5</v>
      </c>
      <c r="Z9" s="60">
        <f>VLOOKUP($A9,'Return Data'!$B$7:$R$2292,16,0)</f>
        <v>6.6999000000000004</v>
      </c>
      <c r="AA9" s="62">
        <f t="shared" ref="AA9:AA14" si="11">RANK(Z9,Z$8:Z$14,0)</f>
        <v>5</v>
      </c>
    </row>
    <row r="10" spans="1:27" x14ac:dyDescent="0.3">
      <c r="A10" s="58" t="s">
        <v>775</v>
      </c>
      <c r="B10" s="59">
        <f>VLOOKUP($A10,'Return Data'!$B$7:$R$2292,3,0)</f>
        <v>44859</v>
      </c>
      <c r="C10" s="60">
        <f>VLOOKUP($A10,'Return Data'!$B$7:$R$2292,4,0)</f>
        <v>41.152999999999999</v>
      </c>
      <c r="D10" s="60">
        <f>VLOOKUP($A10,'Return Data'!$B$7:$R$2292,5,0)</f>
        <v>11.122400000000001</v>
      </c>
      <c r="E10" s="61">
        <f t="shared" si="0"/>
        <v>5</v>
      </c>
      <c r="F10" s="60">
        <f>VLOOKUP($A10,'Return Data'!$B$7:$R$2292,6,0)</f>
        <v>11.122400000000001</v>
      </c>
      <c r="G10" s="61">
        <f t="shared" si="1"/>
        <v>5</v>
      </c>
      <c r="H10" s="60">
        <f>VLOOKUP($A10,'Return Data'!$B$7:$R$2292,7,0)</f>
        <v>6.3174999999999999</v>
      </c>
      <c r="I10" s="61">
        <f t="shared" si="2"/>
        <v>5</v>
      </c>
      <c r="J10" s="60">
        <f>VLOOKUP($A10,'Return Data'!$B$7:$R$2292,8,0)</f>
        <v>8.4213000000000005</v>
      </c>
      <c r="K10" s="61">
        <f t="shared" si="3"/>
        <v>4</v>
      </c>
      <c r="L10" s="60">
        <f>VLOOKUP($A10,'Return Data'!$B$7:$R$2292,9,0)</f>
        <v>6.3939000000000004</v>
      </c>
      <c r="M10" s="61">
        <f t="shared" si="4"/>
        <v>4</v>
      </c>
      <c r="N10" s="60">
        <f>VLOOKUP($A10,'Return Data'!$B$7:$R$2292,10,0)</f>
        <v>7.5758000000000001</v>
      </c>
      <c r="O10" s="61">
        <f t="shared" si="5"/>
        <v>2</v>
      </c>
      <c r="P10" s="60">
        <f>VLOOKUP($A10,'Return Data'!$B$7:$R$2292,11,0)</f>
        <v>4.8446999999999996</v>
      </c>
      <c r="Q10" s="61">
        <f t="shared" si="6"/>
        <v>2</v>
      </c>
      <c r="R10" s="60">
        <f>VLOOKUP($A10,'Return Data'!$B$7:$R$2292,12,0)</f>
        <v>4.3414999999999999</v>
      </c>
      <c r="S10" s="61">
        <f t="shared" si="7"/>
        <v>3</v>
      </c>
      <c r="T10" s="60">
        <f>VLOOKUP($A10,'Return Data'!$B$7:$R$2292,13,0)</f>
        <v>3.9895</v>
      </c>
      <c r="U10" s="61">
        <f t="shared" si="8"/>
        <v>2</v>
      </c>
      <c r="V10" s="60">
        <f>VLOOKUP($A10,'Return Data'!$B$7:$R$2292,17,0)</f>
        <v>4.7868000000000004</v>
      </c>
      <c r="W10" s="61">
        <f t="shared" si="9"/>
        <v>2</v>
      </c>
      <c r="X10" s="60">
        <f>VLOOKUP($A10,'Return Data'!$B$7:$R$2292,14,0)</f>
        <v>6.2203999999999997</v>
      </c>
      <c r="Y10" s="61">
        <f t="shared" si="10"/>
        <v>3</v>
      </c>
      <c r="Z10" s="60">
        <f>VLOOKUP($A10,'Return Data'!$B$7:$R$2292,16,0)</f>
        <v>7.8300999999999998</v>
      </c>
      <c r="AA10" s="62">
        <f t="shared" si="11"/>
        <v>4</v>
      </c>
    </row>
    <row r="11" spans="1:27" x14ac:dyDescent="0.3">
      <c r="A11" s="58" t="s">
        <v>777</v>
      </c>
      <c r="B11" s="59">
        <f>VLOOKUP($A11,'Return Data'!$B$7:$R$2292,3,0)</f>
        <v>44859</v>
      </c>
      <c r="C11" s="60">
        <f>VLOOKUP($A11,'Return Data'!$B$7:$R$2292,4,0)</f>
        <v>372.58800000000002</v>
      </c>
      <c r="D11" s="60">
        <f>VLOOKUP($A11,'Return Data'!$B$7:$R$2292,5,0)</f>
        <v>19.9374</v>
      </c>
      <c r="E11" s="61">
        <f t="shared" si="0"/>
        <v>1</v>
      </c>
      <c r="F11" s="60">
        <f>VLOOKUP($A11,'Return Data'!$B$7:$R$2292,6,0)</f>
        <v>19.9374</v>
      </c>
      <c r="G11" s="61">
        <f t="shared" si="1"/>
        <v>1</v>
      </c>
      <c r="H11" s="60">
        <f>VLOOKUP($A11,'Return Data'!$B$7:$R$2292,7,0)</f>
        <v>8.9229000000000003</v>
      </c>
      <c r="I11" s="61">
        <f t="shared" si="2"/>
        <v>1</v>
      </c>
      <c r="J11" s="60">
        <f>VLOOKUP($A11,'Return Data'!$B$7:$R$2292,8,0)</f>
        <v>12.441000000000001</v>
      </c>
      <c r="K11" s="61">
        <f t="shared" si="3"/>
        <v>1</v>
      </c>
      <c r="L11" s="60">
        <f>VLOOKUP($A11,'Return Data'!$B$7:$R$2292,9,0)</f>
        <v>7.8574999999999999</v>
      </c>
      <c r="M11" s="61">
        <f t="shared" si="4"/>
        <v>1</v>
      </c>
      <c r="N11" s="60">
        <f>VLOOKUP($A11,'Return Data'!$B$7:$R$2292,10,0)</f>
        <v>11.819599999999999</v>
      </c>
      <c r="O11" s="61">
        <f t="shared" si="5"/>
        <v>1</v>
      </c>
      <c r="P11" s="60">
        <f>VLOOKUP($A11,'Return Data'!$B$7:$R$2292,11,0)</f>
        <v>6.3072999999999997</v>
      </c>
      <c r="Q11" s="61">
        <f t="shared" si="6"/>
        <v>1</v>
      </c>
      <c r="R11" s="60">
        <f>VLOOKUP($A11,'Return Data'!$B$7:$R$2292,12,0)</f>
        <v>4.9858000000000002</v>
      </c>
      <c r="S11" s="61">
        <f t="shared" si="7"/>
        <v>1</v>
      </c>
      <c r="T11" s="60">
        <f>VLOOKUP($A11,'Return Data'!$B$7:$R$2292,13,0)</f>
        <v>3.9182000000000001</v>
      </c>
      <c r="U11" s="61">
        <f t="shared" si="8"/>
        <v>3</v>
      </c>
      <c r="V11" s="60">
        <f>VLOOKUP($A11,'Return Data'!$B$7:$R$2292,17,0)</f>
        <v>5.1851000000000003</v>
      </c>
      <c r="W11" s="61">
        <f t="shared" si="9"/>
        <v>1</v>
      </c>
      <c r="X11" s="60">
        <f>VLOOKUP($A11,'Return Data'!$B$7:$R$2292,14,0)</f>
        <v>6.7515000000000001</v>
      </c>
      <c r="Y11" s="61">
        <f t="shared" si="10"/>
        <v>1</v>
      </c>
      <c r="Z11" s="60">
        <f>VLOOKUP($A11,'Return Data'!$B$7:$R$2292,16,0)</f>
        <v>8.2810000000000006</v>
      </c>
      <c r="AA11" s="62">
        <f t="shared" si="11"/>
        <v>1</v>
      </c>
    </row>
    <row r="12" spans="1:27" x14ac:dyDescent="0.3">
      <c r="A12" s="58" t="s">
        <v>778</v>
      </c>
      <c r="B12" s="59">
        <f>VLOOKUP($A12,'Return Data'!$B$7:$R$2292,3,0)</f>
        <v>44859</v>
      </c>
      <c r="C12" s="60">
        <f>VLOOKUP($A12,'Return Data'!$B$7:$R$2292,4,0)</f>
        <v>1247.3887999999999</v>
      </c>
      <c r="D12" s="60">
        <f>VLOOKUP($A12,'Return Data'!$B$7:$R$2292,5,0)</f>
        <v>14.657</v>
      </c>
      <c r="E12" s="61">
        <f t="shared" si="0"/>
        <v>2</v>
      </c>
      <c r="F12" s="60">
        <f>VLOOKUP($A12,'Return Data'!$B$7:$R$2292,6,0)</f>
        <v>14.657</v>
      </c>
      <c r="G12" s="61">
        <f t="shared" si="1"/>
        <v>2</v>
      </c>
      <c r="H12" s="60">
        <f>VLOOKUP($A12,'Return Data'!$B$7:$R$2292,7,0)</f>
        <v>6.7350000000000003</v>
      </c>
      <c r="I12" s="61">
        <f t="shared" si="2"/>
        <v>3</v>
      </c>
      <c r="J12" s="60">
        <f>VLOOKUP($A12,'Return Data'!$B$7:$R$2292,8,0)</f>
        <v>10.1244</v>
      </c>
      <c r="K12" s="61">
        <f t="shared" si="3"/>
        <v>2</v>
      </c>
      <c r="L12" s="60">
        <f>VLOOKUP($A12,'Return Data'!$B$7:$R$2292,9,0)</f>
        <v>6.8183999999999996</v>
      </c>
      <c r="M12" s="61">
        <f t="shared" si="4"/>
        <v>3</v>
      </c>
      <c r="N12" s="60">
        <f>VLOOKUP($A12,'Return Data'!$B$7:$R$2292,10,0)</f>
        <v>6.2065000000000001</v>
      </c>
      <c r="O12" s="61">
        <f t="shared" si="5"/>
        <v>4</v>
      </c>
      <c r="P12" s="60">
        <f>VLOOKUP($A12,'Return Data'!$B$7:$R$2292,11,0)</f>
        <v>3.3052000000000001</v>
      </c>
      <c r="Q12" s="61">
        <f t="shared" si="6"/>
        <v>6</v>
      </c>
      <c r="R12" s="60">
        <f>VLOOKUP($A12,'Return Data'!$B$7:$R$2292,12,0)</f>
        <v>3.1595</v>
      </c>
      <c r="S12" s="61">
        <f t="shared" si="7"/>
        <v>7</v>
      </c>
      <c r="T12" s="60">
        <f>VLOOKUP($A12,'Return Data'!$B$7:$R$2292,13,0)</f>
        <v>3.1017000000000001</v>
      </c>
      <c r="U12" s="61">
        <f t="shared" si="8"/>
        <v>7</v>
      </c>
      <c r="V12" s="60"/>
      <c r="W12" s="61"/>
      <c r="X12" s="60"/>
      <c r="Y12" s="61"/>
      <c r="Z12" s="60">
        <f>VLOOKUP($A12,'Return Data'!$B$7:$R$2292,16,0)</f>
        <v>6.6130000000000004</v>
      </c>
      <c r="AA12" s="62">
        <f t="shared" si="11"/>
        <v>6</v>
      </c>
    </row>
    <row r="13" spans="1:27" x14ac:dyDescent="0.3">
      <c r="A13" s="58" t="s">
        <v>781</v>
      </c>
      <c r="B13" s="59">
        <f>VLOOKUP($A13,'Return Data'!$B$7:$R$2292,3,0)</f>
        <v>44859</v>
      </c>
      <c r="C13" s="60">
        <f>VLOOKUP($A13,'Return Data'!$B$7:$R$2292,4,0)</f>
        <v>38.370800000000003</v>
      </c>
      <c r="D13" s="60">
        <f>VLOOKUP($A13,'Return Data'!$B$7:$R$2292,5,0)</f>
        <v>12.549899999999999</v>
      </c>
      <c r="E13" s="61">
        <f t="shared" si="0"/>
        <v>3</v>
      </c>
      <c r="F13" s="60">
        <f>VLOOKUP($A13,'Return Data'!$B$7:$R$2292,6,0)</f>
        <v>12.549899999999999</v>
      </c>
      <c r="G13" s="61">
        <f t="shared" si="1"/>
        <v>3</v>
      </c>
      <c r="H13" s="60">
        <f>VLOOKUP($A13,'Return Data'!$B$7:$R$2292,7,0)</f>
        <v>6.4629000000000003</v>
      </c>
      <c r="I13" s="61">
        <f t="shared" si="2"/>
        <v>4</v>
      </c>
      <c r="J13" s="60">
        <f>VLOOKUP($A13,'Return Data'!$B$7:$R$2292,8,0)</f>
        <v>8.0764999999999993</v>
      </c>
      <c r="K13" s="61">
        <f t="shared" si="3"/>
        <v>5</v>
      </c>
      <c r="L13" s="60">
        <f>VLOOKUP($A13,'Return Data'!$B$7:$R$2292,9,0)</f>
        <v>5.7031000000000001</v>
      </c>
      <c r="M13" s="61">
        <f t="shared" si="4"/>
        <v>5</v>
      </c>
      <c r="N13" s="60">
        <f>VLOOKUP($A13,'Return Data'!$B$7:$R$2292,10,0)</f>
        <v>4.1805000000000003</v>
      </c>
      <c r="O13" s="61">
        <f t="shared" si="5"/>
        <v>7</v>
      </c>
      <c r="P13" s="60">
        <f>VLOOKUP($A13,'Return Data'!$B$7:$R$2292,11,0)</f>
        <v>3.2092000000000001</v>
      </c>
      <c r="Q13" s="61">
        <f t="shared" si="6"/>
        <v>7</v>
      </c>
      <c r="R13" s="60">
        <f>VLOOKUP($A13,'Return Data'!$B$7:$R$2292,12,0)</f>
        <v>3.2214999999999998</v>
      </c>
      <c r="S13" s="61">
        <f t="shared" si="7"/>
        <v>6</v>
      </c>
      <c r="T13" s="60">
        <f>VLOOKUP($A13,'Return Data'!$B$7:$R$2292,13,0)</f>
        <v>3.2483</v>
      </c>
      <c r="U13" s="61">
        <f t="shared" si="8"/>
        <v>6</v>
      </c>
      <c r="V13" s="60">
        <f>VLOOKUP($A13,'Return Data'!$B$7:$R$2292,17,0)</f>
        <v>4.1760000000000002</v>
      </c>
      <c r="W13" s="61">
        <f t="shared" si="9"/>
        <v>5</v>
      </c>
      <c r="X13" s="60">
        <f>VLOOKUP($A13,'Return Data'!$B$7:$R$2292,14,0)</f>
        <v>6.5846</v>
      </c>
      <c r="Y13" s="61">
        <f t="shared" si="10"/>
        <v>2</v>
      </c>
      <c r="Z13" s="60">
        <f>VLOOKUP($A13,'Return Data'!$B$7:$R$2292,16,0)</f>
        <v>7.9340999999999999</v>
      </c>
      <c r="AA13" s="62">
        <f t="shared" si="11"/>
        <v>3</v>
      </c>
    </row>
    <row r="14" spans="1:27" x14ac:dyDescent="0.3">
      <c r="A14" s="58" t="s">
        <v>782</v>
      </c>
      <c r="B14" s="59">
        <f>VLOOKUP($A14,'Return Data'!$B$7:$R$2292,3,0)</f>
        <v>44859</v>
      </c>
      <c r="C14" s="60">
        <f>VLOOKUP($A14,'Return Data'!$B$7:$R$2292,4,0)</f>
        <v>1286.3235999999999</v>
      </c>
      <c r="D14" s="60">
        <f>VLOOKUP($A14,'Return Data'!$B$7:$R$2292,5,0)</f>
        <v>7.5548000000000002</v>
      </c>
      <c r="E14" s="61">
        <f t="shared" si="0"/>
        <v>7</v>
      </c>
      <c r="F14" s="60">
        <f>VLOOKUP($A14,'Return Data'!$B$7:$R$2292,6,0)</f>
        <v>7.5548000000000002</v>
      </c>
      <c r="G14" s="61">
        <f t="shared" si="1"/>
        <v>7</v>
      </c>
      <c r="H14" s="60">
        <f>VLOOKUP($A14,'Return Data'!$B$7:$R$2292,7,0)</f>
        <v>5.7012</v>
      </c>
      <c r="I14" s="61">
        <f t="shared" si="2"/>
        <v>6</v>
      </c>
      <c r="J14" s="60">
        <f>VLOOKUP($A14,'Return Data'!$B$7:$R$2292,8,0)</f>
        <v>5.2477999999999998</v>
      </c>
      <c r="K14" s="61">
        <f t="shared" si="3"/>
        <v>7</v>
      </c>
      <c r="L14" s="60">
        <f>VLOOKUP($A14,'Return Data'!$B$7:$R$2292,9,0)</f>
        <v>5.4245000000000001</v>
      </c>
      <c r="M14" s="61">
        <f t="shared" si="4"/>
        <v>7</v>
      </c>
      <c r="N14" s="60">
        <f>VLOOKUP($A14,'Return Data'!$B$7:$R$2292,10,0)</f>
        <v>5.1028000000000002</v>
      </c>
      <c r="O14" s="61">
        <f t="shared" si="5"/>
        <v>6</v>
      </c>
      <c r="P14" s="60">
        <f>VLOOKUP($A14,'Return Data'!$B$7:$R$2292,11,0)</f>
        <v>4.1132999999999997</v>
      </c>
      <c r="Q14" s="61">
        <f t="shared" si="6"/>
        <v>5</v>
      </c>
      <c r="R14" s="60">
        <f>VLOOKUP($A14,'Return Data'!$B$7:$R$2292,12,0)</f>
        <v>3.6522000000000001</v>
      </c>
      <c r="S14" s="61">
        <f t="shared" si="7"/>
        <v>5</v>
      </c>
      <c r="T14" s="60">
        <f>VLOOKUP($A14,'Return Data'!$B$7:$R$2292,13,0)</f>
        <v>3.3452999999999999</v>
      </c>
      <c r="U14" s="61">
        <f t="shared" si="8"/>
        <v>5</v>
      </c>
      <c r="V14" s="60">
        <f>VLOOKUP($A14,'Return Data'!$B$7:$R$2292,17,0)</f>
        <v>3.9405000000000001</v>
      </c>
      <c r="W14" s="61">
        <f t="shared" ref="W14" si="12">RANK(V14,V$8:V$14,0)</f>
        <v>6</v>
      </c>
      <c r="X14" s="60"/>
      <c r="Y14" s="61"/>
      <c r="Z14" s="60">
        <f>VLOOKUP($A14,'Return Data'!$B$7:$R$2292,16,0)</f>
        <v>6.5155000000000003</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12.256685714285712</v>
      </c>
      <c r="E16" s="69"/>
      <c r="F16" s="70">
        <f>AVERAGE(F8:F14)</f>
        <v>12.256685714285712</v>
      </c>
      <c r="G16" s="69"/>
      <c r="H16" s="70">
        <f>AVERAGE(H8:H14)</f>
        <v>6.6532285714285706</v>
      </c>
      <c r="I16" s="69"/>
      <c r="J16" s="70">
        <f>AVERAGE(J8:J14)</f>
        <v>8.461842857142857</v>
      </c>
      <c r="K16" s="69"/>
      <c r="L16" s="70">
        <f>AVERAGE(L8:L14)</f>
        <v>6.4802000000000008</v>
      </c>
      <c r="M16" s="69"/>
      <c r="N16" s="70">
        <f>AVERAGE(N8:N14)</f>
        <v>6.7456571428571426</v>
      </c>
      <c r="O16" s="69"/>
      <c r="P16" s="70">
        <f>AVERAGE(P8:P14)</f>
        <v>4.3740714285714279</v>
      </c>
      <c r="Q16" s="69"/>
      <c r="R16" s="70">
        <f>AVERAGE(R8:R14)</f>
        <v>4.0221714285714283</v>
      </c>
      <c r="S16" s="69"/>
      <c r="T16" s="70">
        <f>AVERAGE(T8:T14)</f>
        <v>3.6566000000000005</v>
      </c>
      <c r="U16" s="69"/>
      <c r="V16" s="70">
        <f>AVERAGE(V8:V14)</f>
        <v>4.4514166666666668</v>
      </c>
      <c r="W16" s="69"/>
      <c r="X16" s="70">
        <f>AVERAGE(X8:X14)</f>
        <v>6.1207000000000011</v>
      </c>
      <c r="Y16" s="69"/>
      <c r="Z16" s="70">
        <f>AVERAGE(Z8:Z14)</f>
        <v>7.4090571428571437</v>
      </c>
      <c r="AA16" s="71"/>
    </row>
    <row r="17" spans="1:27" x14ac:dyDescent="0.3">
      <c r="A17" s="68" t="s">
        <v>28</v>
      </c>
      <c r="B17" s="69"/>
      <c r="C17" s="69"/>
      <c r="D17" s="70">
        <f>MIN(D8:D14)</f>
        <v>7.5548000000000002</v>
      </c>
      <c r="E17" s="69"/>
      <c r="F17" s="70">
        <f>MIN(F8:F14)</f>
        <v>7.5548000000000002</v>
      </c>
      <c r="G17" s="69"/>
      <c r="H17" s="70">
        <f>MIN(H8:H14)</f>
        <v>5.4478</v>
      </c>
      <c r="I17" s="69"/>
      <c r="J17" s="70">
        <f>MIN(J8:J14)</f>
        <v>5.2477999999999998</v>
      </c>
      <c r="K17" s="69"/>
      <c r="L17" s="70">
        <f>MIN(L8:L14)</f>
        <v>5.4245000000000001</v>
      </c>
      <c r="M17" s="69"/>
      <c r="N17" s="70">
        <f>MIN(N8:N14)</f>
        <v>4.1805000000000003</v>
      </c>
      <c r="O17" s="69"/>
      <c r="P17" s="70">
        <f>MIN(P8:P14)</f>
        <v>3.2092000000000001</v>
      </c>
      <c r="Q17" s="69"/>
      <c r="R17" s="70">
        <f>MIN(R8:R14)</f>
        <v>3.1595</v>
      </c>
      <c r="S17" s="69"/>
      <c r="T17" s="70">
        <f>MIN(T8:T14)</f>
        <v>3.1017000000000001</v>
      </c>
      <c r="U17" s="69"/>
      <c r="V17" s="70">
        <f>MIN(V8:V14)</f>
        <v>3.9405000000000001</v>
      </c>
      <c r="W17" s="69"/>
      <c r="X17" s="70">
        <f>MIN(X8:X14)</f>
        <v>5.2031000000000001</v>
      </c>
      <c r="Y17" s="69"/>
      <c r="Z17" s="70">
        <f>MIN(Z8:Z14)</f>
        <v>6.5155000000000003</v>
      </c>
      <c r="AA17" s="71"/>
    </row>
    <row r="18" spans="1:27" ht="15" thickBot="1" x14ac:dyDescent="0.35">
      <c r="A18" s="72" t="s">
        <v>29</v>
      </c>
      <c r="B18" s="73"/>
      <c r="C18" s="73"/>
      <c r="D18" s="74">
        <f>MAX(D8:D14)</f>
        <v>19.9374</v>
      </c>
      <c r="E18" s="73"/>
      <c r="F18" s="74">
        <f>MAX(F8:F14)</f>
        <v>19.9374</v>
      </c>
      <c r="G18" s="73"/>
      <c r="H18" s="74">
        <f>MAX(H8:H14)</f>
        <v>8.9229000000000003</v>
      </c>
      <c r="I18" s="73"/>
      <c r="J18" s="74">
        <f>MAX(J8:J14)</f>
        <v>12.441000000000001</v>
      </c>
      <c r="K18" s="73"/>
      <c r="L18" s="74">
        <f>MAX(L8:L14)</f>
        <v>7.8574999999999999</v>
      </c>
      <c r="M18" s="73"/>
      <c r="N18" s="74">
        <f>MAX(N8:N14)</f>
        <v>11.819599999999999</v>
      </c>
      <c r="O18" s="73"/>
      <c r="P18" s="74">
        <f>MAX(P8:P14)</f>
        <v>6.3072999999999997</v>
      </c>
      <c r="Q18" s="73"/>
      <c r="R18" s="74">
        <f>MAX(R8:R14)</f>
        <v>4.9858000000000002</v>
      </c>
      <c r="S18" s="73"/>
      <c r="T18" s="74">
        <f>MAX(T8:T14)</f>
        <v>4.2095000000000002</v>
      </c>
      <c r="U18" s="73"/>
      <c r="V18" s="74">
        <f>MAX(V8:V14)</f>
        <v>5.1851000000000003</v>
      </c>
      <c r="W18" s="73"/>
      <c r="X18" s="74">
        <f>MAX(X8:X14)</f>
        <v>6.7515000000000001</v>
      </c>
      <c r="Y18" s="73"/>
      <c r="Z18" s="74">
        <f>MAX(Z8:Z14)</f>
        <v>8.2810000000000006</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770</v>
      </c>
      <c r="B8" s="59">
        <f>VLOOKUP($A8,'Return Data'!$B$7:$R$2292,3,0)</f>
        <v>44859</v>
      </c>
      <c r="C8" s="60">
        <f>VLOOKUP($A8,'Return Data'!$B$7:$R$2292,4,0)</f>
        <v>284.24959999999999</v>
      </c>
      <c r="D8" s="60">
        <f>VLOOKUP($A8,'Return Data'!$B$7:$R$2292,5,0)</f>
        <v>7.8364000000000003</v>
      </c>
      <c r="E8" s="61">
        <f>RANK(D8,D$8:D$14,0)</f>
        <v>6</v>
      </c>
      <c r="F8" s="60">
        <f>VLOOKUP($A8,'Return Data'!$B$7:$R$2292,6,0)</f>
        <v>7.8364000000000003</v>
      </c>
      <c r="G8" s="61">
        <f>RANK(F8,F$8:F$14,0)</f>
        <v>6</v>
      </c>
      <c r="H8" s="60">
        <f>VLOOKUP($A8,'Return Data'!$B$7:$R$2292,7,0)</f>
        <v>5.2241</v>
      </c>
      <c r="I8" s="61">
        <f>RANK(H8,H$8:H$14,0)</f>
        <v>6</v>
      </c>
      <c r="J8" s="60">
        <f>VLOOKUP($A8,'Return Data'!$B$7:$R$2292,8,0)</f>
        <v>5.8860999999999999</v>
      </c>
      <c r="K8" s="61">
        <f>RANK(J8,J$8:J$14,0)</f>
        <v>6</v>
      </c>
      <c r="L8" s="60">
        <f>VLOOKUP($A8,'Return Data'!$B$7:$R$2292,9,0)</f>
        <v>5.2923999999999998</v>
      </c>
      <c r="M8" s="61">
        <f>RANK(L8,L$8:L$14,0)</f>
        <v>6</v>
      </c>
      <c r="N8" s="60">
        <f>VLOOKUP($A8,'Return Data'!$B$7:$R$2292,10,0)</f>
        <v>5.2553999999999998</v>
      </c>
      <c r="O8" s="61">
        <f>RANK(N8,N$8:N$14,0)</f>
        <v>5</v>
      </c>
      <c r="P8" s="60">
        <f>VLOOKUP($A8,'Return Data'!$B$7:$R$2292,11,0)</f>
        <v>4.0719000000000003</v>
      </c>
      <c r="Q8" s="61">
        <f>RANK(P8,P$8:P$14,0)</f>
        <v>3</v>
      </c>
      <c r="R8" s="60">
        <f>VLOOKUP($A8,'Return Data'!$B$7:$R$2292,12,0)</f>
        <v>4.258</v>
      </c>
      <c r="S8" s="61">
        <f>RANK(R8,R$8:R$14,0)</f>
        <v>1</v>
      </c>
      <c r="T8" s="60">
        <f>VLOOKUP($A8,'Return Data'!$B$7:$R$2292,13,0)</f>
        <v>3.9651999999999998</v>
      </c>
      <c r="U8" s="61">
        <f>RANK(T8,T$8:T$14,0)</f>
        <v>1</v>
      </c>
      <c r="V8" s="60">
        <f>VLOOKUP($A8,'Return Data'!$B$7:$R$2292,17,0)</f>
        <v>4.1313000000000004</v>
      </c>
      <c r="W8" s="61">
        <f>RANK(V8,V$8:V$14,0)</f>
        <v>3</v>
      </c>
      <c r="X8" s="60">
        <f>VLOOKUP($A8,'Return Data'!$B$7:$R$2292,14,0)</f>
        <v>5.6341000000000001</v>
      </c>
      <c r="Y8" s="61">
        <f>RANK(X8,X$8:X$14,0)</f>
        <v>4</v>
      </c>
      <c r="Z8" s="60">
        <f>VLOOKUP($A8,'Return Data'!$B$7:$R$2292,16,0)</f>
        <v>7.9859</v>
      </c>
      <c r="AA8" s="62">
        <f>RANK(Z8,Z$8:Z$14,0)</f>
        <v>1</v>
      </c>
    </row>
    <row r="9" spans="1:27" x14ac:dyDescent="0.3">
      <c r="A9" s="58" t="s">
        <v>772</v>
      </c>
      <c r="B9" s="59">
        <f>VLOOKUP($A9,'Return Data'!$B$7:$R$2292,3,0)</f>
        <v>44859</v>
      </c>
      <c r="C9" s="60">
        <f>VLOOKUP($A9,'Return Data'!$B$7:$R$2292,4,0)</f>
        <v>33.163600000000002</v>
      </c>
      <c r="D9" s="60">
        <f>VLOOKUP($A9,'Return Data'!$B$7:$R$2292,5,0)</f>
        <v>11.184799999999999</v>
      </c>
      <c r="E9" s="61">
        <f t="shared" ref="E9:E14" si="0">RANK(D9,D$8:D$14,0)</f>
        <v>4</v>
      </c>
      <c r="F9" s="60">
        <f>VLOOKUP($A9,'Return Data'!$B$7:$R$2292,6,0)</f>
        <v>11.184799999999999</v>
      </c>
      <c r="G9" s="61">
        <f t="shared" ref="G9:G14" si="1">RANK(F9,F$8:F$14,0)</f>
        <v>4</v>
      </c>
      <c r="H9" s="60">
        <f>VLOOKUP($A9,'Return Data'!$B$7:$R$2292,7,0)</f>
        <v>6.2809999999999997</v>
      </c>
      <c r="I9" s="61">
        <f t="shared" ref="I9:I14" si="2">RANK(H9,H$8:H$14,0)</f>
        <v>3</v>
      </c>
      <c r="J9" s="60">
        <f>VLOOKUP($A9,'Return Data'!$B$7:$R$2292,8,0)</f>
        <v>8.1067</v>
      </c>
      <c r="K9" s="61">
        <f t="shared" ref="K9:K14" si="3">RANK(J9,J$8:J$14,0)</f>
        <v>4</v>
      </c>
      <c r="L9" s="60">
        <f>VLOOKUP($A9,'Return Data'!$B$7:$R$2292,9,0)</f>
        <v>6.9413999999999998</v>
      </c>
      <c r="M9" s="61">
        <f t="shared" ref="M9:M14" si="4">RANK(L9,L$8:L$14,0)</f>
        <v>2</v>
      </c>
      <c r="N9" s="60">
        <f>VLOOKUP($A9,'Return Data'!$B$7:$R$2292,10,0)</f>
        <v>6.1409000000000002</v>
      </c>
      <c r="O9" s="61">
        <f t="shared" ref="O9:O14" si="5">RANK(N9,N$8:N$14,0)</f>
        <v>3</v>
      </c>
      <c r="P9" s="60">
        <f>VLOOKUP($A9,'Return Data'!$B$7:$R$2292,11,0)</f>
        <v>3.8117000000000001</v>
      </c>
      <c r="Q9" s="61">
        <f t="shared" ref="Q9:Q14" si="6">RANK(P9,P$8:P$14,0)</f>
        <v>4</v>
      </c>
      <c r="R9" s="60">
        <f>VLOOKUP($A9,'Return Data'!$B$7:$R$2292,12,0)</f>
        <v>3.5785</v>
      </c>
      <c r="S9" s="61">
        <f t="shared" ref="S9:S14" si="7">RANK(R9,R$8:R$14,0)</f>
        <v>4</v>
      </c>
      <c r="T9" s="60">
        <f>VLOOKUP($A9,'Return Data'!$B$7:$R$2292,13,0)</f>
        <v>3.0809000000000002</v>
      </c>
      <c r="U9" s="61">
        <f t="shared" ref="U9:U14" si="8">RANK(T9,T$8:T$14,0)</f>
        <v>4</v>
      </c>
      <c r="V9" s="60">
        <f>VLOOKUP($A9,'Return Data'!$B$7:$R$2292,17,0)</f>
        <v>3.5911</v>
      </c>
      <c r="W9" s="61">
        <f t="shared" ref="W9:W11" si="9">RANK(V9,V$8:V$14,0)</f>
        <v>5</v>
      </c>
      <c r="X9" s="60">
        <f>VLOOKUP($A9,'Return Data'!$B$7:$R$2292,14,0)</f>
        <v>4.4973000000000001</v>
      </c>
      <c r="Y9" s="61">
        <f t="shared" ref="Y9:Y11" si="10">RANK(X9,X$8:X$14,0)</f>
        <v>5</v>
      </c>
      <c r="Z9" s="60">
        <f>VLOOKUP($A9,'Return Data'!$B$7:$R$2292,16,0)</f>
        <v>5.7289000000000003</v>
      </c>
      <c r="AA9" s="62">
        <f t="shared" ref="AA9:AA14" si="11">RANK(Z9,Z$8:Z$14,0)</f>
        <v>6</v>
      </c>
    </row>
    <row r="10" spans="1:27" x14ac:dyDescent="0.3">
      <c r="A10" s="58" t="s">
        <v>774</v>
      </c>
      <c r="B10" s="59">
        <f>VLOOKUP($A10,'Return Data'!$B$7:$R$2292,3,0)</f>
        <v>44859</v>
      </c>
      <c r="C10" s="60">
        <f>VLOOKUP($A10,'Return Data'!$B$7:$R$2292,4,0)</f>
        <v>40.591200000000001</v>
      </c>
      <c r="D10" s="60">
        <f>VLOOKUP($A10,'Return Data'!$B$7:$R$2292,5,0)</f>
        <v>10.8934</v>
      </c>
      <c r="E10" s="61">
        <f t="shared" si="0"/>
        <v>5</v>
      </c>
      <c r="F10" s="60">
        <f>VLOOKUP($A10,'Return Data'!$B$7:$R$2292,6,0)</f>
        <v>10.8934</v>
      </c>
      <c r="G10" s="61">
        <f t="shared" si="1"/>
        <v>5</v>
      </c>
      <c r="H10" s="60">
        <f>VLOOKUP($A10,'Return Data'!$B$7:$R$2292,7,0)</f>
        <v>6.0831999999999997</v>
      </c>
      <c r="I10" s="61">
        <f t="shared" si="2"/>
        <v>5</v>
      </c>
      <c r="J10" s="60">
        <f>VLOOKUP($A10,'Return Data'!$B$7:$R$2292,8,0)</f>
        <v>8.1956000000000007</v>
      </c>
      <c r="K10" s="61">
        <f t="shared" si="3"/>
        <v>3</v>
      </c>
      <c r="L10" s="60">
        <f>VLOOKUP($A10,'Return Data'!$B$7:$R$2292,9,0)</f>
        <v>6.1703000000000001</v>
      </c>
      <c r="M10" s="61">
        <f t="shared" si="4"/>
        <v>4</v>
      </c>
      <c r="N10" s="60">
        <f>VLOOKUP($A10,'Return Data'!$B$7:$R$2292,10,0)</f>
        <v>7.3448000000000002</v>
      </c>
      <c r="O10" s="61">
        <f t="shared" si="5"/>
        <v>2</v>
      </c>
      <c r="P10" s="60">
        <f>VLOOKUP($A10,'Return Data'!$B$7:$R$2292,11,0)</f>
        <v>4.6147</v>
      </c>
      <c r="Q10" s="61">
        <f t="shared" si="6"/>
        <v>2</v>
      </c>
      <c r="R10" s="60">
        <f>VLOOKUP($A10,'Return Data'!$B$7:$R$2292,12,0)</f>
        <v>4.101</v>
      </c>
      <c r="S10" s="61">
        <f t="shared" si="7"/>
        <v>3</v>
      </c>
      <c r="T10" s="60">
        <f>VLOOKUP($A10,'Return Data'!$B$7:$R$2292,13,0)</f>
        <v>3.7429999999999999</v>
      </c>
      <c r="U10" s="61">
        <f t="shared" si="8"/>
        <v>2</v>
      </c>
      <c r="V10" s="60">
        <f>VLOOKUP($A10,'Return Data'!$B$7:$R$2292,17,0)</f>
        <v>4.5319000000000003</v>
      </c>
      <c r="W10" s="61">
        <f t="shared" si="9"/>
        <v>1</v>
      </c>
      <c r="X10" s="60">
        <f>VLOOKUP($A10,'Return Data'!$B$7:$R$2292,14,0)</f>
        <v>5.9823000000000004</v>
      </c>
      <c r="Y10" s="61">
        <f t="shared" si="10"/>
        <v>3</v>
      </c>
      <c r="Z10" s="60">
        <f>VLOOKUP($A10,'Return Data'!$B$7:$R$2292,16,0)</f>
        <v>7.7774000000000001</v>
      </c>
      <c r="AA10" s="62">
        <f t="shared" si="11"/>
        <v>2</v>
      </c>
    </row>
    <row r="11" spans="1:27" x14ac:dyDescent="0.3">
      <c r="A11" s="58" t="s">
        <v>776</v>
      </c>
      <c r="B11" s="59">
        <f>VLOOKUP($A11,'Return Data'!$B$7:$R$2292,3,0)</f>
        <v>44859</v>
      </c>
      <c r="C11" s="60">
        <f>VLOOKUP($A11,'Return Data'!$B$7:$R$2292,4,0)</f>
        <v>347.09089999999998</v>
      </c>
      <c r="D11" s="60">
        <f>VLOOKUP($A11,'Return Data'!$B$7:$R$2292,5,0)</f>
        <v>19.237400000000001</v>
      </c>
      <c r="E11" s="61">
        <f t="shared" si="0"/>
        <v>1</v>
      </c>
      <c r="F11" s="60">
        <f>VLOOKUP($A11,'Return Data'!$B$7:$R$2292,6,0)</f>
        <v>19.237400000000001</v>
      </c>
      <c r="G11" s="61">
        <f t="shared" si="1"/>
        <v>1</v>
      </c>
      <c r="H11" s="60">
        <f>VLOOKUP($A11,'Return Data'!$B$7:$R$2292,7,0)</f>
        <v>8.2213999999999992</v>
      </c>
      <c r="I11" s="61">
        <f t="shared" si="2"/>
        <v>1</v>
      </c>
      <c r="J11" s="60">
        <f>VLOOKUP($A11,'Return Data'!$B$7:$R$2292,8,0)</f>
        <v>11.737399999999999</v>
      </c>
      <c r="K11" s="61">
        <f t="shared" si="3"/>
        <v>1</v>
      </c>
      <c r="L11" s="60">
        <f>VLOOKUP($A11,'Return Data'!$B$7:$R$2292,9,0)</f>
        <v>7.1527000000000003</v>
      </c>
      <c r="M11" s="61">
        <f t="shared" si="4"/>
        <v>1</v>
      </c>
      <c r="N11" s="60">
        <f>VLOOKUP($A11,'Return Data'!$B$7:$R$2292,10,0)</f>
        <v>11.099299999999999</v>
      </c>
      <c r="O11" s="61">
        <f t="shared" si="5"/>
        <v>1</v>
      </c>
      <c r="P11" s="60">
        <f>VLOOKUP($A11,'Return Data'!$B$7:$R$2292,11,0)</f>
        <v>5.5822000000000003</v>
      </c>
      <c r="Q11" s="61">
        <f t="shared" si="6"/>
        <v>1</v>
      </c>
      <c r="R11" s="60">
        <f>VLOOKUP($A11,'Return Data'!$B$7:$R$2292,12,0)</f>
        <v>4.2519</v>
      </c>
      <c r="S11" s="61">
        <f t="shared" si="7"/>
        <v>2</v>
      </c>
      <c r="T11" s="60">
        <f>VLOOKUP($A11,'Return Data'!$B$7:$R$2292,13,0)</f>
        <v>3.1808000000000001</v>
      </c>
      <c r="U11" s="61">
        <f t="shared" si="8"/>
        <v>3</v>
      </c>
      <c r="V11" s="60">
        <f>VLOOKUP($A11,'Return Data'!$B$7:$R$2292,17,0)</f>
        <v>4.4347000000000003</v>
      </c>
      <c r="W11" s="61">
        <f t="shared" si="9"/>
        <v>2</v>
      </c>
      <c r="X11" s="60">
        <f>VLOOKUP($A11,'Return Data'!$B$7:$R$2292,14,0)</f>
        <v>5.9854000000000003</v>
      </c>
      <c r="Y11" s="61">
        <f t="shared" si="10"/>
        <v>2</v>
      </c>
      <c r="Z11" s="60">
        <f>VLOOKUP($A11,'Return Data'!$B$7:$R$2292,16,0)</f>
        <v>7.6189</v>
      </c>
      <c r="AA11" s="62">
        <f t="shared" si="11"/>
        <v>3</v>
      </c>
    </row>
    <row r="12" spans="1:27" x14ac:dyDescent="0.3">
      <c r="A12" s="58" t="s">
        <v>779</v>
      </c>
      <c r="B12" s="59">
        <f>VLOOKUP($A12,'Return Data'!$B$7:$R$2292,3,0)</f>
        <v>44859</v>
      </c>
      <c r="C12" s="60">
        <f>VLOOKUP($A12,'Return Data'!$B$7:$R$2292,4,0)</f>
        <v>1231.8617999999999</v>
      </c>
      <c r="D12" s="60">
        <f>VLOOKUP($A12,'Return Data'!$B$7:$R$2292,5,0)</f>
        <v>14.256500000000001</v>
      </c>
      <c r="E12" s="61">
        <f t="shared" si="0"/>
        <v>2</v>
      </c>
      <c r="F12" s="60">
        <f>VLOOKUP($A12,'Return Data'!$B$7:$R$2292,6,0)</f>
        <v>14.256500000000001</v>
      </c>
      <c r="G12" s="61">
        <f t="shared" si="1"/>
        <v>2</v>
      </c>
      <c r="H12" s="60">
        <f>VLOOKUP($A12,'Return Data'!$B$7:$R$2292,7,0)</f>
        <v>6.3341000000000003</v>
      </c>
      <c r="I12" s="61">
        <f t="shared" si="2"/>
        <v>2</v>
      </c>
      <c r="J12" s="60">
        <f>VLOOKUP($A12,'Return Data'!$B$7:$R$2292,8,0)</f>
        <v>9.7227999999999994</v>
      </c>
      <c r="K12" s="61">
        <f t="shared" si="3"/>
        <v>2</v>
      </c>
      <c r="L12" s="60">
        <f>VLOOKUP($A12,'Return Data'!$B$7:$R$2292,9,0)</f>
        <v>6.4160000000000004</v>
      </c>
      <c r="M12" s="61">
        <f t="shared" si="4"/>
        <v>3</v>
      </c>
      <c r="N12" s="60">
        <f>VLOOKUP($A12,'Return Data'!$B$7:$R$2292,10,0)</f>
        <v>5.8002000000000002</v>
      </c>
      <c r="O12" s="61">
        <f t="shared" si="5"/>
        <v>4</v>
      </c>
      <c r="P12" s="60">
        <f>VLOOKUP($A12,'Return Data'!$B$7:$R$2292,11,0)</f>
        <v>2.8988</v>
      </c>
      <c r="Q12" s="61">
        <f t="shared" si="6"/>
        <v>6</v>
      </c>
      <c r="R12" s="60">
        <f>VLOOKUP($A12,'Return Data'!$B$7:$R$2292,12,0)</f>
        <v>2.7505000000000002</v>
      </c>
      <c r="S12" s="61">
        <f t="shared" si="7"/>
        <v>7</v>
      </c>
      <c r="T12" s="60">
        <f>VLOOKUP($A12,'Return Data'!$B$7:$R$2292,13,0)</f>
        <v>2.69</v>
      </c>
      <c r="U12" s="61">
        <f t="shared" si="8"/>
        <v>7</v>
      </c>
      <c r="V12" s="60"/>
      <c r="W12" s="61"/>
      <c r="X12" s="60"/>
      <c r="Y12" s="61"/>
      <c r="Z12" s="60">
        <f>VLOOKUP($A12,'Return Data'!$B$7:$R$2292,16,0)</f>
        <v>6.2267999999999999</v>
      </c>
      <c r="AA12" s="62">
        <f t="shared" si="11"/>
        <v>5</v>
      </c>
    </row>
    <row r="13" spans="1:27" x14ac:dyDescent="0.3">
      <c r="A13" s="58" t="s">
        <v>780</v>
      </c>
      <c r="B13" s="59">
        <f>VLOOKUP($A13,'Return Data'!$B$7:$R$2292,3,0)</f>
        <v>44859</v>
      </c>
      <c r="C13" s="60">
        <f>VLOOKUP($A13,'Return Data'!$B$7:$R$2292,4,0)</f>
        <v>36.761899999999997</v>
      </c>
      <c r="D13" s="60">
        <f>VLOOKUP($A13,'Return Data'!$B$7:$R$2292,5,0)</f>
        <v>12.2287</v>
      </c>
      <c r="E13" s="61">
        <f t="shared" si="0"/>
        <v>3</v>
      </c>
      <c r="F13" s="60">
        <f>VLOOKUP($A13,'Return Data'!$B$7:$R$2292,6,0)</f>
        <v>12.2287</v>
      </c>
      <c r="G13" s="61">
        <f t="shared" si="1"/>
        <v>3</v>
      </c>
      <c r="H13" s="60">
        <f>VLOOKUP($A13,'Return Data'!$B$7:$R$2292,7,0)</f>
        <v>6.1346999999999996</v>
      </c>
      <c r="I13" s="61">
        <f t="shared" si="2"/>
        <v>4</v>
      </c>
      <c r="J13" s="60">
        <f>VLOOKUP($A13,'Return Data'!$B$7:$R$2292,8,0)</f>
        <v>7.7461000000000002</v>
      </c>
      <c r="K13" s="61">
        <f t="shared" si="3"/>
        <v>5</v>
      </c>
      <c r="L13" s="60">
        <f>VLOOKUP($A13,'Return Data'!$B$7:$R$2292,9,0)</f>
        <v>5.3712</v>
      </c>
      <c r="M13" s="61">
        <f t="shared" si="4"/>
        <v>5</v>
      </c>
      <c r="N13" s="60">
        <f>VLOOKUP($A13,'Return Data'!$B$7:$R$2292,10,0)</f>
        <v>3.8477000000000001</v>
      </c>
      <c r="O13" s="61">
        <f t="shared" si="5"/>
        <v>7</v>
      </c>
      <c r="P13" s="60">
        <f>VLOOKUP($A13,'Return Data'!$B$7:$R$2292,11,0)</f>
        <v>2.8746</v>
      </c>
      <c r="Q13" s="61">
        <f t="shared" si="6"/>
        <v>7</v>
      </c>
      <c r="R13" s="60">
        <f>VLOOKUP($A13,'Return Data'!$B$7:$R$2292,12,0)</f>
        <v>2.8841999999999999</v>
      </c>
      <c r="S13" s="61">
        <f t="shared" si="7"/>
        <v>6</v>
      </c>
      <c r="T13" s="60">
        <f>VLOOKUP($A13,'Return Data'!$B$7:$R$2292,13,0)</f>
        <v>2.9081999999999999</v>
      </c>
      <c r="U13" s="61">
        <f t="shared" si="8"/>
        <v>5</v>
      </c>
      <c r="V13" s="60">
        <f>VLOOKUP($A13,'Return Data'!$B$7:$R$2292,17,0)</f>
        <v>3.8290000000000002</v>
      </c>
      <c r="W13" s="61">
        <f t="shared" ref="W13:W14" si="12">RANK(V13,V$8:V$14,0)</f>
        <v>4</v>
      </c>
      <c r="X13" s="60">
        <f>VLOOKUP($A13,'Return Data'!$B$7:$R$2292,14,0)</f>
        <v>6.2130000000000001</v>
      </c>
      <c r="Y13" s="61">
        <f t="shared" ref="Y13" si="13">RANK(X13,X$8:X$14,0)</f>
        <v>1</v>
      </c>
      <c r="Z13" s="60">
        <f>VLOOKUP($A13,'Return Data'!$B$7:$R$2292,16,0)</f>
        <v>7.4337999999999997</v>
      </c>
      <c r="AA13" s="62">
        <f t="shared" si="11"/>
        <v>4</v>
      </c>
    </row>
    <row r="14" spans="1:27" x14ac:dyDescent="0.3">
      <c r="A14" s="58" t="s">
        <v>783</v>
      </c>
      <c r="B14" s="59">
        <f>VLOOKUP($A14,'Return Data'!$B$7:$R$2292,3,0)</f>
        <v>44859</v>
      </c>
      <c r="C14" s="60">
        <f>VLOOKUP($A14,'Return Data'!$B$7:$R$2292,4,0)</f>
        <v>1244.8326</v>
      </c>
      <c r="D14" s="60">
        <f>VLOOKUP($A14,'Return Data'!$B$7:$R$2292,5,0)</f>
        <v>7.0549999999999997</v>
      </c>
      <c r="E14" s="61">
        <f t="shared" si="0"/>
        <v>7</v>
      </c>
      <c r="F14" s="60">
        <f>VLOOKUP($A14,'Return Data'!$B$7:$R$2292,6,0)</f>
        <v>7.0549999999999997</v>
      </c>
      <c r="G14" s="61">
        <f t="shared" si="1"/>
        <v>7</v>
      </c>
      <c r="H14" s="60">
        <f>VLOOKUP($A14,'Return Data'!$B$7:$R$2292,7,0)</f>
        <v>5.2008999999999999</v>
      </c>
      <c r="I14" s="61">
        <f t="shared" si="2"/>
        <v>7</v>
      </c>
      <c r="J14" s="60">
        <f>VLOOKUP($A14,'Return Data'!$B$7:$R$2292,8,0)</f>
        <v>4.7470999999999997</v>
      </c>
      <c r="K14" s="61">
        <f t="shared" si="3"/>
        <v>7</v>
      </c>
      <c r="L14" s="60">
        <f>VLOOKUP($A14,'Return Data'!$B$7:$R$2292,9,0)</f>
        <v>4.9222999999999999</v>
      </c>
      <c r="M14" s="61">
        <f t="shared" si="4"/>
        <v>7</v>
      </c>
      <c r="N14" s="60">
        <f>VLOOKUP($A14,'Return Data'!$B$7:$R$2292,10,0)</f>
        <v>4.5967000000000002</v>
      </c>
      <c r="O14" s="61">
        <f t="shared" si="5"/>
        <v>6</v>
      </c>
      <c r="P14" s="60">
        <f>VLOOKUP($A14,'Return Data'!$B$7:$R$2292,11,0)</f>
        <v>3.6036000000000001</v>
      </c>
      <c r="Q14" s="61">
        <f t="shared" si="6"/>
        <v>5</v>
      </c>
      <c r="R14" s="60">
        <f>VLOOKUP($A14,'Return Data'!$B$7:$R$2292,12,0)</f>
        <v>3.1395</v>
      </c>
      <c r="S14" s="61">
        <f t="shared" si="7"/>
        <v>5</v>
      </c>
      <c r="T14" s="60">
        <f>VLOOKUP($A14,'Return Data'!$B$7:$R$2292,13,0)</f>
        <v>2.8298999999999999</v>
      </c>
      <c r="U14" s="61">
        <f t="shared" si="8"/>
        <v>6</v>
      </c>
      <c r="V14" s="60">
        <f>VLOOKUP($A14,'Return Data'!$B$7:$R$2292,17,0)</f>
        <v>3.2559999999999998</v>
      </c>
      <c r="W14" s="61">
        <f t="shared" si="12"/>
        <v>6</v>
      </c>
      <c r="X14" s="60"/>
      <c r="Y14" s="61"/>
      <c r="Z14" s="60">
        <f>VLOOKUP($A14,'Return Data'!$B$7:$R$2292,16,0)</f>
        <v>5.6436000000000002</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11.813171428571431</v>
      </c>
      <c r="E16" s="69"/>
      <c r="F16" s="70">
        <f>AVERAGE(F8:F14)</f>
        <v>11.813171428571431</v>
      </c>
      <c r="G16" s="69"/>
      <c r="H16" s="70">
        <f>AVERAGE(H8:H14)</f>
        <v>6.2113428571428573</v>
      </c>
      <c r="I16" s="69"/>
      <c r="J16" s="70">
        <f>AVERAGE(J8:J14)</f>
        <v>8.0202571428571439</v>
      </c>
      <c r="K16" s="69"/>
      <c r="L16" s="70">
        <f>AVERAGE(L8:L14)</f>
        <v>6.038042857142857</v>
      </c>
      <c r="M16" s="69"/>
      <c r="N16" s="70">
        <f>AVERAGE(N8:N14)</f>
        <v>6.2978571428571426</v>
      </c>
      <c r="O16" s="69"/>
      <c r="P16" s="70">
        <f>AVERAGE(P8:P14)</f>
        <v>3.9225000000000003</v>
      </c>
      <c r="Q16" s="69"/>
      <c r="R16" s="70">
        <f>AVERAGE(R8:R14)</f>
        <v>3.5662285714285713</v>
      </c>
      <c r="S16" s="69"/>
      <c r="T16" s="70">
        <f>AVERAGE(T8:T14)</f>
        <v>3.1997142857142857</v>
      </c>
      <c r="U16" s="69"/>
      <c r="V16" s="70">
        <f>AVERAGE(V8:V14)</f>
        <v>3.9623333333333335</v>
      </c>
      <c r="W16" s="69"/>
      <c r="X16" s="70">
        <f>AVERAGE(X8:X14)</f>
        <v>5.66242</v>
      </c>
      <c r="Y16" s="69"/>
      <c r="Z16" s="70">
        <f>AVERAGE(Z8:Z14)</f>
        <v>6.9164714285714277</v>
      </c>
      <c r="AA16" s="71"/>
    </row>
    <row r="17" spans="1:27" x14ac:dyDescent="0.3">
      <c r="A17" s="68" t="s">
        <v>28</v>
      </c>
      <c r="B17" s="69"/>
      <c r="C17" s="69"/>
      <c r="D17" s="70">
        <f>MIN(D8:D14)</f>
        <v>7.0549999999999997</v>
      </c>
      <c r="E17" s="69"/>
      <c r="F17" s="70">
        <f>MIN(F8:F14)</f>
        <v>7.0549999999999997</v>
      </c>
      <c r="G17" s="69"/>
      <c r="H17" s="70">
        <f>MIN(H8:H14)</f>
        <v>5.2008999999999999</v>
      </c>
      <c r="I17" s="69"/>
      <c r="J17" s="70">
        <f>MIN(J8:J14)</f>
        <v>4.7470999999999997</v>
      </c>
      <c r="K17" s="69"/>
      <c r="L17" s="70">
        <f>MIN(L8:L14)</f>
        <v>4.9222999999999999</v>
      </c>
      <c r="M17" s="69"/>
      <c r="N17" s="70">
        <f>MIN(N8:N14)</f>
        <v>3.8477000000000001</v>
      </c>
      <c r="O17" s="69"/>
      <c r="P17" s="70">
        <f>MIN(P8:P14)</f>
        <v>2.8746</v>
      </c>
      <c r="Q17" s="69"/>
      <c r="R17" s="70">
        <f>MIN(R8:R14)</f>
        <v>2.7505000000000002</v>
      </c>
      <c r="S17" s="69"/>
      <c r="T17" s="70">
        <f>MIN(T8:T14)</f>
        <v>2.69</v>
      </c>
      <c r="U17" s="69"/>
      <c r="V17" s="70">
        <f>MIN(V8:V14)</f>
        <v>3.2559999999999998</v>
      </c>
      <c r="W17" s="69"/>
      <c r="X17" s="70">
        <f>MIN(X8:X14)</f>
        <v>4.4973000000000001</v>
      </c>
      <c r="Y17" s="69"/>
      <c r="Z17" s="70">
        <f>MIN(Z8:Z14)</f>
        <v>5.6436000000000002</v>
      </c>
      <c r="AA17" s="71"/>
    </row>
    <row r="18" spans="1:27" ht="15" thickBot="1" x14ac:dyDescent="0.35">
      <c r="A18" s="72" t="s">
        <v>29</v>
      </c>
      <c r="B18" s="73"/>
      <c r="C18" s="73"/>
      <c r="D18" s="74">
        <f>MAX(D8:D14)</f>
        <v>19.237400000000001</v>
      </c>
      <c r="E18" s="73"/>
      <c r="F18" s="74">
        <f>MAX(F8:F14)</f>
        <v>19.237400000000001</v>
      </c>
      <c r="G18" s="73"/>
      <c r="H18" s="74">
        <f>MAX(H8:H14)</f>
        <v>8.2213999999999992</v>
      </c>
      <c r="I18" s="73"/>
      <c r="J18" s="74">
        <f>MAX(J8:J14)</f>
        <v>11.737399999999999</v>
      </c>
      <c r="K18" s="73"/>
      <c r="L18" s="74">
        <f>MAX(L8:L14)</f>
        <v>7.1527000000000003</v>
      </c>
      <c r="M18" s="73"/>
      <c r="N18" s="74">
        <f>MAX(N8:N14)</f>
        <v>11.099299999999999</v>
      </c>
      <c r="O18" s="73"/>
      <c r="P18" s="74">
        <f>MAX(P8:P14)</f>
        <v>5.5822000000000003</v>
      </c>
      <c r="Q18" s="73"/>
      <c r="R18" s="74">
        <f>MAX(R8:R14)</f>
        <v>4.258</v>
      </c>
      <c r="S18" s="73"/>
      <c r="T18" s="74">
        <f>MAX(T8:T14)</f>
        <v>3.9651999999999998</v>
      </c>
      <c r="U18" s="73"/>
      <c r="V18" s="74">
        <f>MAX(V8:V14)</f>
        <v>4.5319000000000003</v>
      </c>
      <c r="W18" s="73"/>
      <c r="X18" s="74">
        <f>MAX(X8:X14)</f>
        <v>6.2130000000000001</v>
      </c>
      <c r="Y18" s="73"/>
      <c r="Z18" s="74">
        <f>MAX(Z8:Z14)</f>
        <v>7.9859</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44860</v>
      </c>
      <c r="C8" s="60">
        <f>VLOOKUP($A8,'Return Data'!$B$7:$R$2292,4,0)</f>
        <v>352.58569999999997</v>
      </c>
      <c r="D8" s="60">
        <f>VLOOKUP($A8,'Return Data'!$B$7:$R$2292,5,0)</f>
        <v>6.4194000000000004</v>
      </c>
      <c r="E8" s="61">
        <f t="shared" ref="E8:E43" si="0">RANK(D8,D$8:D$43,0)</f>
        <v>8</v>
      </c>
      <c r="F8" s="60">
        <f>VLOOKUP($A8,'Return Data'!$B$7:$R$2292,6,0)</f>
        <v>6.3663999999999996</v>
      </c>
      <c r="G8" s="61">
        <f t="shared" ref="G8:G43" si="1">RANK(F8,F$8:F$43,0)</f>
        <v>14</v>
      </c>
      <c r="H8" s="60">
        <f>VLOOKUP($A8,'Return Data'!$B$7:$R$2292,7,0)</f>
        <v>5.7931999999999997</v>
      </c>
      <c r="I8" s="61">
        <f t="shared" ref="I8:I43" si="2">RANK(H8,H$8:H$43,0)</f>
        <v>19</v>
      </c>
      <c r="J8" s="60">
        <f>VLOOKUP($A8,'Return Data'!$B$7:$R$2292,8,0)</f>
        <v>5.8703000000000003</v>
      </c>
      <c r="K8" s="61">
        <f t="shared" ref="K8:K43" si="3">RANK(J8,J$8:J$43,0)</f>
        <v>29</v>
      </c>
      <c r="L8" s="60">
        <f>VLOOKUP($A8,'Return Data'!$B$7:$R$2292,9,0)</f>
        <v>5.9935999999999998</v>
      </c>
      <c r="M8" s="61">
        <f t="shared" ref="M8:M43" si="4">RANK(L8,L$8:L$43,0)</f>
        <v>13</v>
      </c>
      <c r="N8" s="60">
        <f>VLOOKUP($A8,'Return Data'!$B$7:$R$2292,10,0)</f>
        <v>5.5323000000000002</v>
      </c>
      <c r="O8" s="61">
        <f t="shared" ref="O8:O43" si="5">RANK(N8,N$8:N$43,0)</f>
        <v>13</v>
      </c>
      <c r="P8" s="60">
        <f>VLOOKUP($A8,'Return Data'!$B$7:$R$2292,11,0)</f>
        <v>4.9588999999999999</v>
      </c>
      <c r="Q8" s="61">
        <f t="shared" ref="Q8:Q43" si="6">RANK(P8,P$8:P$43,0)</f>
        <v>15</v>
      </c>
      <c r="R8" s="60">
        <f>VLOOKUP($A8,'Return Data'!$B$7:$R$2292,12,0)</f>
        <v>4.5960999999999999</v>
      </c>
      <c r="S8" s="61">
        <f t="shared" ref="S8:S43" si="7">RANK(R8,R$8:R$43,0)</f>
        <v>11</v>
      </c>
      <c r="T8" s="60">
        <f>VLOOKUP($A8,'Return Data'!$B$7:$R$2292,13,0)</f>
        <v>4.3784000000000001</v>
      </c>
      <c r="U8" s="61">
        <f t="shared" ref="U8:U43" si="8">RANK(T8,T$8:T$43,0)</f>
        <v>8</v>
      </c>
      <c r="V8" s="60">
        <f>VLOOKUP($A8,'Return Data'!$B$7:$R$2292,17,0)</f>
        <v>3.8199000000000001</v>
      </c>
      <c r="W8" s="61">
        <f t="shared" ref="W8:W43" si="9">RANK(V8,V$8:V$43,0)</f>
        <v>11</v>
      </c>
      <c r="X8" s="60">
        <f>VLOOKUP($A8,'Return Data'!$B$7:$R$2292,14,0)</f>
        <v>4.1471</v>
      </c>
      <c r="Y8" s="61">
        <f t="shared" ref="Y8:Y23" si="10">RANK(X8,X$8:X$43,0)</f>
        <v>7</v>
      </c>
      <c r="Z8" s="60">
        <f>VLOOKUP($A8,'Return Data'!$B$7:$R$2292,16,0)</f>
        <v>6.8453999999999997</v>
      </c>
      <c r="AA8" s="62">
        <f t="shared" ref="AA8:AA43" si="11">RANK(Z8,Z$8:Z$43,0)</f>
        <v>3</v>
      </c>
    </row>
    <row r="9" spans="1:27" x14ac:dyDescent="0.3">
      <c r="A9" s="58" t="s">
        <v>119</v>
      </c>
      <c r="B9" s="59">
        <f>VLOOKUP($A9,'Return Data'!$B$7:$R$2292,3,0)</f>
        <v>44860</v>
      </c>
      <c r="C9" s="60">
        <f>VLOOKUP($A9,'Return Data'!$B$7:$R$2292,4,0)</f>
        <v>2429.6417999999999</v>
      </c>
      <c r="D9" s="60">
        <f>VLOOKUP($A9,'Return Data'!$B$7:$R$2292,5,0)</f>
        <v>6.4053000000000004</v>
      </c>
      <c r="E9" s="61">
        <f t="shared" si="0"/>
        <v>11</v>
      </c>
      <c r="F9" s="60">
        <f>VLOOKUP($A9,'Return Data'!$B$7:$R$2292,6,0)</f>
        <v>6.3143000000000002</v>
      </c>
      <c r="G9" s="61">
        <f t="shared" si="1"/>
        <v>19</v>
      </c>
      <c r="H9" s="60">
        <f>VLOOKUP($A9,'Return Data'!$B$7:$R$2292,7,0)</f>
        <v>5.8851000000000004</v>
      </c>
      <c r="I9" s="61">
        <f t="shared" si="2"/>
        <v>6</v>
      </c>
      <c r="J9" s="60">
        <f>VLOOKUP($A9,'Return Data'!$B$7:$R$2292,8,0)</f>
        <v>5.9537000000000004</v>
      </c>
      <c r="K9" s="61">
        <f t="shared" si="3"/>
        <v>8</v>
      </c>
      <c r="L9" s="60">
        <f>VLOOKUP($A9,'Return Data'!$B$7:$R$2292,9,0)</f>
        <v>6.0612000000000004</v>
      </c>
      <c r="M9" s="61">
        <f t="shared" si="4"/>
        <v>5</v>
      </c>
      <c r="N9" s="60">
        <f>VLOOKUP($A9,'Return Data'!$B$7:$R$2292,10,0)</f>
        <v>5.5582000000000003</v>
      </c>
      <c r="O9" s="61">
        <f t="shared" si="5"/>
        <v>9</v>
      </c>
      <c r="P9" s="60">
        <f>VLOOKUP($A9,'Return Data'!$B$7:$R$2292,11,0)</f>
        <v>4.9903000000000004</v>
      </c>
      <c r="Q9" s="61">
        <f t="shared" si="6"/>
        <v>8</v>
      </c>
      <c r="R9" s="60">
        <f>VLOOKUP($A9,'Return Data'!$B$7:$R$2292,12,0)</f>
        <v>4.6063000000000001</v>
      </c>
      <c r="S9" s="61">
        <f t="shared" si="7"/>
        <v>8</v>
      </c>
      <c r="T9" s="60">
        <f>VLOOKUP($A9,'Return Data'!$B$7:$R$2292,13,0)</f>
        <v>4.3792999999999997</v>
      </c>
      <c r="U9" s="61">
        <f t="shared" si="8"/>
        <v>7</v>
      </c>
      <c r="V9" s="60">
        <f>VLOOKUP($A9,'Return Data'!$B$7:$R$2292,17,0)</f>
        <v>3.8129</v>
      </c>
      <c r="W9" s="61">
        <f t="shared" si="9"/>
        <v>14</v>
      </c>
      <c r="X9" s="60">
        <f>VLOOKUP($A9,'Return Data'!$B$7:$R$2292,14,0)</f>
        <v>4.1249000000000002</v>
      </c>
      <c r="Y9" s="61">
        <f t="shared" si="10"/>
        <v>13</v>
      </c>
      <c r="Z9" s="60">
        <f>VLOOKUP($A9,'Return Data'!$B$7:$R$2292,16,0)</f>
        <v>6.8006000000000002</v>
      </c>
      <c r="AA9" s="62">
        <f t="shared" si="11"/>
        <v>11</v>
      </c>
    </row>
    <row r="10" spans="1:27" x14ac:dyDescent="0.3">
      <c r="A10" s="58" t="s">
        <v>1974</v>
      </c>
      <c r="B10" s="59">
        <f>VLOOKUP($A10,'Return Data'!$B$7:$R$2292,3,0)</f>
        <v>44860</v>
      </c>
      <c r="C10" s="60">
        <f>VLOOKUP($A10,'Return Data'!$B$7:$R$2292,4,0)</f>
        <v>2521.6093999999998</v>
      </c>
      <c r="D10" s="60">
        <f>VLOOKUP($A10,'Return Data'!$B$7:$R$2292,5,0)</f>
        <v>6.4322999999999997</v>
      </c>
      <c r="E10" s="61">
        <f t="shared" si="0"/>
        <v>7</v>
      </c>
      <c r="F10" s="60">
        <f>VLOOKUP($A10,'Return Data'!$B$7:$R$2292,6,0)</f>
        <v>6.4669999999999996</v>
      </c>
      <c r="G10" s="61">
        <f t="shared" si="1"/>
        <v>2</v>
      </c>
      <c r="H10" s="60">
        <f>VLOOKUP($A10,'Return Data'!$B$7:$R$2292,7,0)</f>
        <v>5.8192000000000004</v>
      </c>
      <c r="I10" s="61">
        <f t="shared" si="2"/>
        <v>14</v>
      </c>
      <c r="J10" s="60">
        <f>VLOOKUP($A10,'Return Data'!$B$7:$R$2292,8,0)</f>
        <v>5.9093</v>
      </c>
      <c r="K10" s="61">
        <f t="shared" si="3"/>
        <v>19</v>
      </c>
      <c r="L10" s="60">
        <f>VLOOKUP($A10,'Return Data'!$B$7:$R$2292,9,0)</f>
        <v>6.1452999999999998</v>
      </c>
      <c r="M10" s="61">
        <f t="shared" si="4"/>
        <v>1</v>
      </c>
      <c r="N10" s="60">
        <f>VLOOKUP($A10,'Return Data'!$B$7:$R$2292,10,0)</f>
        <v>5.5686999999999998</v>
      </c>
      <c r="O10" s="61">
        <f t="shared" si="5"/>
        <v>6</v>
      </c>
      <c r="P10" s="60">
        <f>VLOOKUP($A10,'Return Data'!$B$7:$R$2292,11,0)</f>
        <v>5.0301999999999998</v>
      </c>
      <c r="Q10" s="61">
        <f t="shared" si="6"/>
        <v>3</v>
      </c>
      <c r="R10" s="60">
        <f>VLOOKUP($A10,'Return Data'!$B$7:$R$2292,12,0)</f>
        <v>4.6512000000000002</v>
      </c>
      <c r="S10" s="61">
        <f t="shared" si="7"/>
        <v>3</v>
      </c>
      <c r="T10" s="60">
        <f>VLOOKUP($A10,'Return Data'!$B$7:$R$2292,13,0)</f>
        <v>4.4137000000000004</v>
      </c>
      <c r="U10" s="61">
        <f t="shared" si="8"/>
        <v>4</v>
      </c>
      <c r="V10" s="60">
        <f>VLOOKUP($A10,'Return Data'!$B$7:$R$2292,17,0)</f>
        <v>3.8712</v>
      </c>
      <c r="W10" s="61">
        <f t="shared" si="9"/>
        <v>4</v>
      </c>
      <c r="X10" s="60">
        <f>VLOOKUP($A10,'Return Data'!$B$7:$R$2292,14,0)</f>
        <v>4.1296999999999997</v>
      </c>
      <c r="Y10" s="61">
        <f t="shared" si="10"/>
        <v>10</v>
      </c>
      <c r="Z10" s="60">
        <f>VLOOKUP($A10,'Return Data'!$B$7:$R$2292,16,0)</f>
        <v>6.8415999999999997</v>
      </c>
      <c r="AA10" s="62">
        <f t="shared" si="11"/>
        <v>4</v>
      </c>
    </row>
    <row r="11" spans="1:27" x14ac:dyDescent="0.3">
      <c r="A11" s="58" t="s">
        <v>2029</v>
      </c>
      <c r="B11" s="59">
        <f>VLOOKUP($A11,'Return Data'!$B$7:$R$2292,3,0)</f>
        <v>44860</v>
      </c>
      <c r="C11" s="60">
        <f>VLOOKUP($A11,'Return Data'!$B$7:$R$2292,4,0)</f>
        <v>2517.3737999999998</v>
      </c>
      <c r="D11" s="60">
        <f>VLOOKUP($A11,'Return Data'!$B$7:$R$2292,5,0)</f>
        <v>6.4866999999999999</v>
      </c>
      <c r="E11" s="61">
        <f t="shared" si="0"/>
        <v>3</v>
      </c>
      <c r="F11" s="60">
        <f>VLOOKUP($A11,'Return Data'!$B$7:$R$2292,6,0)</f>
        <v>6.4237000000000002</v>
      </c>
      <c r="G11" s="61">
        <f t="shared" si="1"/>
        <v>4</v>
      </c>
      <c r="H11" s="60">
        <f>VLOOKUP($A11,'Return Data'!$B$7:$R$2292,7,0)</f>
        <v>5.7945000000000002</v>
      </c>
      <c r="I11" s="61">
        <f t="shared" si="2"/>
        <v>18</v>
      </c>
      <c r="J11" s="60">
        <f>VLOOKUP($A11,'Return Data'!$B$7:$R$2292,8,0)</f>
        <v>5.8590999999999998</v>
      </c>
      <c r="K11" s="61">
        <f t="shared" si="3"/>
        <v>31</v>
      </c>
      <c r="L11" s="60">
        <f>VLOOKUP($A11,'Return Data'!$B$7:$R$2292,9,0)</f>
        <v>5.9874999999999998</v>
      </c>
      <c r="M11" s="61">
        <f t="shared" si="4"/>
        <v>14</v>
      </c>
      <c r="N11" s="60">
        <f>VLOOKUP($A11,'Return Data'!$B$7:$R$2292,10,0)</f>
        <v>5.5457000000000001</v>
      </c>
      <c r="O11" s="61">
        <f t="shared" si="5"/>
        <v>11</v>
      </c>
      <c r="P11" s="60">
        <f>VLOOKUP($A11,'Return Data'!$B$7:$R$2292,11,0)</f>
        <v>5.0079000000000002</v>
      </c>
      <c r="Q11" s="61">
        <f t="shared" si="6"/>
        <v>5</v>
      </c>
      <c r="R11" s="60">
        <f>VLOOKUP($A11,'Return Data'!$B$7:$R$2292,12,0)</f>
        <v>4.6325000000000003</v>
      </c>
      <c r="S11" s="61">
        <f t="shared" si="7"/>
        <v>5</v>
      </c>
      <c r="T11" s="60">
        <f>VLOOKUP($A11,'Return Data'!$B$7:$R$2292,13,0)</f>
        <v>4.4105999999999996</v>
      </c>
      <c r="U11" s="61">
        <f t="shared" si="8"/>
        <v>5</v>
      </c>
      <c r="V11" s="60">
        <f>VLOOKUP($A11,'Return Data'!$B$7:$R$2292,17,0)</f>
        <v>3.8165</v>
      </c>
      <c r="W11" s="61">
        <f t="shared" si="9"/>
        <v>13</v>
      </c>
      <c r="X11" s="60">
        <f>VLOOKUP($A11,'Return Data'!$B$7:$R$2292,14,0)</f>
        <v>4.0631000000000004</v>
      </c>
      <c r="Y11" s="61">
        <f t="shared" si="10"/>
        <v>20</v>
      </c>
      <c r="Z11" s="60">
        <f>VLOOKUP($A11,'Return Data'!$B$7:$R$2292,16,0)</f>
        <v>6.7744999999999997</v>
      </c>
      <c r="AA11" s="62">
        <f t="shared" si="11"/>
        <v>14</v>
      </c>
    </row>
    <row r="12" spans="1:27" x14ac:dyDescent="0.3">
      <c r="A12" s="58" t="s">
        <v>123</v>
      </c>
      <c r="B12" s="59">
        <f>VLOOKUP($A12,'Return Data'!$B$7:$R$2292,3,0)</f>
        <v>44860</v>
      </c>
      <c r="C12" s="60">
        <f>VLOOKUP($A12,'Return Data'!$B$7:$R$2292,4,0)</f>
        <v>2620.1172999999999</v>
      </c>
      <c r="D12" s="60">
        <f>VLOOKUP($A12,'Return Data'!$B$7:$R$2292,5,0)</f>
        <v>6.7186000000000003</v>
      </c>
      <c r="E12" s="61">
        <f t="shared" si="0"/>
        <v>1</v>
      </c>
      <c r="F12" s="60">
        <f>VLOOKUP($A12,'Return Data'!$B$7:$R$2292,6,0)</f>
        <v>6.4086999999999996</v>
      </c>
      <c r="G12" s="61">
        <f t="shared" si="1"/>
        <v>6</v>
      </c>
      <c r="H12" s="60">
        <f>VLOOKUP($A12,'Return Data'!$B$7:$R$2292,7,0)</f>
        <v>5.7638999999999996</v>
      </c>
      <c r="I12" s="61">
        <f t="shared" si="2"/>
        <v>27</v>
      </c>
      <c r="J12" s="60">
        <f>VLOOKUP($A12,'Return Data'!$B$7:$R$2292,8,0)</f>
        <v>5.8967999999999998</v>
      </c>
      <c r="K12" s="61">
        <f t="shared" si="3"/>
        <v>24</v>
      </c>
      <c r="L12" s="60">
        <f>VLOOKUP($A12,'Return Data'!$B$7:$R$2292,9,0)</f>
        <v>6.056</v>
      </c>
      <c r="M12" s="61">
        <f t="shared" si="4"/>
        <v>8</v>
      </c>
      <c r="N12" s="60">
        <f>VLOOKUP($A12,'Return Data'!$B$7:$R$2292,10,0)</f>
        <v>5.5594000000000001</v>
      </c>
      <c r="O12" s="61">
        <f t="shared" si="5"/>
        <v>7</v>
      </c>
      <c r="P12" s="60">
        <f>VLOOKUP($A12,'Return Data'!$B$7:$R$2292,11,0)</f>
        <v>4.9912999999999998</v>
      </c>
      <c r="Q12" s="61">
        <f t="shared" si="6"/>
        <v>7</v>
      </c>
      <c r="R12" s="60">
        <f>VLOOKUP($A12,'Return Data'!$B$7:$R$2292,12,0)</f>
        <v>4.5525000000000002</v>
      </c>
      <c r="S12" s="61">
        <f t="shared" si="7"/>
        <v>21</v>
      </c>
      <c r="T12" s="60">
        <f>VLOOKUP($A12,'Return Data'!$B$7:$R$2292,13,0)</f>
        <v>4.2949000000000002</v>
      </c>
      <c r="U12" s="61">
        <f t="shared" si="8"/>
        <v>28</v>
      </c>
      <c r="V12" s="60">
        <f>VLOOKUP($A12,'Return Data'!$B$7:$R$2292,17,0)</f>
        <v>3.7349999999999999</v>
      </c>
      <c r="W12" s="61">
        <f t="shared" si="9"/>
        <v>29</v>
      </c>
      <c r="X12" s="60">
        <f>VLOOKUP($A12,'Return Data'!$B$7:$R$2292,14,0)</f>
        <v>3.8483999999999998</v>
      </c>
      <c r="Y12" s="61">
        <f t="shared" si="10"/>
        <v>30</v>
      </c>
      <c r="Z12" s="60">
        <f>VLOOKUP($A12,'Return Data'!$B$7:$R$2292,16,0)</f>
        <v>6.6116000000000001</v>
      </c>
      <c r="AA12" s="62">
        <f t="shared" si="11"/>
        <v>27</v>
      </c>
    </row>
    <row r="13" spans="1:27" x14ac:dyDescent="0.3">
      <c r="A13" s="58" t="s">
        <v>124</v>
      </c>
      <c r="B13" s="59">
        <f>VLOOKUP($A13,'Return Data'!$B$7:$R$2292,3,0)</f>
        <v>44860</v>
      </c>
      <c r="C13" s="60">
        <f>VLOOKUP($A13,'Return Data'!$B$7:$R$2292,4,0)</f>
        <v>3126.9126000000001</v>
      </c>
      <c r="D13" s="60">
        <f>VLOOKUP($A13,'Return Data'!$B$7:$R$2292,5,0)</f>
        <v>6.3639999999999999</v>
      </c>
      <c r="E13" s="61">
        <f t="shared" si="0"/>
        <v>17</v>
      </c>
      <c r="F13" s="60">
        <f>VLOOKUP($A13,'Return Data'!$B$7:$R$2292,6,0)</f>
        <v>6.2723000000000004</v>
      </c>
      <c r="G13" s="61">
        <f t="shared" si="1"/>
        <v>25</v>
      </c>
      <c r="H13" s="60">
        <f>VLOOKUP($A13,'Return Data'!$B$7:$R$2292,7,0)</f>
        <v>5.8647</v>
      </c>
      <c r="I13" s="61">
        <f t="shared" si="2"/>
        <v>10</v>
      </c>
      <c r="J13" s="60">
        <f>VLOOKUP($A13,'Return Data'!$B$7:$R$2292,8,0)</f>
        <v>5.9112999999999998</v>
      </c>
      <c r="K13" s="61">
        <f t="shared" si="3"/>
        <v>18</v>
      </c>
      <c r="L13" s="60">
        <f>VLOOKUP($A13,'Return Data'!$B$7:$R$2292,9,0)</f>
        <v>5.9508000000000001</v>
      </c>
      <c r="M13" s="61">
        <f t="shared" si="4"/>
        <v>20</v>
      </c>
      <c r="N13" s="60">
        <f>VLOOKUP($A13,'Return Data'!$B$7:$R$2292,10,0)</f>
        <v>5.5148999999999999</v>
      </c>
      <c r="O13" s="61">
        <f t="shared" si="5"/>
        <v>16</v>
      </c>
      <c r="P13" s="60">
        <f>VLOOKUP($A13,'Return Data'!$B$7:$R$2292,11,0)</f>
        <v>4.9619</v>
      </c>
      <c r="Q13" s="61">
        <f t="shared" si="6"/>
        <v>14</v>
      </c>
      <c r="R13" s="60">
        <f>VLOOKUP($A13,'Return Data'!$B$7:$R$2292,12,0)</f>
        <v>4.5824999999999996</v>
      </c>
      <c r="S13" s="61">
        <f t="shared" si="7"/>
        <v>16</v>
      </c>
      <c r="T13" s="60">
        <f>VLOOKUP($A13,'Return Data'!$B$7:$R$2292,13,0)</f>
        <v>4.3570000000000002</v>
      </c>
      <c r="U13" s="61">
        <f t="shared" si="8"/>
        <v>13</v>
      </c>
      <c r="V13" s="60">
        <f>VLOOKUP($A13,'Return Data'!$B$7:$R$2292,17,0)</f>
        <v>3.8010000000000002</v>
      </c>
      <c r="W13" s="61">
        <f t="shared" si="9"/>
        <v>18</v>
      </c>
      <c r="X13" s="60">
        <f>VLOOKUP($A13,'Return Data'!$B$7:$R$2292,14,0)</f>
        <v>4.0766</v>
      </c>
      <c r="Y13" s="61">
        <f t="shared" si="10"/>
        <v>17</v>
      </c>
      <c r="Z13" s="60">
        <f>VLOOKUP($A13,'Return Data'!$B$7:$R$2292,16,0)</f>
        <v>6.7651000000000003</v>
      </c>
      <c r="AA13" s="62">
        <f t="shared" si="11"/>
        <v>16</v>
      </c>
    </row>
    <row r="14" spans="1:27" x14ac:dyDescent="0.3">
      <c r="A14" s="58" t="s">
        <v>125</v>
      </c>
      <c r="B14" s="59">
        <f>VLOOKUP($A14,'Return Data'!$B$7:$R$2292,3,0)</f>
        <v>44860</v>
      </c>
      <c r="C14" s="60">
        <f>VLOOKUP($A14,'Return Data'!$B$7:$R$2292,4,0)</f>
        <v>2822.8806</v>
      </c>
      <c r="D14" s="60">
        <f>VLOOKUP($A14,'Return Data'!$B$7:$R$2292,5,0)</f>
        <v>6.4635999999999996</v>
      </c>
      <c r="E14" s="61">
        <f t="shared" si="0"/>
        <v>4</v>
      </c>
      <c r="F14" s="60">
        <f>VLOOKUP($A14,'Return Data'!$B$7:$R$2292,6,0)</f>
        <v>6.3087999999999997</v>
      </c>
      <c r="G14" s="61">
        <f t="shared" si="1"/>
        <v>20</v>
      </c>
      <c r="H14" s="60">
        <f>VLOOKUP($A14,'Return Data'!$B$7:$R$2292,7,0)</f>
        <v>5.8681999999999999</v>
      </c>
      <c r="I14" s="61">
        <f t="shared" si="2"/>
        <v>9</v>
      </c>
      <c r="J14" s="60">
        <f>VLOOKUP($A14,'Return Data'!$B$7:$R$2292,8,0)</f>
        <v>5.9717000000000002</v>
      </c>
      <c r="K14" s="61">
        <f t="shared" si="3"/>
        <v>5</v>
      </c>
      <c r="L14" s="60">
        <f>VLOOKUP($A14,'Return Data'!$B$7:$R$2292,9,0)</f>
        <v>6.0561999999999996</v>
      </c>
      <c r="M14" s="61">
        <f t="shared" si="4"/>
        <v>7</v>
      </c>
      <c r="N14" s="60">
        <f>VLOOKUP($A14,'Return Data'!$B$7:$R$2292,10,0)</f>
        <v>5.5965999999999996</v>
      </c>
      <c r="O14" s="61">
        <f t="shared" si="5"/>
        <v>1</v>
      </c>
      <c r="P14" s="60">
        <f>VLOOKUP($A14,'Return Data'!$B$7:$R$2292,11,0)</f>
        <v>4.9345999999999997</v>
      </c>
      <c r="Q14" s="61">
        <f t="shared" si="6"/>
        <v>21</v>
      </c>
      <c r="R14" s="60">
        <f>VLOOKUP($A14,'Return Data'!$B$7:$R$2292,12,0)</f>
        <v>4.5450999999999997</v>
      </c>
      <c r="S14" s="61">
        <f t="shared" si="7"/>
        <v>23</v>
      </c>
      <c r="T14" s="60">
        <f>VLOOKUP($A14,'Return Data'!$B$7:$R$2292,13,0)</f>
        <v>4.3311999999999999</v>
      </c>
      <c r="U14" s="61">
        <f t="shared" si="8"/>
        <v>19</v>
      </c>
      <c r="V14" s="60">
        <f>VLOOKUP($A14,'Return Data'!$B$7:$R$2292,17,0)</f>
        <v>3.8685999999999998</v>
      </c>
      <c r="W14" s="61">
        <f t="shared" si="9"/>
        <v>5</v>
      </c>
      <c r="X14" s="60">
        <f>VLOOKUP($A14,'Return Data'!$B$7:$R$2292,14,0)</f>
        <v>4.1767000000000003</v>
      </c>
      <c r="Y14" s="61">
        <f t="shared" si="10"/>
        <v>4</v>
      </c>
      <c r="Z14" s="60">
        <f>VLOOKUP($A14,'Return Data'!$B$7:$R$2292,16,0)</f>
        <v>6.7271000000000001</v>
      </c>
      <c r="AA14" s="62">
        <f t="shared" si="11"/>
        <v>25</v>
      </c>
    </row>
    <row r="15" spans="1:27" x14ac:dyDescent="0.3">
      <c r="A15" s="58" t="s">
        <v>127</v>
      </c>
      <c r="B15" s="59">
        <f>VLOOKUP($A15,'Return Data'!$B$7:$R$2292,3,0)</f>
        <v>44860</v>
      </c>
      <c r="C15" s="60">
        <f>VLOOKUP($A15,'Return Data'!$B$7:$R$2292,4,0)</f>
        <v>3287.1327000000001</v>
      </c>
      <c r="D15" s="60">
        <f>VLOOKUP($A15,'Return Data'!$B$7:$R$2292,5,0)</f>
        <v>6.4391999999999996</v>
      </c>
      <c r="E15" s="61">
        <f t="shared" si="0"/>
        <v>6</v>
      </c>
      <c r="F15" s="60">
        <f>VLOOKUP($A15,'Return Data'!$B$7:$R$2292,6,0)</f>
        <v>6.3814000000000002</v>
      </c>
      <c r="G15" s="61">
        <f t="shared" si="1"/>
        <v>12</v>
      </c>
      <c r="H15" s="60">
        <f>VLOOKUP($A15,'Return Data'!$B$7:$R$2292,7,0)</f>
        <v>5.8718000000000004</v>
      </c>
      <c r="I15" s="61">
        <f t="shared" si="2"/>
        <v>7</v>
      </c>
      <c r="J15" s="60">
        <f>VLOOKUP($A15,'Return Data'!$B$7:$R$2292,8,0)</f>
        <v>5.9561000000000002</v>
      </c>
      <c r="K15" s="61">
        <f t="shared" si="3"/>
        <v>7</v>
      </c>
      <c r="L15" s="60">
        <f>VLOOKUP($A15,'Return Data'!$B$7:$R$2292,9,0)</f>
        <v>6.0407999999999999</v>
      </c>
      <c r="M15" s="61">
        <f t="shared" si="4"/>
        <v>9</v>
      </c>
      <c r="N15" s="60">
        <f>VLOOKUP($A15,'Return Data'!$B$7:$R$2292,10,0)</f>
        <v>5.5903</v>
      </c>
      <c r="O15" s="61">
        <f t="shared" si="5"/>
        <v>3</v>
      </c>
      <c r="P15" s="60">
        <f>VLOOKUP($A15,'Return Data'!$B$7:$R$2292,11,0)</f>
        <v>4.9534000000000002</v>
      </c>
      <c r="Q15" s="61">
        <f t="shared" si="6"/>
        <v>19</v>
      </c>
      <c r="R15" s="60">
        <f>VLOOKUP($A15,'Return Data'!$B$7:$R$2292,12,0)</f>
        <v>4.5788000000000002</v>
      </c>
      <c r="S15" s="61">
        <f t="shared" si="7"/>
        <v>17</v>
      </c>
      <c r="T15" s="60">
        <f>VLOOKUP($A15,'Return Data'!$B$7:$R$2292,13,0)</f>
        <v>4.3577000000000004</v>
      </c>
      <c r="U15" s="61">
        <f t="shared" si="8"/>
        <v>12</v>
      </c>
      <c r="V15" s="60">
        <f>VLOOKUP($A15,'Return Data'!$B$7:$R$2292,17,0)</f>
        <v>3.8001</v>
      </c>
      <c r="W15" s="61">
        <f t="shared" si="9"/>
        <v>19</v>
      </c>
      <c r="X15" s="60">
        <f>VLOOKUP($A15,'Return Data'!$B$7:$R$2292,14,0)</f>
        <v>4.1639999999999997</v>
      </c>
      <c r="Y15" s="61">
        <f t="shared" si="10"/>
        <v>5</v>
      </c>
      <c r="Z15" s="60">
        <f>VLOOKUP($A15,'Return Data'!$B$7:$R$2292,16,0)</f>
        <v>6.8811</v>
      </c>
      <c r="AA15" s="62">
        <f t="shared" si="11"/>
        <v>2</v>
      </c>
    </row>
    <row r="16" spans="1:27" x14ac:dyDescent="0.3">
      <c r="A16" s="58" t="s">
        <v>128</v>
      </c>
      <c r="B16" s="59">
        <f>VLOOKUP($A16,'Return Data'!$B$7:$R$2292,3,0)</f>
        <v>44860</v>
      </c>
      <c r="C16" s="60">
        <f>VLOOKUP($A16,'Return Data'!$B$7:$R$2292,4,0)</f>
        <v>4298.2695999999996</v>
      </c>
      <c r="D16" s="60">
        <f>VLOOKUP($A16,'Return Data'!$B$7:$R$2292,5,0)</f>
        <v>6.3521000000000001</v>
      </c>
      <c r="E16" s="61">
        <f t="shared" si="0"/>
        <v>19</v>
      </c>
      <c r="F16" s="60">
        <f>VLOOKUP($A16,'Return Data'!$B$7:$R$2292,6,0)</f>
        <v>6.3657000000000004</v>
      </c>
      <c r="G16" s="61">
        <f t="shared" si="1"/>
        <v>15</v>
      </c>
      <c r="H16" s="60">
        <f>VLOOKUP($A16,'Return Data'!$B$7:$R$2292,7,0)</f>
        <v>5.7957999999999998</v>
      </c>
      <c r="I16" s="61">
        <f t="shared" si="2"/>
        <v>17</v>
      </c>
      <c r="J16" s="60">
        <f>VLOOKUP($A16,'Return Data'!$B$7:$R$2292,8,0)</f>
        <v>5.8829000000000002</v>
      </c>
      <c r="K16" s="61">
        <f t="shared" si="3"/>
        <v>28</v>
      </c>
      <c r="L16" s="60">
        <f>VLOOKUP($A16,'Return Data'!$B$7:$R$2292,9,0)</f>
        <v>5.8779000000000003</v>
      </c>
      <c r="M16" s="61">
        <f t="shared" si="4"/>
        <v>29</v>
      </c>
      <c r="N16" s="60">
        <f>VLOOKUP($A16,'Return Data'!$B$7:$R$2292,10,0)</f>
        <v>5.4512</v>
      </c>
      <c r="O16" s="61">
        <f t="shared" si="5"/>
        <v>25</v>
      </c>
      <c r="P16" s="60">
        <f>VLOOKUP($A16,'Return Data'!$B$7:$R$2292,11,0)</f>
        <v>4.8826999999999998</v>
      </c>
      <c r="Q16" s="61">
        <f t="shared" si="6"/>
        <v>27</v>
      </c>
      <c r="R16" s="60">
        <f>VLOOKUP($A16,'Return Data'!$B$7:$R$2292,12,0)</f>
        <v>4.5239000000000003</v>
      </c>
      <c r="S16" s="61">
        <f t="shared" si="7"/>
        <v>26</v>
      </c>
      <c r="T16" s="60">
        <f>VLOOKUP($A16,'Return Data'!$B$7:$R$2292,13,0)</f>
        <v>4.3071000000000002</v>
      </c>
      <c r="U16" s="61">
        <f t="shared" si="8"/>
        <v>27</v>
      </c>
      <c r="V16" s="60">
        <f>VLOOKUP($A16,'Return Data'!$B$7:$R$2292,17,0)</f>
        <v>3.7511999999999999</v>
      </c>
      <c r="W16" s="61">
        <f t="shared" si="9"/>
        <v>28</v>
      </c>
      <c r="X16" s="60">
        <f>VLOOKUP($A16,'Return Data'!$B$7:$R$2292,14,0)</f>
        <v>4.0366999999999997</v>
      </c>
      <c r="Y16" s="61">
        <f t="shared" si="10"/>
        <v>23</v>
      </c>
      <c r="Z16" s="60">
        <f>VLOOKUP($A16,'Return Data'!$B$7:$R$2292,16,0)</f>
        <v>6.7369000000000003</v>
      </c>
      <c r="AA16" s="62">
        <f t="shared" si="11"/>
        <v>22</v>
      </c>
    </row>
    <row r="17" spans="1:27" x14ac:dyDescent="0.3">
      <c r="A17" s="58" t="s">
        <v>129</v>
      </c>
      <c r="B17" s="59">
        <f>VLOOKUP($A17,'Return Data'!$B$7:$R$2292,3,0)</f>
        <v>44860</v>
      </c>
      <c r="C17" s="60">
        <f>VLOOKUP($A17,'Return Data'!$B$7:$R$2292,4,0)</f>
        <v>2178.4722999999999</v>
      </c>
      <c r="D17" s="60">
        <f>VLOOKUP($A17,'Return Data'!$B$7:$R$2292,5,0)</f>
        <v>6.3445</v>
      </c>
      <c r="E17" s="61">
        <f t="shared" si="0"/>
        <v>21</v>
      </c>
      <c r="F17" s="60">
        <f>VLOOKUP($A17,'Return Data'!$B$7:$R$2292,6,0)</f>
        <v>6.3006000000000002</v>
      </c>
      <c r="G17" s="61">
        <f t="shared" si="1"/>
        <v>22</v>
      </c>
      <c r="H17" s="60">
        <f>VLOOKUP($A17,'Return Data'!$B$7:$R$2292,7,0)</f>
        <v>5.8902000000000001</v>
      </c>
      <c r="I17" s="61">
        <f t="shared" si="2"/>
        <v>4</v>
      </c>
      <c r="J17" s="60">
        <f>VLOOKUP($A17,'Return Data'!$B$7:$R$2292,8,0)</f>
        <v>5.9916</v>
      </c>
      <c r="K17" s="61">
        <f t="shared" si="3"/>
        <v>3</v>
      </c>
      <c r="L17" s="60">
        <f>VLOOKUP($A17,'Return Data'!$B$7:$R$2292,9,0)</f>
        <v>5.9968000000000004</v>
      </c>
      <c r="M17" s="61">
        <f t="shared" si="4"/>
        <v>12</v>
      </c>
      <c r="N17" s="60">
        <f>VLOOKUP($A17,'Return Data'!$B$7:$R$2292,10,0)</f>
        <v>5.5532000000000004</v>
      </c>
      <c r="O17" s="61">
        <f t="shared" si="5"/>
        <v>10</v>
      </c>
      <c r="P17" s="60">
        <f>VLOOKUP($A17,'Return Data'!$B$7:$R$2292,11,0)</f>
        <v>4.9828000000000001</v>
      </c>
      <c r="Q17" s="61">
        <f t="shared" si="6"/>
        <v>10</v>
      </c>
      <c r="R17" s="60">
        <f>VLOOKUP($A17,'Return Data'!$B$7:$R$2292,12,0)</f>
        <v>4.5961999999999996</v>
      </c>
      <c r="S17" s="61">
        <f t="shared" si="7"/>
        <v>10</v>
      </c>
      <c r="T17" s="60">
        <f>VLOOKUP($A17,'Return Data'!$B$7:$R$2292,13,0)</f>
        <v>4.3662999999999998</v>
      </c>
      <c r="U17" s="61">
        <f t="shared" si="8"/>
        <v>10</v>
      </c>
      <c r="V17" s="60">
        <f>VLOOKUP($A17,'Return Data'!$B$7:$R$2292,17,0)</f>
        <v>3.8033000000000001</v>
      </c>
      <c r="W17" s="61">
        <f t="shared" si="9"/>
        <v>17</v>
      </c>
      <c r="X17" s="60">
        <f>VLOOKUP($A17,'Return Data'!$B$7:$R$2292,14,0)</f>
        <v>4.0523999999999996</v>
      </c>
      <c r="Y17" s="61">
        <f t="shared" si="10"/>
        <v>21</v>
      </c>
      <c r="Z17" s="60">
        <f>VLOOKUP($A17,'Return Data'!$B$7:$R$2292,16,0)</f>
        <v>6.7614999999999998</v>
      </c>
      <c r="AA17" s="62">
        <f t="shared" si="11"/>
        <v>18</v>
      </c>
    </row>
    <row r="18" spans="1:27" x14ac:dyDescent="0.3">
      <c r="A18" s="58" t="s">
        <v>130</v>
      </c>
      <c r="B18" s="59">
        <f>VLOOKUP($A18,'Return Data'!$B$7:$R$2292,3,0)</f>
        <v>44860</v>
      </c>
      <c r="C18" s="60">
        <f>VLOOKUP($A18,'Return Data'!$B$7:$R$2292,4,0)</f>
        <v>323.78620000000001</v>
      </c>
      <c r="D18" s="60">
        <f>VLOOKUP($A18,'Return Data'!$B$7:$R$2292,5,0)</f>
        <v>6.3365</v>
      </c>
      <c r="E18" s="61">
        <f t="shared" si="0"/>
        <v>22</v>
      </c>
      <c r="F18" s="60">
        <f>VLOOKUP($A18,'Return Data'!$B$7:$R$2292,6,0)</f>
        <v>6.2671999999999999</v>
      </c>
      <c r="G18" s="61">
        <f t="shared" si="1"/>
        <v>28</v>
      </c>
      <c r="H18" s="60">
        <f>VLOOKUP($A18,'Return Data'!$B$7:$R$2292,7,0)</f>
        <v>5.7926000000000002</v>
      </c>
      <c r="I18" s="61">
        <f t="shared" si="2"/>
        <v>20</v>
      </c>
      <c r="J18" s="60">
        <f>VLOOKUP($A18,'Return Data'!$B$7:$R$2292,8,0)</f>
        <v>5.8872</v>
      </c>
      <c r="K18" s="61">
        <f t="shared" si="3"/>
        <v>27</v>
      </c>
      <c r="L18" s="60">
        <f>VLOOKUP($A18,'Return Data'!$B$7:$R$2292,9,0)</f>
        <v>5.8933</v>
      </c>
      <c r="M18" s="61">
        <f t="shared" si="4"/>
        <v>25</v>
      </c>
      <c r="N18" s="60">
        <f>VLOOKUP($A18,'Return Data'!$B$7:$R$2292,10,0)</f>
        <v>5.4420000000000002</v>
      </c>
      <c r="O18" s="61">
        <f t="shared" si="5"/>
        <v>27</v>
      </c>
      <c r="P18" s="60">
        <f>VLOOKUP($A18,'Return Data'!$B$7:$R$2292,11,0)</f>
        <v>4.8654000000000002</v>
      </c>
      <c r="Q18" s="61">
        <f t="shared" si="6"/>
        <v>29</v>
      </c>
      <c r="R18" s="60">
        <f>VLOOKUP($A18,'Return Data'!$B$7:$R$2292,12,0)</f>
        <v>4.5101000000000004</v>
      </c>
      <c r="S18" s="61">
        <f t="shared" si="7"/>
        <v>30</v>
      </c>
      <c r="T18" s="60">
        <f>VLOOKUP($A18,'Return Data'!$B$7:$R$2292,13,0)</f>
        <v>4.2922000000000002</v>
      </c>
      <c r="U18" s="61">
        <f t="shared" si="8"/>
        <v>29</v>
      </c>
      <c r="V18" s="60">
        <f>VLOOKUP($A18,'Return Data'!$B$7:$R$2292,17,0)</f>
        <v>3.7778</v>
      </c>
      <c r="W18" s="61">
        <f t="shared" si="9"/>
        <v>22</v>
      </c>
      <c r="X18" s="60">
        <f>VLOOKUP($A18,'Return Data'!$B$7:$R$2292,14,0)</f>
        <v>4.1113999999999997</v>
      </c>
      <c r="Y18" s="61">
        <f t="shared" si="10"/>
        <v>15</v>
      </c>
      <c r="Z18" s="60">
        <f>VLOOKUP($A18,'Return Data'!$B$7:$R$2292,16,0)</f>
        <v>6.7862999999999998</v>
      </c>
      <c r="AA18" s="62">
        <f t="shared" si="11"/>
        <v>12</v>
      </c>
    </row>
    <row r="19" spans="1:27" x14ac:dyDescent="0.3">
      <c r="A19" s="58" t="s">
        <v>131</v>
      </c>
      <c r="B19" s="59">
        <f>VLOOKUP($A19,'Return Data'!$B$7:$R$2292,3,0)</f>
        <v>44860</v>
      </c>
      <c r="C19" s="60">
        <f>VLOOKUP($A19,'Return Data'!$B$7:$R$2292,4,0)</f>
        <v>2354.4177</v>
      </c>
      <c r="D19" s="60">
        <f>VLOOKUP($A19,'Return Data'!$B$7:$R$2292,5,0)</f>
        <v>6.3154000000000003</v>
      </c>
      <c r="E19" s="61">
        <f t="shared" si="0"/>
        <v>26</v>
      </c>
      <c r="F19" s="60">
        <f>VLOOKUP($A19,'Return Data'!$B$7:$R$2292,6,0)</f>
        <v>6.3936000000000002</v>
      </c>
      <c r="G19" s="61">
        <f t="shared" si="1"/>
        <v>8</v>
      </c>
      <c r="H19" s="60">
        <f>VLOOKUP($A19,'Return Data'!$B$7:$R$2292,7,0)</f>
        <v>5.7778999999999998</v>
      </c>
      <c r="I19" s="61">
        <f t="shared" si="2"/>
        <v>24</v>
      </c>
      <c r="J19" s="60">
        <f>VLOOKUP($A19,'Return Data'!$B$7:$R$2292,8,0)</f>
        <v>5.9570999999999996</v>
      </c>
      <c r="K19" s="61">
        <f t="shared" si="3"/>
        <v>6</v>
      </c>
      <c r="L19" s="60">
        <f>VLOOKUP($A19,'Return Data'!$B$7:$R$2292,9,0)</f>
        <v>5.8921000000000001</v>
      </c>
      <c r="M19" s="61">
        <f t="shared" si="4"/>
        <v>27</v>
      </c>
      <c r="N19" s="60">
        <f>VLOOKUP($A19,'Return Data'!$B$7:$R$2292,10,0)</f>
        <v>5.5730000000000004</v>
      </c>
      <c r="O19" s="61">
        <f t="shared" si="5"/>
        <v>5</v>
      </c>
      <c r="P19" s="60">
        <f>VLOOKUP($A19,'Return Data'!$B$7:$R$2292,11,0)</f>
        <v>4.9541000000000004</v>
      </c>
      <c r="Q19" s="61">
        <f t="shared" si="6"/>
        <v>18</v>
      </c>
      <c r="R19" s="60">
        <f>VLOOKUP($A19,'Return Data'!$B$7:$R$2292,12,0)</f>
        <v>4.5945999999999998</v>
      </c>
      <c r="S19" s="61">
        <f t="shared" si="7"/>
        <v>12</v>
      </c>
      <c r="T19" s="60">
        <f>VLOOKUP($A19,'Return Data'!$B$7:$R$2292,13,0)</f>
        <v>4.3727</v>
      </c>
      <c r="U19" s="61">
        <f t="shared" si="8"/>
        <v>9</v>
      </c>
      <c r="V19" s="60">
        <f>VLOOKUP($A19,'Return Data'!$B$7:$R$2292,17,0)</f>
        <v>3.8610000000000002</v>
      </c>
      <c r="W19" s="61">
        <f t="shared" si="9"/>
        <v>6</v>
      </c>
      <c r="X19" s="60">
        <f>VLOOKUP($A19,'Return Data'!$B$7:$R$2292,14,0)</f>
        <v>4.2289000000000003</v>
      </c>
      <c r="Y19" s="61">
        <f t="shared" si="10"/>
        <v>2</v>
      </c>
      <c r="Z19" s="60">
        <f>VLOOKUP($A19,'Return Data'!$B$7:$R$2292,16,0)</f>
        <v>6.8082000000000003</v>
      </c>
      <c r="AA19" s="62">
        <f t="shared" si="11"/>
        <v>8</v>
      </c>
    </row>
    <row r="20" spans="1:27" x14ac:dyDescent="0.3">
      <c r="A20" s="58" t="s">
        <v>132</v>
      </c>
      <c r="B20" s="59">
        <f>VLOOKUP($A20,'Return Data'!$B$7:$R$2292,3,0)</f>
        <v>44860</v>
      </c>
      <c r="C20" s="60">
        <f>VLOOKUP($A20,'Return Data'!$B$7:$R$2292,4,0)</f>
        <v>2641.8319999999999</v>
      </c>
      <c r="D20" s="60">
        <f>VLOOKUP($A20,'Return Data'!$B$7:$R$2292,5,0)</f>
        <v>6.3758999999999997</v>
      </c>
      <c r="E20" s="61">
        <f t="shared" si="0"/>
        <v>14</v>
      </c>
      <c r="F20" s="60">
        <f>VLOOKUP($A20,'Return Data'!$B$7:$R$2292,6,0)</f>
        <v>6.3048000000000002</v>
      </c>
      <c r="G20" s="61">
        <f t="shared" si="1"/>
        <v>21</v>
      </c>
      <c r="H20" s="60">
        <f>VLOOKUP($A20,'Return Data'!$B$7:$R$2292,7,0)</f>
        <v>5.6962999999999999</v>
      </c>
      <c r="I20" s="61">
        <f t="shared" si="2"/>
        <v>31</v>
      </c>
      <c r="J20" s="60">
        <f>VLOOKUP($A20,'Return Data'!$B$7:$R$2292,8,0)</f>
        <v>5.8875000000000002</v>
      </c>
      <c r="K20" s="61">
        <f t="shared" si="3"/>
        <v>26</v>
      </c>
      <c r="L20" s="60">
        <f>VLOOKUP($A20,'Return Data'!$B$7:$R$2292,9,0)</f>
        <v>6.0575999999999999</v>
      </c>
      <c r="M20" s="61">
        <f t="shared" si="4"/>
        <v>6</v>
      </c>
      <c r="N20" s="60">
        <f>VLOOKUP($A20,'Return Data'!$B$7:$R$2292,10,0)</f>
        <v>5.5145</v>
      </c>
      <c r="O20" s="61">
        <f t="shared" si="5"/>
        <v>17</v>
      </c>
      <c r="P20" s="60">
        <f>VLOOKUP($A20,'Return Data'!$B$7:$R$2292,11,0)</f>
        <v>4.9583000000000004</v>
      </c>
      <c r="Q20" s="61">
        <f t="shared" si="6"/>
        <v>16</v>
      </c>
      <c r="R20" s="60">
        <f>VLOOKUP($A20,'Return Data'!$B$7:$R$2292,12,0)</f>
        <v>4.5731999999999999</v>
      </c>
      <c r="S20" s="61">
        <f t="shared" si="7"/>
        <v>18</v>
      </c>
      <c r="T20" s="60">
        <f>VLOOKUP($A20,'Return Data'!$B$7:$R$2292,13,0)</f>
        <v>4.3236999999999997</v>
      </c>
      <c r="U20" s="61">
        <f t="shared" si="8"/>
        <v>21</v>
      </c>
      <c r="V20" s="60">
        <f>VLOOKUP($A20,'Return Data'!$B$7:$R$2292,17,0)</f>
        <v>3.7643</v>
      </c>
      <c r="W20" s="61">
        <f t="shared" si="9"/>
        <v>26</v>
      </c>
      <c r="X20" s="60">
        <f>VLOOKUP($A20,'Return Data'!$B$7:$R$2292,14,0)</f>
        <v>3.9943</v>
      </c>
      <c r="Y20" s="61">
        <f t="shared" si="10"/>
        <v>26</v>
      </c>
      <c r="Z20" s="60">
        <f>VLOOKUP($A20,'Return Data'!$B$7:$R$2292,16,0)</f>
        <v>6.7039</v>
      </c>
      <c r="AA20" s="62">
        <f t="shared" si="11"/>
        <v>26</v>
      </c>
    </row>
    <row r="21" spans="1:27" x14ac:dyDescent="0.3">
      <c r="A21" s="58" t="s">
        <v>133</v>
      </c>
      <c r="B21" s="59">
        <f>VLOOKUP($A21,'Return Data'!$B$7:$R$2292,3,0)</f>
        <v>44860</v>
      </c>
      <c r="C21" s="60">
        <f>VLOOKUP($A21,'Return Data'!$B$7:$R$2292,4,0)</f>
        <v>1685.0376000000001</v>
      </c>
      <c r="D21" s="60">
        <f>VLOOKUP($A21,'Return Data'!$B$7:$R$2292,5,0)</f>
        <v>6.2611999999999997</v>
      </c>
      <c r="E21" s="61">
        <f t="shared" si="0"/>
        <v>30</v>
      </c>
      <c r="F21" s="60">
        <f>VLOOKUP($A21,'Return Data'!$B$7:$R$2292,6,0)</f>
        <v>6.2146999999999997</v>
      </c>
      <c r="G21" s="61">
        <f t="shared" si="1"/>
        <v>30</v>
      </c>
      <c r="H21" s="60">
        <f>VLOOKUP($A21,'Return Data'!$B$7:$R$2292,7,0)</f>
        <v>5.7027999999999999</v>
      </c>
      <c r="I21" s="61">
        <f t="shared" si="2"/>
        <v>30</v>
      </c>
      <c r="J21" s="60">
        <f>VLOOKUP($A21,'Return Data'!$B$7:$R$2292,8,0)</f>
        <v>5.8446999999999996</v>
      </c>
      <c r="K21" s="61">
        <f t="shared" si="3"/>
        <v>32</v>
      </c>
      <c r="L21" s="60">
        <f>VLOOKUP($A21,'Return Data'!$B$7:$R$2292,9,0)</f>
        <v>5.8559000000000001</v>
      </c>
      <c r="M21" s="61">
        <f t="shared" si="4"/>
        <v>31</v>
      </c>
      <c r="N21" s="60">
        <f>VLOOKUP($A21,'Return Data'!$B$7:$R$2292,10,0)</f>
        <v>5.3734000000000002</v>
      </c>
      <c r="O21" s="61">
        <f t="shared" si="5"/>
        <v>32</v>
      </c>
      <c r="P21" s="60">
        <f>VLOOKUP($A21,'Return Data'!$B$7:$R$2292,11,0)</f>
        <v>4.8159999999999998</v>
      </c>
      <c r="Q21" s="61">
        <f t="shared" si="6"/>
        <v>31</v>
      </c>
      <c r="R21" s="60">
        <f>VLOOKUP($A21,'Return Data'!$B$7:$R$2292,12,0)</f>
        <v>4.4265999999999996</v>
      </c>
      <c r="S21" s="61">
        <f t="shared" si="7"/>
        <v>31</v>
      </c>
      <c r="T21" s="60">
        <f>VLOOKUP($A21,'Return Data'!$B$7:$R$2292,13,0)</f>
        <v>4.1703000000000001</v>
      </c>
      <c r="U21" s="61">
        <f t="shared" si="8"/>
        <v>31</v>
      </c>
      <c r="V21" s="60">
        <f>VLOOKUP($A21,'Return Data'!$B$7:$R$2292,17,0)</f>
        <v>3.5488</v>
      </c>
      <c r="W21" s="61">
        <f t="shared" si="9"/>
        <v>34</v>
      </c>
      <c r="X21" s="60">
        <f>VLOOKUP($A21,'Return Data'!$B$7:$R$2292,14,0)</f>
        <v>3.6539999999999999</v>
      </c>
      <c r="Y21" s="61">
        <f t="shared" si="10"/>
        <v>34</v>
      </c>
      <c r="Z21" s="60">
        <f>VLOOKUP($A21,'Return Data'!$B$7:$R$2292,16,0)</f>
        <v>5.9962999999999997</v>
      </c>
      <c r="AA21" s="62">
        <f t="shared" si="11"/>
        <v>30</v>
      </c>
    </row>
    <row r="22" spans="1:27" x14ac:dyDescent="0.3">
      <c r="A22" s="58" t="s">
        <v>134</v>
      </c>
      <c r="B22" s="59">
        <f>VLOOKUP($A22,'Return Data'!$B$7:$R$2292,3,0)</f>
        <v>44860</v>
      </c>
      <c r="C22" s="60">
        <f>VLOOKUP($A22,'Return Data'!$B$7:$R$2292,4,0)</f>
        <v>2124.2388999999998</v>
      </c>
      <c r="D22" s="60">
        <f>VLOOKUP($A22,'Return Data'!$B$7:$R$2292,5,0)</f>
        <v>6.2812999999999999</v>
      </c>
      <c r="E22" s="61">
        <f t="shared" si="0"/>
        <v>29</v>
      </c>
      <c r="F22" s="60">
        <f>VLOOKUP($A22,'Return Data'!$B$7:$R$2292,6,0)</f>
        <v>6.0186000000000002</v>
      </c>
      <c r="G22" s="61">
        <f t="shared" si="1"/>
        <v>34</v>
      </c>
      <c r="H22" s="60">
        <f>VLOOKUP($A22,'Return Data'!$B$7:$R$2292,7,0)</f>
        <v>5.6509</v>
      </c>
      <c r="I22" s="61">
        <f t="shared" si="2"/>
        <v>33</v>
      </c>
      <c r="J22" s="60">
        <f>VLOOKUP($A22,'Return Data'!$B$7:$R$2292,8,0)</f>
        <v>5.7628000000000004</v>
      </c>
      <c r="K22" s="61">
        <f t="shared" si="3"/>
        <v>35</v>
      </c>
      <c r="L22" s="60">
        <f>VLOOKUP($A22,'Return Data'!$B$7:$R$2292,9,0)</f>
        <v>5.9753999999999996</v>
      </c>
      <c r="M22" s="61">
        <f t="shared" si="4"/>
        <v>15</v>
      </c>
      <c r="N22" s="60">
        <f>VLOOKUP($A22,'Return Data'!$B$7:$R$2292,10,0)</f>
        <v>5.3780999999999999</v>
      </c>
      <c r="O22" s="61">
        <f t="shared" si="5"/>
        <v>31</v>
      </c>
      <c r="P22" s="60">
        <f>VLOOKUP($A22,'Return Data'!$B$7:$R$2292,11,0)</f>
        <v>4.7888000000000002</v>
      </c>
      <c r="Q22" s="61">
        <f t="shared" si="6"/>
        <v>32</v>
      </c>
      <c r="R22" s="60">
        <f>VLOOKUP($A22,'Return Data'!$B$7:$R$2292,12,0)</f>
        <v>4.3575999999999997</v>
      </c>
      <c r="S22" s="61">
        <f t="shared" si="7"/>
        <v>33</v>
      </c>
      <c r="T22" s="60">
        <f>VLOOKUP($A22,'Return Data'!$B$7:$R$2292,13,0)</f>
        <v>4.0934999999999997</v>
      </c>
      <c r="U22" s="61">
        <f t="shared" si="8"/>
        <v>34</v>
      </c>
      <c r="V22" s="60">
        <f>VLOOKUP($A22,'Return Data'!$B$7:$R$2292,17,0)</f>
        <v>3.6366999999999998</v>
      </c>
      <c r="W22" s="61">
        <f t="shared" si="9"/>
        <v>31</v>
      </c>
      <c r="X22" s="60">
        <f>VLOOKUP($A22,'Return Data'!$B$7:$R$2292,14,0)</f>
        <v>3.8879000000000001</v>
      </c>
      <c r="Y22" s="61">
        <f t="shared" si="10"/>
        <v>29</v>
      </c>
      <c r="Z22" s="60">
        <f>VLOOKUP($A22,'Return Data'!$B$7:$R$2292,16,0)</f>
        <v>6.7599</v>
      </c>
      <c r="AA22" s="62">
        <f t="shared" si="11"/>
        <v>19</v>
      </c>
    </row>
    <row r="23" spans="1:27" x14ac:dyDescent="0.3">
      <c r="A23" s="58" t="s">
        <v>139</v>
      </c>
      <c r="B23" s="59">
        <f>VLOOKUP($A23,'Return Data'!$B$7:$R$2292,3,0)</f>
        <v>44860</v>
      </c>
      <c r="C23" s="60">
        <f>VLOOKUP($A23,'Return Data'!$B$7:$R$2292,4,0)</f>
        <v>3003.3964999999998</v>
      </c>
      <c r="D23" s="60">
        <f>VLOOKUP($A23,'Return Data'!$B$7:$R$2292,5,0)</f>
        <v>6.3680000000000003</v>
      </c>
      <c r="E23" s="61">
        <f t="shared" si="0"/>
        <v>16</v>
      </c>
      <c r="F23" s="60">
        <f>VLOOKUP($A23,'Return Data'!$B$7:$R$2292,6,0)</f>
        <v>6.2680999999999996</v>
      </c>
      <c r="G23" s="61">
        <f t="shared" si="1"/>
        <v>26</v>
      </c>
      <c r="H23" s="60">
        <f>VLOOKUP($A23,'Return Data'!$B$7:$R$2292,7,0)</f>
        <v>5.7920999999999996</v>
      </c>
      <c r="I23" s="61">
        <f t="shared" si="2"/>
        <v>21</v>
      </c>
      <c r="J23" s="60">
        <f>VLOOKUP($A23,'Return Data'!$B$7:$R$2292,8,0)</f>
        <v>5.9333</v>
      </c>
      <c r="K23" s="61">
        <f t="shared" si="3"/>
        <v>12</v>
      </c>
      <c r="L23" s="60">
        <f>VLOOKUP($A23,'Return Data'!$B$7:$R$2292,9,0)</f>
        <v>5.9234999999999998</v>
      </c>
      <c r="M23" s="61">
        <f t="shared" si="4"/>
        <v>22</v>
      </c>
      <c r="N23" s="60">
        <f>VLOOKUP($A23,'Return Data'!$B$7:$R$2292,10,0)</f>
        <v>5.4907000000000004</v>
      </c>
      <c r="O23" s="61">
        <f t="shared" si="5"/>
        <v>21</v>
      </c>
      <c r="P23" s="60">
        <f>VLOOKUP($A23,'Return Data'!$B$7:$R$2292,11,0)</f>
        <v>4.9314</v>
      </c>
      <c r="Q23" s="61">
        <f t="shared" si="6"/>
        <v>22</v>
      </c>
      <c r="R23" s="60">
        <f>VLOOKUP($A23,'Return Data'!$B$7:$R$2292,12,0)</f>
        <v>4.5617999999999999</v>
      </c>
      <c r="S23" s="61">
        <f t="shared" si="7"/>
        <v>19</v>
      </c>
      <c r="T23" s="60">
        <f>VLOOKUP($A23,'Return Data'!$B$7:$R$2292,13,0)</f>
        <v>4.3231999999999999</v>
      </c>
      <c r="U23" s="61">
        <f t="shared" si="8"/>
        <v>22</v>
      </c>
      <c r="V23" s="60">
        <f>VLOOKUP($A23,'Return Data'!$B$7:$R$2292,17,0)</f>
        <v>3.7799</v>
      </c>
      <c r="W23" s="61">
        <f t="shared" si="9"/>
        <v>21</v>
      </c>
      <c r="X23" s="60">
        <f>VLOOKUP($A23,'Return Data'!$B$7:$R$2292,14,0)</f>
        <v>4.0312999999999999</v>
      </c>
      <c r="Y23" s="61">
        <f t="shared" si="10"/>
        <v>25</v>
      </c>
      <c r="Z23" s="60">
        <f>VLOOKUP($A23,'Return Data'!$B$7:$R$2292,16,0)</f>
        <v>6.7624000000000004</v>
      </c>
      <c r="AA23" s="62">
        <f t="shared" si="11"/>
        <v>17</v>
      </c>
    </row>
    <row r="24" spans="1:27" x14ac:dyDescent="0.3">
      <c r="A24" s="58" t="s">
        <v>140</v>
      </c>
      <c r="B24" s="59">
        <f>VLOOKUP($A24,'Return Data'!$B$7:$R$2292,3,0)</f>
        <v>44860</v>
      </c>
      <c r="C24" s="60">
        <f>VLOOKUP($A24,'Return Data'!$B$7:$R$2292,4,0)</f>
        <v>1145.7828</v>
      </c>
      <c r="D24" s="60">
        <f>VLOOKUP($A24,'Return Data'!$B$7:$R$2292,5,0)</f>
        <v>6.2576000000000001</v>
      </c>
      <c r="E24" s="61">
        <f t="shared" si="0"/>
        <v>31</v>
      </c>
      <c r="F24" s="60">
        <f>VLOOKUP($A24,'Return Data'!$B$7:$R$2292,6,0)</f>
        <v>6.3246000000000002</v>
      </c>
      <c r="G24" s="61">
        <f t="shared" si="1"/>
        <v>16</v>
      </c>
      <c r="H24" s="60">
        <f>VLOOKUP($A24,'Return Data'!$B$7:$R$2292,7,0)</f>
        <v>5.6711</v>
      </c>
      <c r="I24" s="61">
        <f t="shared" si="2"/>
        <v>32</v>
      </c>
      <c r="J24" s="60">
        <f>VLOOKUP($A24,'Return Data'!$B$7:$R$2292,8,0)</f>
        <v>5.9375999999999998</v>
      </c>
      <c r="K24" s="61">
        <f t="shared" si="3"/>
        <v>11</v>
      </c>
      <c r="L24" s="60">
        <f>VLOOKUP($A24,'Return Data'!$B$7:$R$2292,9,0)</f>
        <v>5.9290000000000003</v>
      </c>
      <c r="M24" s="61">
        <f t="shared" si="4"/>
        <v>21</v>
      </c>
      <c r="N24" s="60">
        <f>VLOOKUP($A24,'Return Data'!$B$7:$R$2292,10,0)</f>
        <v>5.4390000000000001</v>
      </c>
      <c r="O24" s="61">
        <f t="shared" si="5"/>
        <v>28</v>
      </c>
      <c r="P24" s="60">
        <f>VLOOKUP($A24,'Return Data'!$B$7:$R$2292,11,0)</f>
        <v>4.9546000000000001</v>
      </c>
      <c r="Q24" s="61">
        <f t="shared" si="6"/>
        <v>17</v>
      </c>
      <c r="R24" s="60">
        <f>VLOOKUP($A24,'Return Data'!$B$7:$R$2292,12,0)</f>
        <v>4.5130999999999997</v>
      </c>
      <c r="S24" s="61">
        <f t="shared" si="7"/>
        <v>29</v>
      </c>
      <c r="T24" s="60">
        <f>VLOOKUP($A24,'Return Data'!$B$7:$R$2292,13,0)</f>
        <v>4.2416</v>
      </c>
      <c r="U24" s="61">
        <f t="shared" si="8"/>
        <v>30</v>
      </c>
      <c r="V24" s="60">
        <f>VLOOKUP($A24,'Return Data'!$B$7:$R$2292,17,0)</f>
        <v>3.6421999999999999</v>
      </c>
      <c r="W24" s="61">
        <f t="shared" si="9"/>
        <v>30</v>
      </c>
      <c r="X24" s="60"/>
      <c r="Y24" s="61"/>
      <c r="Z24" s="60">
        <f>VLOOKUP($A24,'Return Data'!$B$7:$R$2292,16,0)</f>
        <v>3.9512</v>
      </c>
      <c r="AA24" s="62">
        <f t="shared" si="11"/>
        <v>36</v>
      </c>
    </row>
    <row r="25" spans="1:27" x14ac:dyDescent="0.3">
      <c r="A25" s="58" t="s">
        <v>141</v>
      </c>
      <c r="B25" s="59">
        <f>VLOOKUP($A25,'Return Data'!$B$7:$R$2292,3,0)</f>
        <v>44860</v>
      </c>
      <c r="C25" s="60">
        <f>VLOOKUP($A25,'Return Data'!$B$7:$R$2292,4,0)</f>
        <v>59.829799999999999</v>
      </c>
      <c r="D25" s="60">
        <f>VLOOKUP($A25,'Return Data'!$B$7:$R$2292,5,0)</f>
        <v>6.2847</v>
      </c>
      <c r="E25" s="61">
        <f t="shared" si="0"/>
        <v>28</v>
      </c>
      <c r="F25" s="60">
        <f>VLOOKUP($A25,'Return Data'!$B$7:$R$2292,6,0)</f>
        <v>6.2869000000000002</v>
      </c>
      <c r="G25" s="61">
        <f t="shared" si="1"/>
        <v>23</v>
      </c>
      <c r="H25" s="60">
        <f>VLOOKUP($A25,'Return Data'!$B$7:$R$2292,7,0)</f>
        <v>5.9156000000000004</v>
      </c>
      <c r="I25" s="61">
        <f t="shared" si="2"/>
        <v>3</v>
      </c>
      <c r="J25" s="60">
        <f>VLOOKUP($A25,'Return Data'!$B$7:$R$2292,8,0)</f>
        <v>6.0011000000000001</v>
      </c>
      <c r="K25" s="61">
        <f t="shared" si="3"/>
        <v>2</v>
      </c>
      <c r="L25" s="60">
        <f>VLOOKUP($A25,'Return Data'!$B$7:$R$2292,9,0)</f>
        <v>6.0820999999999996</v>
      </c>
      <c r="M25" s="61">
        <f t="shared" si="4"/>
        <v>4</v>
      </c>
      <c r="N25" s="60">
        <f>VLOOKUP($A25,'Return Data'!$B$7:$R$2292,10,0)</f>
        <v>5.5772000000000004</v>
      </c>
      <c r="O25" s="61">
        <f t="shared" si="5"/>
        <v>4</v>
      </c>
      <c r="P25" s="60">
        <f>VLOOKUP($A25,'Return Data'!$B$7:$R$2292,11,0)</f>
        <v>5.0061</v>
      </c>
      <c r="Q25" s="61">
        <f t="shared" si="6"/>
        <v>6</v>
      </c>
      <c r="R25" s="60">
        <f>VLOOKUP($A25,'Return Data'!$B$7:$R$2292,12,0)</f>
        <v>4.6177000000000001</v>
      </c>
      <c r="S25" s="61">
        <f t="shared" si="7"/>
        <v>7</v>
      </c>
      <c r="T25" s="60">
        <f>VLOOKUP($A25,'Return Data'!$B$7:$R$2292,13,0)</f>
        <v>4.3907999999999996</v>
      </c>
      <c r="U25" s="61">
        <f t="shared" si="8"/>
        <v>6</v>
      </c>
      <c r="V25" s="60">
        <f>VLOOKUP($A25,'Return Data'!$B$7:$R$2292,17,0)</f>
        <v>3.8315999999999999</v>
      </c>
      <c r="W25" s="61">
        <f t="shared" si="9"/>
        <v>8</v>
      </c>
      <c r="X25" s="60">
        <f>VLOOKUP($A25,'Return Data'!$B$7:$R$2292,14,0)</f>
        <v>4.0351999999999997</v>
      </c>
      <c r="Y25" s="61">
        <f t="shared" ref="Y25:Y43" si="12">RANK(X25,X$8:X$43,0)</f>
        <v>24</v>
      </c>
      <c r="Z25" s="60">
        <f>VLOOKUP($A25,'Return Data'!$B$7:$R$2292,16,0)</f>
        <v>6.8121999999999998</v>
      </c>
      <c r="AA25" s="62">
        <f t="shared" si="11"/>
        <v>7</v>
      </c>
    </row>
    <row r="26" spans="1:27" x14ac:dyDescent="0.3">
      <c r="A26" s="58" t="s">
        <v>142</v>
      </c>
      <c r="B26" s="59">
        <f>VLOOKUP($A26,'Return Data'!$B$7:$R$2292,3,0)</f>
        <v>44860</v>
      </c>
      <c r="C26" s="60">
        <f>VLOOKUP($A26,'Return Data'!$B$7:$R$2292,4,0)</f>
        <v>4419.7969999999996</v>
      </c>
      <c r="D26" s="60">
        <f>VLOOKUP($A26,'Return Data'!$B$7:$R$2292,5,0)</f>
        <v>6.3244999999999996</v>
      </c>
      <c r="E26" s="61">
        <f t="shared" si="0"/>
        <v>24</v>
      </c>
      <c r="F26" s="60">
        <f>VLOOKUP($A26,'Return Data'!$B$7:$R$2292,6,0)</f>
        <v>6.2748999999999997</v>
      </c>
      <c r="G26" s="61">
        <f t="shared" si="1"/>
        <v>24</v>
      </c>
      <c r="H26" s="60">
        <f>VLOOKUP($A26,'Return Data'!$B$7:$R$2292,7,0)</f>
        <v>5.74</v>
      </c>
      <c r="I26" s="61">
        <f t="shared" si="2"/>
        <v>28</v>
      </c>
      <c r="J26" s="60">
        <f>VLOOKUP($A26,'Return Data'!$B$7:$R$2292,8,0)</f>
        <v>5.8680000000000003</v>
      </c>
      <c r="K26" s="61">
        <f t="shared" si="3"/>
        <v>30</v>
      </c>
      <c r="L26" s="60">
        <f>VLOOKUP($A26,'Return Data'!$B$7:$R$2292,9,0)</f>
        <v>5.8802000000000003</v>
      </c>
      <c r="M26" s="61">
        <f t="shared" si="4"/>
        <v>28</v>
      </c>
      <c r="N26" s="60">
        <f>VLOOKUP($A26,'Return Data'!$B$7:$R$2292,10,0)</f>
        <v>5.4349999999999996</v>
      </c>
      <c r="O26" s="61">
        <f t="shared" si="5"/>
        <v>30</v>
      </c>
      <c r="P26" s="60">
        <f>VLOOKUP($A26,'Return Data'!$B$7:$R$2292,11,0)</f>
        <v>4.8826999999999998</v>
      </c>
      <c r="Q26" s="61">
        <f t="shared" si="6"/>
        <v>27</v>
      </c>
      <c r="R26" s="60">
        <f>VLOOKUP($A26,'Return Data'!$B$7:$R$2292,12,0)</f>
        <v>4.5167000000000002</v>
      </c>
      <c r="S26" s="61">
        <f t="shared" si="7"/>
        <v>28</v>
      </c>
      <c r="T26" s="60">
        <f>VLOOKUP($A26,'Return Data'!$B$7:$R$2292,13,0)</f>
        <v>4.3108000000000004</v>
      </c>
      <c r="U26" s="61">
        <f t="shared" si="8"/>
        <v>26</v>
      </c>
      <c r="V26" s="60">
        <f>VLOOKUP($A26,'Return Data'!$B$7:$R$2292,17,0)</f>
        <v>3.7742</v>
      </c>
      <c r="W26" s="61">
        <f t="shared" si="9"/>
        <v>24</v>
      </c>
      <c r="X26" s="60">
        <f>VLOOKUP($A26,'Return Data'!$B$7:$R$2292,14,0)</f>
        <v>4.0445000000000002</v>
      </c>
      <c r="Y26" s="61">
        <f t="shared" si="12"/>
        <v>22</v>
      </c>
      <c r="Z26" s="60">
        <f>VLOOKUP($A26,'Return Data'!$B$7:$R$2292,16,0)</f>
        <v>6.7336999999999998</v>
      </c>
      <c r="AA26" s="62">
        <f t="shared" si="11"/>
        <v>23</v>
      </c>
    </row>
    <row r="27" spans="1:27" x14ac:dyDescent="0.3">
      <c r="A27" s="58" t="s">
        <v>143</v>
      </c>
      <c r="B27" s="59">
        <f>VLOOKUP($A27,'Return Data'!$B$7:$R$2292,3,0)</f>
        <v>44860</v>
      </c>
      <c r="C27" s="60">
        <f>VLOOKUP($A27,'Return Data'!$B$7:$R$2292,4,0)</f>
        <v>2994.9348</v>
      </c>
      <c r="D27" s="60">
        <f>VLOOKUP($A27,'Return Data'!$B$7:$R$2292,5,0)</f>
        <v>6.2995000000000001</v>
      </c>
      <c r="E27" s="61">
        <f t="shared" si="0"/>
        <v>27</v>
      </c>
      <c r="F27" s="60">
        <f>VLOOKUP($A27,'Return Data'!$B$7:$R$2292,6,0)</f>
        <v>6.2679</v>
      </c>
      <c r="G27" s="61">
        <f t="shared" si="1"/>
        <v>27</v>
      </c>
      <c r="H27" s="60">
        <f>VLOOKUP($A27,'Return Data'!$B$7:$R$2292,7,0)</f>
        <v>5.7869999999999999</v>
      </c>
      <c r="I27" s="61">
        <f t="shared" si="2"/>
        <v>23</v>
      </c>
      <c r="J27" s="60">
        <f>VLOOKUP($A27,'Return Data'!$B$7:$R$2292,8,0)</f>
        <v>5.9074</v>
      </c>
      <c r="K27" s="61">
        <f t="shared" si="3"/>
        <v>20</v>
      </c>
      <c r="L27" s="60">
        <f>VLOOKUP($A27,'Return Data'!$B$7:$R$2292,9,0)</f>
        <v>5.9165999999999999</v>
      </c>
      <c r="M27" s="61">
        <f t="shared" si="4"/>
        <v>23</v>
      </c>
      <c r="N27" s="60">
        <f>VLOOKUP($A27,'Return Data'!$B$7:$R$2292,10,0)</f>
        <v>5.46</v>
      </c>
      <c r="O27" s="61">
        <f t="shared" si="5"/>
        <v>24</v>
      </c>
      <c r="P27" s="60">
        <f>VLOOKUP($A27,'Return Data'!$B$7:$R$2292,11,0)</f>
        <v>4.9397000000000002</v>
      </c>
      <c r="Q27" s="61">
        <f t="shared" si="6"/>
        <v>20</v>
      </c>
      <c r="R27" s="60">
        <f>VLOOKUP($A27,'Return Data'!$B$7:$R$2292,12,0)</f>
        <v>4.5502000000000002</v>
      </c>
      <c r="S27" s="61">
        <f t="shared" si="7"/>
        <v>22</v>
      </c>
      <c r="T27" s="60">
        <f>VLOOKUP($A27,'Return Data'!$B$7:$R$2292,13,0)</f>
        <v>4.3167999999999997</v>
      </c>
      <c r="U27" s="61">
        <f t="shared" si="8"/>
        <v>24</v>
      </c>
      <c r="V27" s="60">
        <f>VLOOKUP($A27,'Return Data'!$B$7:$R$2292,17,0)</f>
        <v>3.762</v>
      </c>
      <c r="W27" s="61">
        <f t="shared" si="9"/>
        <v>27</v>
      </c>
      <c r="X27" s="60">
        <f>VLOOKUP($A27,'Return Data'!$B$7:$R$2292,14,0)</f>
        <v>4.0636999999999999</v>
      </c>
      <c r="Y27" s="61">
        <f t="shared" si="12"/>
        <v>19</v>
      </c>
      <c r="Z27" s="60">
        <f>VLOOKUP($A27,'Return Data'!$B$7:$R$2292,16,0)</f>
        <v>6.7558999999999996</v>
      </c>
      <c r="AA27" s="62">
        <f t="shared" si="11"/>
        <v>20</v>
      </c>
    </row>
    <row r="28" spans="1:27" x14ac:dyDescent="0.3">
      <c r="A28" s="58" t="s">
        <v>144</v>
      </c>
      <c r="B28" s="59">
        <f>VLOOKUP($A28,'Return Data'!$B$7:$R$2292,3,0)</f>
        <v>44860</v>
      </c>
      <c r="C28" s="60">
        <f>VLOOKUP($A28,'Return Data'!$B$7:$R$2292,4,0)</f>
        <v>3972.2682</v>
      </c>
      <c r="D28" s="60">
        <f>VLOOKUP($A28,'Return Data'!$B$7:$R$2292,5,0)</f>
        <v>6.3891</v>
      </c>
      <c r="E28" s="61">
        <f t="shared" si="0"/>
        <v>13</v>
      </c>
      <c r="F28" s="60">
        <f>VLOOKUP($A28,'Return Data'!$B$7:$R$2292,6,0)</f>
        <v>6.4253999999999998</v>
      </c>
      <c r="G28" s="61">
        <f t="shared" si="1"/>
        <v>3</v>
      </c>
      <c r="H28" s="60">
        <f>VLOOKUP($A28,'Return Data'!$B$7:$R$2292,7,0)</f>
        <v>5.8198999999999996</v>
      </c>
      <c r="I28" s="61">
        <f t="shared" si="2"/>
        <v>13</v>
      </c>
      <c r="J28" s="60">
        <f>VLOOKUP($A28,'Return Data'!$B$7:$R$2292,8,0)</f>
        <v>5.9282000000000004</v>
      </c>
      <c r="K28" s="61">
        <f t="shared" si="3"/>
        <v>14</v>
      </c>
      <c r="L28" s="60">
        <f>VLOOKUP($A28,'Return Data'!$B$7:$R$2292,9,0)</f>
        <v>5.9710999999999999</v>
      </c>
      <c r="M28" s="61">
        <f t="shared" si="4"/>
        <v>16</v>
      </c>
      <c r="N28" s="60">
        <f>VLOOKUP($A28,'Return Data'!$B$7:$R$2292,10,0)</f>
        <v>5.4724000000000004</v>
      </c>
      <c r="O28" s="61">
        <f t="shared" si="5"/>
        <v>22</v>
      </c>
      <c r="P28" s="60">
        <f>VLOOKUP($A28,'Return Data'!$B$7:$R$2292,11,0)</f>
        <v>4.9105999999999996</v>
      </c>
      <c r="Q28" s="61">
        <f t="shared" si="6"/>
        <v>25</v>
      </c>
      <c r="R28" s="60">
        <f>VLOOKUP($A28,'Return Data'!$B$7:$R$2292,12,0)</f>
        <v>4.5289000000000001</v>
      </c>
      <c r="S28" s="61">
        <f t="shared" si="7"/>
        <v>25</v>
      </c>
      <c r="T28" s="60">
        <f>VLOOKUP($A28,'Return Data'!$B$7:$R$2292,13,0)</f>
        <v>4.3171999999999997</v>
      </c>
      <c r="U28" s="61">
        <f t="shared" si="8"/>
        <v>23</v>
      </c>
      <c r="V28" s="60">
        <f>VLOOKUP($A28,'Return Data'!$B$7:$R$2292,17,0)</f>
        <v>3.8109000000000002</v>
      </c>
      <c r="W28" s="61">
        <f t="shared" si="9"/>
        <v>15</v>
      </c>
      <c r="X28" s="60">
        <f>VLOOKUP($A28,'Return Data'!$B$7:$R$2292,14,0)</f>
        <v>4.1470000000000002</v>
      </c>
      <c r="Y28" s="61">
        <f t="shared" si="12"/>
        <v>8</v>
      </c>
      <c r="Z28" s="60">
        <f>VLOOKUP($A28,'Return Data'!$B$7:$R$2292,16,0)</f>
        <v>6.7815000000000003</v>
      </c>
      <c r="AA28" s="62">
        <f t="shared" si="11"/>
        <v>13</v>
      </c>
    </row>
    <row r="29" spans="1:27" x14ac:dyDescent="0.3">
      <c r="A29" s="58" t="s">
        <v>433</v>
      </c>
      <c r="B29" s="59">
        <f>VLOOKUP($A29,'Return Data'!$B$7:$R$2292,3,0)</f>
        <v>44860</v>
      </c>
      <c r="C29" s="60">
        <f>VLOOKUP($A29,'Return Data'!$B$7:$R$2292,4,0)</f>
        <v>1423.0556999999999</v>
      </c>
      <c r="D29" s="60">
        <f>VLOOKUP($A29,'Return Data'!$B$7:$R$2292,5,0)</f>
        <v>6.3544</v>
      </c>
      <c r="E29" s="61">
        <f t="shared" si="0"/>
        <v>18</v>
      </c>
      <c r="F29" s="60">
        <f>VLOOKUP($A29,'Return Data'!$B$7:$R$2292,6,0)</f>
        <v>6.4001999999999999</v>
      </c>
      <c r="G29" s="61">
        <f t="shared" si="1"/>
        <v>7</v>
      </c>
      <c r="H29" s="60">
        <f>VLOOKUP($A29,'Return Data'!$B$7:$R$2292,7,0)</f>
        <v>6.0084</v>
      </c>
      <c r="I29" s="61">
        <f t="shared" si="2"/>
        <v>1</v>
      </c>
      <c r="J29" s="60">
        <f>VLOOKUP($A29,'Return Data'!$B$7:$R$2292,8,0)</f>
        <v>6.1043000000000003</v>
      </c>
      <c r="K29" s="61">
        <f t="shared" si="3"/>
        <v>1</v>
      </c>
      <c r="L29" s="60">
        <f>VLOOKUP($A29,'Return Data'!$B$7:$R$2292,9,0)</f>
        <v>6.1017000000000001</v>
      </c>
      <c r="M29" s="61">
        <f t="shared" si="4"/>
        <v>2</v>
      </c>
      <c r="N29" s="60">
        <f>VLOOKUP($A29,'Return Data'!$B$7:$R$2292,10,0)</f>
        <v>5.5932000000000004</v>
      </c>
      <c r="O29" s="61">
        <f t="shared" si="5"/>
        <v>2</v>
      </c>
      <c r="P29" s="60">
        <f>VLOOKUP($A29,'Return Data'!$B$7:$R$2292,11,0)</f>
        <v>5.0548999999999999</v>
      </c>
      <c r="Q29" s="61">
        <f t="shared" si="6"/>
        <v>1</v>
      </c>
      <c r="R29" s="60">
        <f>VLOOKUP($A29,'Return Data'!$B$7:$R$2292,12,0)</f>
        <v>4.6508000000000003</v>
      </c>
      <c r="S29" s="61">
        <f t="shared" si="7"/>
        <v>4</v>
      </c>
      <c r="T29" s="60">
        <f>VLOOKUP($A29,'Return Data'!$B$7:$R$2292,13,0)</f>
        <v>4.4207999999999998</v>
      </c>
      <c r="U29" s="61">
        <f t="shared" si="8"/>
        <v>3</v>
      </c>
      <c r="V29" s="60">
        <f>VLOOKUP($A29,'Return Data'!$B$7:$R$2292,17,0)</f>
        <v>3.8742999999999999</v>
      </c>
      <c r="W29" s="61">
        <f t="shared" si="9"/>
        <v>3</v>
      </c>
      <c r="X29" s="60">
        <f>VLOOKUP($A29,'Return Data'!$B$7:$R$2292,14,0)</f>
        <v>4.1900000000000004</v>
      </c>
      <c r="Y29" s="61">
        <f t="shared" si="12"/>
        <v>3</v>
      </c>
      <c r="Z29" s="60">
        <f>VLOOKUP($A29,'Return Data'!$B$7:$R$2292,16,0)</f>
        <v>5.7431000000000001</v>
      </c>
      <c r="AA29" s="62">
        <f t="shared" si="11"/>
        <v>31</v>
      </c>
    </row>
    <row r="30" spans="1:27" x14ac:dyDescent="0.3">
      <c r="A30" s="58" t="s">
        <v>146</v>
      </c>
      <c r="B30" s="59">
        <f>VLOOKUP($A30,'Return Data'!$B$7:$R$2292,3,0)</f>
        <v>44860</v>
      </c>
      <c r="C30" s="60">
        <f>VLOOKUP($A30,'Return Data'!$B$7:$R$2292,4,0)</f>
        <v>2309.2804999999998</v>
      </c>
      <c r="D30" s="60">
        <f>VLOOKUP($A30,'Return Data'!$B$7:$R$2292,5,0)</f>
        <v>6.3739999999999997</v>
      </c>
      <c r="E30" s="61">
        <f t="shared" si="0"/>
        <v>15</v>
      </c>
      <c r="F30" s="60">
        <f>VLOOKUP($A30,'Return Data'!$B$7:$R$2292,6,0)</f>
        <v>6.3236999999999997</v>
      </c>
      <c r="G30" s="61">
        <f t="shared" si="1"/>
        <v>17</v>
      </c>
      <c r="H30" s="60">
        <f>VLOOKUP($A30,'Return Data'!$B$7:$R$2292,7,0)</f>
        <v>5.7718999999999996</v>
      </c>
      <c r="I30" s="61">
        <f t="shared" si="2"/>
        <v>26</v>
      </c>
      <c r="J30" s="60">
        <f>VLOOKUP($A30,'Return Data'!$B$7:$R$2292,8,0)</f>
        <v>5.9154999999999998</v>
      </c>
      <c r="K30" s="61">
        <f t="shared" si="3"/>
        <v>17</v>
      </c>
      <c r="L30" s="60">
        <f>VLOOKUP($A30,'Return Data'!$B$7:$R$2292,9,0)</f>
        <v>5.9676999999999998</v>
      </c>
      <c r="M30" s="61">
        <f t="shared" si="4"/>
        <v>18</v>
      </c>
      <c r="N30" s="60">
        <f>VLOOKUP($A30,'Return Data'!$B$7:$R$2292,10,0)</f>
        <v>5.5014000000000003</v>
      </c>
      <c r="O30" s="61">
        <f t="shared" si="5"/>
        <v>18</v>
      </c>
      <c r="P30" s="60">
        <f>VLOOKUP($A30,'Return Data'!$B$7:$R$2292,11,0)</f>
        <v>4.9898999999999996</v>
      </c>
      <c r="Q30" s="61">
        <f t="shared" si="6"/>
        <v>9</v>
      </c>
      <c r="R30" s="60">
        <f>VLOOKUP($A30,'Return Data'!$B$7:$R$2292,12,0)</f>
        <v>4.5972</v>
      </c>
      <c r="S30" s="61">
        <f t="shared" si="7"/>
        <v>9</v>
      </c>
      <c r="T30" s="60">
        <f>VLOOKUP($A30,'Return Data'!$B$7:$R$2292,13,0)</f>
        <v>4.3554000000000004</v>
      </c>
      <c r="U30" s="61">
        <f t="shared" si="8"/>
        <v>15</v>
      </c>
      <c r="V30" s="60">
        <f>VLOOKUP($A30,'Return Data'!$B$7:$R$2292,17,0)</f>
        <v>3.8479999999999999</v>
      </c>
      <c r="W30" s="61">
        <f t="shared" si="9"/>
        <v>7</v>
      </c>
      <c r="X30" s="60">
        <f>VLOOKUP($A30,'Return Data'!$B$7:$R$2292,14,0)</f>
        <v>4.1189999999999998</v>
      </c>
      <c r="Y30" s="61">
        <f t="shared" si="12"/>
        <v>14</v>
      </c>
      <c r="Z30" s="60">
        <f>VLOOKUP($A30,'Return Data'!$B$7:$R$2292,16,0)</f>
        <v>6.6029999999999998</v>
      </c>
      <c r="AA30" s="62">
        <f t="shared" si="11"/>
        <v>28</v>
      </c>
    </row>
    <row r="31" spans="1:27" x14ac:dyDescent="0.3">
      <c r="A31" s="58" t="s">
        <v>147</v>
      </c>
      <c r="B31" s="59">
        <f>VLOOKUP($A31,'Return Data'!$B$7:$R$2292,3,0)</f>
        <v>44860</v>
      </c>
      <c r="C31" s="60">
        <f>VLOOKUP($A31,'Return Data'!$B$7:$R$2292,4,0)</f>
        <v>11.6812</v>
      </c>
      <c r="D31" s="60">
        <f>VLOOKUP($A31,'Return Data'!$B$7:$R$2292,5,0)</f>
        <v>5.9379</v>
      </c>
      <c r="E31" s="61">
        <f t="shared" si="0"/>
        <v>36</v>
      </c>
      <c r="F31" s="60">
        <f>VLOOKUP($A31,'Return Data'!$B$7:$R$2292,6,0)</f>
        <v>5.8791000000000002</v>
      </c>
      <c r="G31" s="61">
        <f t="shared" si="1"/>
        <v>35</v>
      </c>
      <c r="H31" s="60">
        <f>VLOOKUP($A31,'Return Data'!$B$7:$R$2292,7,0)</f>
        <v>5.4962999999999997</v>
      </c>
      <c r="I31" s="61">
        <f t="shared" si="2"/>
        <v>36</v>
      </c>
      <c r="J31" s="60">
        <f>VLOOKUP($A31,'Return Data'!$B$7:$R$2292,8,0)</f>
        <v>5.7487000000000004</v>
      </c>
      <c r="K31" s="61">
        <f t="shared" si="3"/>
        <v>36</v>
      </c>
      <c r="L31" s="60">
        <f>VLOOKUP($A31,'Return Data'!$B$7:$R$2292,9,0)</f>
        <v>5.4508000000000001</v>
      </c>
      <c r="M31" s="61">
        <f t="shared" si="4"/>
        <v>36</v>
      </c>
      <c r="N31" s="60">
        <f>VLOOKUP($A31,'Return Data'!$B$7:$R$2292,10,0)</f>
        <v>5.0702999999999996</v>
      </c>
      <c r="O31" s="61">
        <f t="shared" si="5"/>
        <v>36</v>
      </c>
      <c r="P31" s="60">
        <f>VLOOKUP($A31,'Return Data'!$B$7:$R$2292,11,0)</f>
        <v>4.5941000000000001</v>
      </c>
      <c r="Q31" s="61">
        <f t="shared" si="6"/>
        <v>36</v>
      </c>
      <c r="R31" s="60">
        <f>VLOOKUP($A31,'Return Data'!$B$7:$R$2292,12,0)</f>
        <v>4.2564000000000002</v>
      </c>
      <c r="S31" s="61">
        <f t="shared" si="7"/>
        <v>35</v>
      </c>
      <c r="T31" s="60">
        <f>VLOOKUP($A31,'Return Data'!$B$7:$R$2292,13,0)</f>
        <v>4.0243000000000002</v>
      </c>
      <c r="U31" s="61">
        <f t="shared" si="8"/>
        <v>35</v>
      </c>
      <c r="V31" s="60">
        <f>VLOOKUP($A31,'Return Data'!$B$7:$R$2292,17,0)</f>
        <v>3.5163000000000002</v>
      </c>
      <c r="W31" s="61">
        <f t="shared" si="9"/>
        <v>35</v>
      </c>
      <c r="X31" s="60">
        <f>VLOOKUP($A31,'Return Data'!$B$7:$R$2292,14,0)</f>
        <v>3.6274000000000002</v>
      </c>
      <c r="Y31" s="61">
        <f t="shared" si="12"/>
        <v>35</v>
      </c>
      <c r="Z31" s="60">
        <f>VLOOKUP($A31,'Return Data'!$B$7:$R$2292,16,0)</f>
        <v>4.1135999999999999</v>
      </c>
      <c r="AA31" s="62">
        <f t="shared" si="11"/>
        <v>35</v>
      </c>
    </row>
    <row r="32" spans="1:27" x14ac:dyDescent="0.3">
      <c r="A32" s="58" t="s">
        <v>1872</v>
      </c>
      <c r="B32" s="59">
        <f>VLOOKUP($A32,'Return Data'!$B$7:$R$2292,3,0)</f>
        <v>44860</v>
      </c>
      <c r="C32" s="60">
        <f>VLOOKUP($A32,'Return Data'!$B$7:$R$2292,4,0)</f>
        <v>2399.1334000000002</v>
      </c>
      <c r="D32" s="60">
        <f>VLOOKUP($A32,'Return Data'!$B$7:$R$2292,5,0)</f>
        <v>6.2144000000000004</v>
      </c>
      <c r="E32" s="61">
        <f t="shared" si="0"/>
        <v>32</v>
      </c>
      <c r="F32" s="60">
        <f>VLOOKUP($A32,'Return Data'!$B$7:$R$2292,6,0)</f>
        <v>6.1820000000000004</v>
      </c>
      <c r="G32" s="61">
        <f t="shared" si="1"/>
        <v>32</v>
      </c>
      <c r="H32" s="60">
        <f>VLOOKUP($A32,'Return Data'!$B$7:$R$2292,7,0)</f>
        <v>5.9317000000000002</v>
      </c>
      <c r="I32" s="61">
        <f t="shared" si="2"/>
        <v>2</v>
      </c>
      <c r="J32" s="60">
        <f>VLOOKUP($A32,'Return Data'!$B$7:$R$2292,8,0)</f>
        <v>5.9314999999999998</v>
      </c>
      <c r="K32" s="61">
        <f t="shared" si="3"/>
        <v>13</v>
      </c>
      <c r="L32" s="60">
        <f>VLOOKUP($A32,'Return Data'!$B$7:$R$2292,9,0)</f>
        <v>5.7335000000000003</v>
      </c>
      <c r="M32" s="61">
        <f t="shared" si="4"/>
        <v>33</v>
      </c>
      <c r="N32" s="60">
        <f>VLOOKUP($A32,'Return Data'!$B$7:$R$2292,10,0)</f>
        <v>5.5311000000000003</v>
      </c>
      <c r="O32" s="61">
        <f t="shared" si="5"/>
        <v>15</v>
      </c>
      <c r="P32" s="60">
        <f>VLOOKUP($A32,'Return Data'!$B$7:$R$2292,11,0)</f>
        <v>5.0415000000000001</v>
      </c>
      <c r="Q32" s="61">
        <f t="shared" si="6"/>
        <v>2</v>
      </c>
      <c r="R32" s="60">
        <f>VLOOKUP($A32,'Return Data'!$B$7:$R$2292,12,0)</f>
        <v>4.8685</v>
      </c>
      <c r="S32" s="61">
        <f t="shared" si="7"/>
        <v>1</v>
      </c>
      <c r="T32" s="60">
        <f>VLOOKUP($A32,'Return Data'!$B$7:$R$2292,13,0)</f>
        <v>4.6985999999999999</v>
      </c>
      <c r="U32" s="61">
        <f t="shared" si="8"/>
        <v>1</v>
      </c>
      <c r="V32" s="60">
        <f>VLOOKUP($A32,'Return Data'!$B$7:$R$2292,17,0)</f>
        <v>3.9535</v>
      </c>
      <c r="W32" s="61">
        <f t="shared" si="9"/>
        <v>2</v>
      </c>
      <c r="X32" s="60">
        <f>VLOOKUP($A32,'Return Data'!$B$7:$R$2292,14,0)</f>
        <v>3.9895999999999998</v>
      </c>
      <c r="Y32" s="61">
        <f t="shared" si="12"/>
        <v>27</v>
      </c>
      <c r="Z32" s="60">
        <f>VLOOKUP($A32,'Return Data'!$B$7:$R$2292,16,0)</f>
        <v>6.8057999999999996</v>
      </c>
      <c r="AA32" s="62">
        <f t="shared" si="11"/>
        <v>10</v>
      </c>
    </row>
    <row r="33" spans="1:27" x14ac:dyDescent="0.3">
      <c r="A33" s="58" t="s">
        <v>148</v>
      </c>
      <c r="B33" s="59">
        <f>VLOOKUP($A33,'Return Data'!$B$7:$R$2292,3,0)</f>
        <v>44860</v>
      </c>
      <c r="C33" s="60">
        <f>VLOOKUP($A33,'Return Data'!$B$7:$R$2292,4,0)</f>
        <v>5350.2556000000004</v>
      </c>
      <c r="D33" s="60">
        <f>VLOOKUP($A33,'Return Data'!$B$7:$R$2292,5,0)</f>
        <v>6.4090999999999996</v>
      </c>
      <c r="E33" s="61">
        <f t="shared" si="0"/>
        <v>10</v>
      </c>
      <c r="F33" s="60">
        <f>VLOOKUP($A33,'Return Data'!$B$7:$R$2292,6,0)</f>
        <v>6.1993999999999998</v>
      </c>
      <c r="G33" s="61">
        <f t="shared" si="1"/>
        <v>31</v>
      </c>
      <c r="H33" s="60">
        <f>VLOOKUP($A33,'Return Data'!$B$7:$R$2292,7,0)</f>
        <v>5.7084000000000001</v>
      </c>
      <c r="I33" s="61">
        <f t="shared" si="2"/>
        <v>29</v>
      </c>
      <c r="J33" s="60">
        <f>VLOOKUP($A33,'Return Data'!$B$7:$R$2292,8,0)</f>
        <v>5.8951000000000002</v>
      </c>
      <c r="K33" s="61">
        <f t="shared" si="3"/>
        <v>25</v>
      </c>
      <c r="L33" s="60">
        <f>VLOOKUP($A33,'Return Data'!$B$7:$R$2292,9,0)</f>
        <v>6.0368000000000004</v>
      </c>
      <c r="M33" s="61">
        <f t="shared" si="4"/>
        <v>10</v>
      </c>
      <c r="N33" s="60">
        <f>VLOOKUP($A33,'Return Data'!$B$7:$R$2292,10,0)</f>
        <v>5.5007999999999999</v>
      </c>
      <c r="O33" s="61">
        <f t="shared" si="5"/>
        <v>19</v>
      </c>
      <c r="P33" s="60">
        <f>VLOOKUP($A33,'Return Data'!$B$7:$R$2292,11,0)</f>
        <v>4.9135</v>
      </c>
      <c r="Q33" s="61">
        <f t="shared" si="6"/>
        <v>24</v>
      </c>
      <c r="R33" s="60">
        <f>VLOOKUP($A33,'Return Data'!$B$7:$R$2292,12,0)</f>
        <v>4.5609000000000002</v>
      </c>
      <c r="S33" s="61">
        <f t="shared" si="7"/>
        <v>20</v>
      </c>
      <c r="T33" s="60">
        <f>VLOOKUP($A33,'Return Data'!$B$7:$R$2292,13,0)</f>
        <v>4.3522999999999996</v>
      </c>
      <c r="U33" s="61">
        <f t="shared" si="8"/>
        <v>17</v>
      </c>
      <c r="V33" s="60">
        <f>VLOOKUP($A33,'Return Data'!$B$7:$R$2292,17,0)</f>
        <v>3.8052000000000001</v>
      </c>
      <c r="W33" s="61">
        <f t="shared" si="9"/>
        <v>16</v>
      </c>
      <c r="X33" s="60">
        <f>VLOOKUP($A33,'Return Data'!$B$7:$R$2292,14,0)</f>
        <v>4.1257999999999999</v>
      </c>
      <c r="Y33" s="61">
        <f t="shared" si="12"/>
        <v>12</v>
      </c>
      <c r="Z33" s="60">
        <f>VLOOKUP($A33,'Return Data'!$B$7:$R$2292,16,0)</f>
        <v>6.8221999999999996</v>
      </c>
      <c r="AA33" s="62">
        <f t="shared" si="11"/>
        <v>5</v>
      </c>
    </row>
    <row r="34" spans="1:27" x14ac:dyDescent="0.3">
      <c r="A34" s="58" t="s">
        <v>149</v>
      </c>
      <c r="B34" s="59">
        <f>VLOOKUP($A34,'Return Data'!$B$7:$R$2292,3,0)</f>
        <v>44860</v>
      </c>
      <c r="C34" s="60">
        <f>VLOOKUP($A34,'Return Data'!$B$7:$R$2292,4,0)</f>
        <v>1222.3207</v>
      </c>
      <c r="D34" s="60">
        <f>VLOOKUP($A34,'Return Data'!$B$7:$R$2292,5,0)</f>
        <v>5.9493</v>
      </c>
      <c r="E34" s="61">
        <f t="shared" si="0"/>
        <v>35</v>
      </c>
      <c r="F34" s="60">
        <f>VLOOKUP($A34,'Return Data'!$B$7:$R$2292,6,0)</f>
        <v>6.0579000000000001</v>
      </c>
      <c r="G34" s="61">
        <f t="shared" si="1"/>
        <v>33</v>
      </c>
      <c r="H34" s="60">
        <f>VLOOKUP($A34,'Return Data'!$B$7:$R$2292,7,0)</f>
        <v>5.7870999999999997</v>
      </c>
      <c r="I34" s="61">
        <f t="shared" si="2"/>
        <v>22</v>
      </c>
      <c r="J34" s="60">
        <f>VLOOKUP($A34,'Return Data'!$B$7:$R$2292,8,0)</f>
        <v>5.9264000000000001</v>
      </c>
      <c r="K34" s="61">
        <f t="shared" si="3"/>
        <v>15</v>
      </c>
      <c r="L34" s="60">
        <f>VLOOKUP($A34,'Return Data'!$B$7:$R$2292,9,0)</f>
        <v>5.6082999999999998</v>
      </c>
      <c r="M34" s="61">
        <f t="shared" si="4"/>
        <v>35</v>
      </c>
      <c r="N34" s="60">
        <f>VLOOKUP($A34,'Return Data'!$B$7:$R$2292,10,0)</f>
        <v>5.2507999999999999</v>
      </c>
      <c r="O34" s="61">
        <f t="shared" si="5"/>
        <v>34</v>
      </c>
      <c r="P34" s="60">
        <f>VLOOKUP($A34,'Return Data'!$B$7:$R$2292,11,0)</f>
        <v>4.6710000000000003</v>
      </c>
      <c r="Q34" s="61">
        <f t="shared" si="6"/>
        <v>34</v>
      </c>
      <c r="R34" s="60">
        <f>VLOOKUP($A34,'Return Data'!$B$7:$R$2292,12,0)</f>
        <v>4.3277999999999999</v>
      </c>
      <c r="S34" s="61">
        <f t="shared" si="7"/>
        <v>34</v>
      </c>
      <c r="T34" s="60">
        <f>VLOOKUP($A34,'Return Data'!$B$7:$R$2292,13,0)</f>
        <v>4.1093999999999999</v>
      </c>
      <c r="U34" s="61">
        <f t="shared" si="8"/>
        <v>33</v>
      </c>
      <c r="V34" s="60">
        <f>VLOOKUP($A34,'Return Data'!$B$7:$R$2292,17,0)</f>
        <v>3.6194999999999999</v>
      </c>
      <c r="W34" s="61">
        <f t="shared" si="9"/>
        <v>33</v>
      </c>
      <c r="X34" s="60">
        <f>VLOOKUP($A34,'Return Data'!$B$7:$R$2292,14,0)</f>
        <v>3.7738999999999998</v>
      </c>
      <c r="Y34" s="61">
        <f t="shared" si="12"/>
        <v>31</v>
      </c>
      <c r="Z34" s="60">
        <f>VLOOKUP($A34,'Return Data'!$B$7:$R$2292,16,0)</f>
        <v>4.6007999999999996</v>
      </c>
      <c r="AA34" s="62">
        <f t="shared" si="11"/>
        <v>33</v>
      </c>
    </row>
    <row r="35" spans="1:27" x14ac:dyDescent="0.3">
      <c r="A35" s="58" t="s">
        <v>1941</v>
      </c>
      <c r="B35" s="59">
        <f>VLOOKUP($A35,'Return Data'!$B$7:$R$2292,3,0)</f>
        <v>44860</v>
      </c>
      <c r="C35" s="60">
        <f>VLOOKUP($A35,'Return Data'!$B$7:$R$2292,4,0)</f>
        <v>285.0675</v>
      </c>
      <c r="D35" s="60">
        <f>VLOOKUP($A35,'Return Data'!$B$7:$R$2292,5,0)</f>
        <v>6.3518999999999997</v>
      </c>
      <c r="E35" s="61">
        <f t="shared" si="0"/>
        <v>20</v>
      </c>
      <c r="F35" s="60">
        <f>VLOOKUP($A35,'Return Data'!$B$7:$R$2292,6,0)</f>
        <v>6.4096000000000002</v>
      </c>
      <c r="G35" s="61">
        <f t="shared" si="1"/>
        <v>5</v>
      </c>
      <c r="H35" s="60">
        <f>VLOOKUP($A35,'Return Data'!$B$7:$R$2292,7,0)</f>
        <v>5.8250000000000002</v>
      </c>
      <c r="I35" s="61">
        <f t="shared" si="2"/>
        <v>12</v>
      </c>
      <c r="J35" s="60">
        <f>VLOOKUP($A35,'Return Data'!$B$7:$R$2292,8,0)</f>
        <v>5.9242999999999997</v>
      </c>
      <c r="K35" s="61">
        <f t="shared" si="3"/>
        <v>16</v>
      </c>
      <c r="L35" s="60">
        <f>VLOOKUP($A35,'Return Data'!$B$7:$R$2292,9,0)</f>
        <v>5.9692999999999996</v>
      </c>
      <c r="M35" s="61">
        <f t="shared" si="4"/>
        <v>17</v>
      </c>
      <c r="N35" s="60">
        <f>VLOOKUP($A35,'Return Data'!$B$7:$R$2292,10,0)</f>
        <v>5.4915000000000003</v>
      </c>
      <c r="O35" s="61">
        <f t="shared" si="5"/>
        <v>20</v>
      </c>
      <c r="P35" s="60">
        <f>VLOOKUP($A35,'Return Data'!$B$7:$R$2292,11,0)</f>
        <v>4.9706000000000001</v>
      </c>
      <c r="Q35" s="61">
        <f t="shared" si="6"/>
        <v>12</v>
      </c>
      <c r="R35" s="60">
        <f>VLOOKUP($A35,'Return Data'!$B$7:$R$2292,12,0)</f>
        <v>4.5926</v>
      </c>
      <c r="S35" s="61">
        <f t="shared" si="7"/>
        <v>14</v>
      </c>
      <c r="T35" s="60">
        <f>VLOOKUP($A35,'Return Data'!$B$7:$R$2292,13,0)</f>
        <v>4.3536999999999999</v>
      </c>
      <c r="U35" s="61">
        <f t="shared" si="8"/>
        <v>16</v>
      </c>
      <c r="V35" s="60">
        <f>VLOOKUP($A35,'Return Data'!$B$7:$R$2292,17,0)</f>
        <v>3.8277000000000001</v>
      </c>
      <c r="W35" s="61">
        <f t="shared" si="9"/>
        <v>9</v>
      </c>
      <c r="X35" s="60">
        <f>VLOOKUP($A35,'Return Data'!$B$7:$R$2292,14,0)</f>
        <v>4.1443000000000003</v>
      </c>
      <c r="Y35" s="61">
        <f t="shared" si="12"/>
        <v>9</v>
      </c>
      <c r="Z35" s="60">
        <f>VLOOKUP($A35,'Return Data'!$B$7:$R$2292,16,0)</f>
        <v>6.8072999999999997</v>
      </c>
      <c r="AA35" s="62">
        <f t="shared" si="11"/>
        <v>9</v>
      </c>
    </row>
    <row r="36" spans="1:27" x14ac:dyDescent="0.3">
      <c r="A36" s="58" t="s">
        <v>152</v>
      </c>
      <c r="B36" s="59">
        <f>VLOOKUP($A36,'Return Data'!$B$7:$R$2292,3,0)</f>
        <v>44860</v>
      </c>
      <c r="C36" s="60">
        <f>VLOOKUP($A36,'Return Data'!$B$7:$R$2292,4,0)</f>
        <v>35.244100000000003</v>
      </c>
      <c r="D36" s="60">
        <f>VLOOKUP($A36,'Return Data'!$B$7:$R$2292,5,0)</f>
        <v>6.3185000000000002</v>
      </c>
      <c r="E36" s="61">
        <f t="shared" si="0"/>
        <v>25</v>
      </c>
      <c r="F36" s="60">
        <f>VLOOKUP($A36,'Return Data'!$B$7:$R$2292,6,0)</f>
        <v>6.3851000000000004</v>
      </c>
      <c r="G36" s="61">
        <f t="shared" si="1"/>
        <v>10</v>
      </c>
      <c r="H36" s="60">
        <f>VLOOKUP($A36,'Return Data'!$B$7:$R$2292,7,0)</f>
        <v>5.6429</v>
      </c>
      <c r="I36" s="61">
        <f t="shared" si="2"/>
        <v>34</v>
      </c>
      <c r="J36" s="60">
        <f>VLOOKUP($A36,'Return Data'!$B$7:$R$2292,8,0)</f>
        <v>5.8125</v>
      </c>
      <c r="K36" s="61">
        <f t="shared" si="3"/>
        <v>33</v>
      </c>
      <c r="L36" s="60">
        <f>VLOOKUP($A36,'Return Data'!$B$7:$R$2292,9,0)</f>
        <v>5.8970000000000002</v>
      </c>
      <c r="M36" s="61">
        <f t="shared" si="4"/>
        <v>24</v>
      </c>
      <c r="N36" s="60">
        <f>VLOOKUP($A36,'Return Data'!$B$7:$R$2292,10,0)</f>
        <v>5.4363000000000001</v>
      </c>
      <c r="O36" s="61">
        <f t="shared" si="5"/>
        <v>29</v>
      </c>
      <c r="P36" s="60">
        <f>VLOOKUP($A36,'Return Data'!$B$7:$R$2292,11,0)</f>
        <v>4.9196999999999997</v>
      </c>
      <c r="Q36" s="61">
        <f t="shared" si="6"/>
        <v>23</v>
      </c>
      <c r="R36" s="60">
        <f>VLOOKUP($A36,'Return Data'!$B$7:$R$2292,12,0)</f>
        <v>4.6814</v>
      </c>
      <c r="S36" s="61">
        <f t="shared" si="7"/>
        <v>2</v>
      </c>
      <c r="T36" s="60">
        <f>VLOOKUP($A36,'Return Data'!$B$7:$R$2292,13,0)</f>
        <v>4.6163999999999996</v>
      </c>
      <c r="U36" s="61">
        <f t="shared" si="8"/>
        <v>2</v>
      </c>
      <c r="V36" s="60">
        <f>VLOOKUP($A36,'Return Data'!$B$7:$R$2292,17,0)</f>
        <v>4.4762000000000004</v>
      </c>
      <c r="W36" s="61">
        <f t="shared" si="9"/>
        <v>1</v>
      </c>
      <c r="X36" s="60">
        <f>VLOOKUP($A36,'Return Data'!$B$7:$R$2292,14,0)</f>
        <v>4.8758999999999997</v>
      </c>
      <c r="Y36" s="61">
        <f t="shared" si="12"/>
        <v>1</v>
      </c>
      <c r="Z36" s="60">
        <f>VLOOKUP($A36,'Return Data'!$B$7:$R$2292,16,0)</f>
        <v>7.2595000000000001</v>
      </c>
      <c r="AA36" s="62">
        <f t="shared" si="11"/>
        <v>1</v>
      </c>
    </row>
    <row r="37" spans="1:27" x14ac:dyDescent="0.3">
      <c r="A37" s="58" t="s">
        <v>153</v>
      </c>
      <c r="B37" s="59">
        <f>VLOOKUP($A37,'Return Data'!$B$7:$R$2292,3,0)</f>
        <v>44860</v>
      </c>
      <c r="C37" s="60">
        <f>VLOOKUP($A37,'Return Data'!$B$7:$R$2292,4,0)</f>
        <v>29.459399999999999</v>
      </c>
      <c r="D37" s="60">
        <f>VLOOKUP($A37,'Return Data'!$B$7:$R$2292,5,0)</f>
        <v>6.0720999999999998</v>
      </c>
      <c r="E37" s="61">
        <f t="shared" si="0"/>
        <v>34</v>
      </c>
      <c r="F37" s="60">
        <f>VLOOKUP($A37,'Return Data'!$B$7:$R$2292,6,0)</f>
        <v>6.2394999999999996</v>
      </c>
      <c r="G37" s="61">
        <f t="shared" si="1"/>
        <v>29</v>
      </c>
      <c r="H37" s="60">
        <f>VLOOKUP($A37,'Return Data'!$B$7:$R$2292,7,0)</f>
        <v>5.8297999999999996</v>
      </c>
      <c r="I37" s="61">
        <f t="shared" si="2"/>
        <v>11</v>
      </c>
      <c r="J37" s="60">
        <f>VLOOKUP($A37,'Return Data'!$B$7:$R$2292,8,0)</f>
        <v>5.8985000000000003</v>
      </c>
      <c r="K37" s="61">
        <f t="shared" si="3"/>
        <v>23</v>
      </c>
      <c r="L37" s="60">
        <f>VLOOKUP($A37,'Return Data'!$B$7:$R$2292,9,0)</f>
        <v>5.7012</v>
      </c>
      <c r="M37" s="61">
        <f t="shared" si="4"/>
        <v>34</v>
      </c>
      <c r="N37" s="60">
        <f>VLOOKUP($A37,'Return Data'!$B$7:$R$2292,10,0)</f>
        <v>5.3006000000000002</v>
      </c>
      <c r="O37" s="61">
        <f t="shared" si="5"/>
        <v>33</v>
      </c>
      <c r="P37" s="60">
        <f>VLOOKUP($A37,'Return Data'!$B$7:$R$2292,11,0)</f>
        <v>4.7148000000000003</v>
      </c>
      <c r="Q37" s="61">
        <f t="shared" si="6"/>
        <v>33</v>
      </c>
      <c r="R37" s="60">
        <f>VLOOKUP($A37,'Return Data'!$B$7:$R$2292,12,0)</f>
        <v>4.3640999999999996</v>
      </c>
      <c r="S37" s="61">
        <f t="shared" si="7"/>
        <v>32</v>
      </c>
      <c r="T37" s="60">
        <f>VLOOKUP($A37,'Return Data'!$B$7:$R$2292,13,0)</f>
        <v>4.1307</v>
      </c>
      <c r="U37" s="61">
        <f t="shared" si="8"/>
        <v>32</v>
      </c>
      <c r="V37" s="60">
        <f>VLOOKUP($A37,'Return Data'!$B$7:$R$2292,17,0)</f>
        <v>3.63</v>
      </c>
      <c r="W37" s="61">
        <f t="shared" si="9"/>
        <v>32</v>
      </c>
      <c r="X37" s="60">
        <f>VLOOKUP($A37,'Return Data'!$B$7:$R$2292,14,0)</f>
        <v>3.7584</v>
      </c>
      <c r="Y37" s="61">
        <f t="shared" si="12"/>
        <v>32</v>
      </c>
      <c r="Z37" s="60">
        <f>VLOOKUP($A37,'Return Data'!$B$7:$R$2292,16,0)</f>
        <v>6.74</v>
      </c>
      <c r="AA37" s="62">
        <f t="shared" si="11"/>
        <v>21</v>
      </c>
    </row>
    <row r="38" spans="1:27" x14ac:dyDescent="0.3">
      <c r="A38" s="58" t="s">
        <v>156</v>
      </c>
      <c r="B38" s="59">
        <f>VLOOKUP($A38,'Return Data'!$B$7:$R$2292,3,0)</f>
        <v>44860</v>
      </c>
      <c r="C38" s="60">
        <f>VLOOKUP($A38,'Return Data'!$B$7:$R$2292,4,0)</f>
        <v>3423.7319000000002</v>
      </c>
      <c r="D38" s="60">
        <f>VLOOKUP($A38,'Return Data'!$B$7:$R$2292,5,0)</f>
        <v>6.3273000000000001</v>
      </c>
      <c r="E38" s="61">
        <f t="shared" si="0"/>
        <v>23</v>
      </c>
      <c r="F38" s="60">
        <f>VLOOKUP($A38,'Return Data'!$B$7:$R$2292,6,0)</f>
        <v>6.3821000000000003</v>
      </c>
      <c r="G38" s="61">
        <f t="shared" si="1"/>
        <v>11</v>
      </c>
      <c r="H38" s="60">
        <f>VLOOKUP($A38,'Return Data'!$B$7:$R$2292,7,0)</f>
        <v>5.7737999999999996</v>
      </c>
      <c r="I38" s="61">
        <f t="shared" si="2"/>
        <v>25</v>
      </c>
      <c r="J38" s="60">
        <f>VLOOKUP($A38,'Return Data'!$B$7:$R$2292,8,0)</f>
        <v>5.9039000000000001</v>
      </c>
      <c r="K38" s="61">
        <f t="shared" si="3"/>
        <v>22</v>
      </c>
      <c r="L38" s="60">
        <f>VLOOKUP($A38,'Return Data'!$B$7:$R$2292,9,0)</f>
        <v>5.8925000000000001</v>
      </c>
      <c r="M38" s="61">
        <f t="shared" si="4"/>
        <v>26</v>
      </c>
      <c r="N38" s="60">
        <f>VLOOKUP($A38,'Return Data'!$B$7:$R$2292,10,0)</f>
        <v>5.4715999999999996</v>
      </c>
      <c r="O38" s="61">
        <f t="shared" si="5"/>
        <v>23</v>
      </c>
      <c r="P38" s="60">
        <f>VLOOKUP($A38,'Return Data'!$B$7:$R$2292,11,0)</f>
        <v>4.8959000000000001</v>
      </c>
      <c r="Q38" s="61">
        <f t="shared" si="6"/>
        <v>26</v>
      </c>
      <c r="R38" s="60">
        <f>VLOOKUP($A38,'Return Data'!$B$7:$R$2292,12,0)</f>
        <v>4.5198</v>
      </c>
      <c r="S38" s="61">
        <f t="shared" si="7"/>
        <v>27</v>
      </c>
      <c r="T38" s="60">
        <f>VLOOKUP($A38,'Return Data'!$B$7:$R$2292,13,0)</f>
        <v>4.3109999999999999</v>
      </c>
      <c r="U38" s="61">
        <f t="shared" si="8"/>
        <v>25</v>
      </c>
      <c r="V38" s="60">
        <f>VLOOKUP($A38,'Return Data'!$B$7:$R$2292,17,0)</f>
        <v>3.7805</v>
      </c>
      <c r="W38" s="61">
        <f t="shared" si="9"/>
        <v>20</v>
      </c>
      <c r="X38" s="60">
        <f>VLOOKUP($A38,'Return Data'!$B$7:$R$2292,14,0)</f>
        <v>4.0712000000000002</v>
      </c>
      <c r="Y38" s="61">
        <f t="shared" si="12"/>
        <v>18</v>
      </c>
      <c r="Z38" s="60">
        <f>VLOOKUP($A38,'Return Data'!$B$7:$R$2292,16,0)</f>
        <v>6.73</v>
      </c>
      <c r="AA38" s="62">
        <f t="shared" si="11"/>
        <v>24</v>
      </c>
    </row>
    <row r="39" spans="1:27" x14ac:dyDescent="0.3">
      <c r="A39" s="58" t="s">
        <v>1914</v>
      </c>
      <c r="B39" s="59">
        <f>VLOOKUP($A39,'Return Data'!$B$7:$R$2292,3,0)</f>
        <v>44860</v>
      </c>
      <c r="C39" s="60">
        <f>VLOOKUP($A39,'Return Data'!$B$7:$R$2292,4,0)</f>
        <v>3090.1841599999998</v>
      </c>
      <c r="D39" s="60">
        <f>VLOOKUP($A39,'Return Data'!$B$7:$R$2292,5,0)</f>
        <v>6.5079000000000002</v>
      </c>
      <c r="E39" s="61">
        <f t="shared" si="0"/>
        <v>2</v>
      </c>
      <c r="F39" s="60">
        <f>VLOOKUP($A39,'Return Data'!$B$7:$R$2292,6,0)</f>
        <v>6.5103</v>
      </c>
      <c r="G39" s="61">
        <f t="shared" si="1"/>
        <v>1</v>
      </c>
      <c r="H39" s="60">
        <f>VLOOKUP($A39,'Return Data'!$B$7:$R$2292,7,0)</f>
        <v>5.87</v>
      </c>
      <c r="I39" s="61">
        <f t="shared" si="2"/>
        <v>8</v>
      </c>
      <c r="J39" s="60">
        <f>VLOOKUP($A39,'Return Data'!$B$7:$R$2292,8,0)</f>
        <v>5.9870000000000001</v>
      </c>
      <c r="K39" s="61">
        <f t="shared" si="3"/>
        <v>4</v>
      </c>
      <c r="L39" s="60">
        <f>VLOOKUP($A39,'Return Data'!$B$7:$R$2292,9,0)</f>
        <v>5.9675000000000002</v>
      </c>
      <c r="M39" s="61">
        <f t="shared" si="4"/>
        <v>19</v>
      </c>
      <c r="N39" s="60">
        <f>VLOOKUP($A39,'Return Data'!$B$7:$R$2292,10,0)</f>
        <v>5.5589000000000004</v>
      </c>
      <c r="O39" s="61">
        <f t="shared" si="5"/>
        <v>8</v>
      </c>
      <c r="P39" s="60">
        <f>VLOOKUP($A39,'Return Data'!$B$7:$R$2292,11,0)</f>
        <v>5.0122</v>
      </c>
      <c r="Q39" s="61">
        <f t="shared" si="6"/>
        <v>4</v>
      </c>
      <c r="R39" s="60">
        <f>VLOOKUP($A39,'Return Data'!$B$7:$R$2292,12,0)</f>
        <v>4.6257999999999999</v>
      </c>
      <c r="S39" s="61">
        <f t="shared" si="7"/>
        <v>6</v>
      </c>
      <c r="T39" s="60">
        <f>VLOOKUP($A39,'Return Data'!$B$7:$R$2292,13,0)</f>
        <v>4.3475000000000001</v>
      </c>
      <c r="U39" s="61">
        <f t="shared" si="8"/>
        <v>18</v>
      </c>
      <c r="V39" s="60">
        <f>VLOOKUP($A39,'Return Data'!$B$7:$R$2292,17,0)</f>
        <v>3.7694000000000001</v>
      </c>
      <c r="W39" s="61">
        <f t="shared" si="9"/>
        <v>25</v>
      </c>
      <c r="X39" s="60">
        <f>VLOOKUP($A39,'Return Data'!$B$7:$R$2292,14,0)</f>
        <v>3.9192</v>
      </c>
      <c r="Y39" s="61">
        <f t="shared" si="12"/>
        <v>28</v>
      </c>
      <c r="Z39" s="60">
        <f>VLOOKUP($A39,'Return Data'!$B$7:$R$2292,16,0)</f>
        <v>5.7339000000000002</v>
      </c>
      <c r="AA39" s="62">
        <f t="shared" si="11"/>
        <v>32</v>
      </c>
    </row>
    <row r="40" spans="1:27" x14ac:dyDescent="0.3">
      <c r="A40" s="58" t="s">
        <v>158</v>
      </c>
      <c r="B40" s="59">
        <f>VLOOKUP($A40,'Return Data'!$B$7:$R$2292,3,0)</f>
        <v>44860</v>
      </c>
      <c r="C40" s="60">
        <f>VLOOKUP($A40,'Return Data'!$B$7:$R$2292,4,0)</f>
        <v>3451.3647000000001</v>
      </c>
      <c r="D40" s="60">
        <f>VLOOKUP($A40,'Return Data'!$B$7:$R$2292,5,0)</f>
        <v>6.4035000000000002</v>
      </c>
      <c r="E40" s="61">
        <f t="shared" si="0"/>
        <v>12</v>
      </c>
      <c r="F40" s="60">
        <f>VLOOKUP($A40,'Return Data'!$B$7:$R$2292,6,0)</f>
        <v>6.3779000000000003</v>
      </c>
      <c r="G40" s="61">
        <f t="shared" si="1"/>
        <v>13</v>
      </c>
      <c r="H40" s="60">
        <f>VLOOKUP($A40,'Return Data'!$B$7:$R$2292,7,0)</f>
        <v>5.8853</v>
      </c>
      <c r="I40" s="61">
        <f t="shared" si="2"/>
        <v>5</v>
      </c>
      <c r="J40" s="60">
        <f>VLOOKUP($A40,'Return Data'!$B$7:$R$2292,8,0)</f>
        <v>5.9534000000000002</v>
      </c>
      <c r="K40" s="61">
        <f t="shared" si="3"/>
        <v>9</v>
      </c>
      <c r="L40" s="60">
        <f>VLOOKUP($A40,'Return Data'!$B$7:$R$2292,9,0)</f>
        <v>5.8752000000000004</v>
      </c>
      <c r="M40" s="61">
        <f t="shared" si="4"/>
        <v>30</v>
      </c>
      <c r="N40" s="60">
        <f>VLOOKUP($A40,'Return Data'!$B$7:$R$2292,10,0)</f>
        <v>5.4508999999999999</v>
      </c>
      <c r="O40" s="61">
        <f t="shared" si="5"/>
        <v>26</v>
      </c>
      <c r="P40" s="60">
        <f>VLOOKUP($A40,'Return Data'!$B$7:$R$2292,11,0)</f>
        <v>4.8589000000000002</v>
      </c>
      <c r="Q40" s="61">
        <f t="shared" si="6"/>
        <v>30</v>
      </c>
      <c r="R40" s="60">
        <f>VLOOKUP($A40,'Return Data'!$B$7:$R$2292,12,0)</f>
        <v>4.5331000000000001</v>
      </c>
      <c r="S40" s="61">
        <f t="shared" si="7"/>
        <v>24</v>
      </c>
      <c r="T40" s="60">
        <f>VLOOKUP($A40,'Return Data'!$B$7:$R$2292,13,0)</f>
        <v>4.3244999999999996</v>
      </c>
      <c r="U40" s="61">
        <f t="shared" si="8"/>
        <v>20</v>
      </c>
      <c r="V40" s="60">
        <f>VLOOKUP($A40,'Return Data'!$B$7:$R$2292,17,0)</f>
        <v>3.7774999999999999</v>
      </c>
      <c r="W40" s="61">
        <f t="shared" si="9"/>
        <v>23</v>
      </c>
      <c r="X40" s="60">
        <f>VLOOKUP($A40,'Return Data'!$B$7:$R$2292,14,0)</f>
        <v>4.1284000000000001</v>
      </c>
      <c r="Y40" s="61">
        <f t="shared" si="12"/>
        <v>11</v>
      </c>
      <c r="Z40" s="60">
        <f>VLOOKUP($A40,'Return Data'!$B$7:$R$2292,16,0)</f>
        <v>6.8177000000000003</v>
      </c>
      <c r="AA40" s="62">
        <f t="shared" si="11"/>
        <v>6</v>
      </c>
    </row>
    <row r="41" spans="1:27" x14ac:dyDescent="0.3">
      <c r="A41" s="58" t="s">
        <v>160</v>
      </c>
      <c r="B41" s="59">
        <f>VLOOKUP($A41,'Return Data'!$B$7:$R$2292,3,0)</f>
        <v>44860</v>
      </c>
      <c r="C41" s="60">
        <f>VLOOKUP($A41,'Return Data'!$B$7:$R$2292,4,0)</f>
        <v>2107.7384000000002</v>
      </c>
      <c r="D41" s="60">
        <f>VLOOKUP($A41,'Return Data'!$B$7:$R$2292,5,0)</f>
        <v>6.4447999999999999</v>
      </c>
      <c r="E41" s="61">
        <f t="shared" si="0"/>
        <v>5</v>
      </c>
      <c r="F41" s="60">
        <f>VLOOKUP($A41,'Return Data'!$B$7:$R$2292,6,0)</f>
        <v>6.3887999999999998</v>
      </c>
      <c r="G41" s="61">
        <f t="shared" si="1"/>
        <v>9</v>
      </c>
      <c r="H41" s="60">
        <f>VLOOKUP($A41,'Return Data'!$B$7:$R$2292,7,0)</f>
        <v>5.7972999999999999</v>
      </c>
      <c r="I41" s="61">
        <f t="shared" si="2"/>
        <v>16</v>
      </c>
      <c r="J41" s="60">
        <f>VLOOKUP($A41,'Return Data'!$B$7:$R$2292,8,0)</f>
        <v>5.9065000000000003</v>
      </c>
      <c r="K41" s="61">
        <f t="shared" si="3"/>
        <v>21</v>
      </c>
      <c r="L41" s="60">
        <f>VLOOKUP($A41,'Return Data'!$B$7:$R$2292,9,0)</f>
        <v>6.0991999999999997</v>
      </c>
      <c r="M41" s="61">
        <f t="shared" si="4"/>
        <v>3</v>
      </c>
      <c r="N41" s="60">
        <f>VLOOKUP($A41,'Return Data'!$B$7:$R$2292,10,0)</f>
        <v>5.5438000000000001</v>
      </c>
      <c r="O41" s="61">
        <f t="shared" si="5"/>
        <v>12</v>
      </c>
      <c r="P41" s="60">
        <f>VLOOKUP($A41,'Return Data'!$B$7:$R$2292,11,0)</f>
        <v>4.9748999999999999</v>
      </c>
      <c r="Q41" s="61">
        <f t="shared" si="6"/>
        <v>11</v>
      </c>
      <c r="R41" s="60">
        <f>VLOOKUP($A41,'Return Data'!$B$7:$R$2292,12,0)</f>
        <v>4.593</v>
      </c>
      <c r="S41" s="61">
        <f t="shared" si="7"/>
        <v>13</v>
      </c>
      <c r="T41" s="60">
        <f>VLOOKUP($A41,'Return Data'!$B$7:$R$2292,13,0)</f>
        <v>4.3555000000000001</v>
      </c>
      <c r="U41" s="61">
        <f t="shared" si="8"/>
        <v>14</v>
      </c>
      <c r="V41" s="60">
        <f>VLOOKUP($A41,'Return Data'!$B$7:$R$2292,17,0)</f>
        <v>3.8243</v>
      </c>
      <c r="W41" s="61">
        <f t="shared" si="9"/>
        <v>10</v>
      </c>
      <c r="X41" s="60">
        <f>VLOOKUP($A41,'Return Data'!$B$7:$R$2292,14,0)</f>
        <v>4.1498999999999997</v>
      </c>
      <c r="Y41" s="61">
        <f t="shared" si="12"/>
        <v>6</v>
      </c>
      <c r="Z41" s="60">
        <f>VLOOKUP($A41,'Return Data'!$B$7:$R$2292,16,0)</f>
        <v>6.3543000000000003</v>
      </c>
      <c r="AA41" s="62">
        <f t="shared" si="11"/>
        <v>29</v>
      </c>
    </row>
    <row r="42" spans="1:27" x14ac:dyDescent="0.3">
      <c r="A42" s="58" t="s">
        <v>161</v>
      </c>
      <c r="B42" s="59">
        <f>VLOOKUP($A42,'Return Data'!$B$7:$R$2292,3,0)</f>
        <v>44860</v>
      </c>
      <c r="C42" s="60">
        <f>VLOOKUP($A42,'Return Data'!$B$7:$R$2292,4,0)</f>
        <v>3584.3409999999999</v>
      </c>
      <c r="D42" s="60">
        <f>VLOOKUP($A42,'Return Data'!$B$7:$R$2292,5,0)</f>
        <v>6.4104000000000001</v>
      </c>
      <c r="E42" s="61">
        <f t="shared" si="0"/>
        <v>9</v>
      </c>
      <c r="F42" s="60">
        <f>VLOOKUP($A42,'Return Data'!$B$7:$R$2292,6,0)</f>
        <v>6.3158000000000003</v>
      </c>
      <c r="G42" s="61">
        <f t="shared" si="1"/>
        <v>18</v>
      </c>
      <c r="H42" s="60">
        <f>VLOOKUP($A42,'Return Data'!$B$7:$R$2292,7,0)</f>
        <v>5.7975000000000003</v>
      </c>
      <c r="I42" s="61">
        <f t="shared" si="2"/>
        <v>15</v>
      </c>
      <c r="J42" s="60">
        <f>VLOOKUP($A42,'Return Data'!$B$7:$R$2292,8,0)</f>
        <v>5.9493</v>
      </c>
      <c r="K42" s="61">
        <f t="shared" si="3"/>
        <v>10</v>
      </c>
      <c r="L42" s="60">
        <f>VLOOKUP($A42,'Return Data'!$B$7:$R$2292,9,0)</f>
        <v>6.0259</v>
      </c>
      <c r="M42" s="61">
        <f t="shared" si="4"/>
        <v>11</v>
      </c>
      <c r="N42" s="60">
        <f>VLOOKUP($A42,'Return Data'!$B$7:$R$2292,10,0)</f>
        <v>5.5317999999999996</v>
      </c>
      <c r="O42" s="61">
        <f t="shared" si="5"/>
        <v>14</v>
      </c>
      <c r="P42" s="60">
        <f>VLOOKUP($A42,'Return Data'!$B$7:$R$2292,11,0)</f>
        <v>4.9656000000000002</v>
      </c>
      <c r="Q42" s="61">
        <f t="shared" si="6"/>
        <v>13</v>
      </c>
      <c r="R42" s="60">
        <f>VLOOKUP($A42,'Return Data'!$B$7:$R$2292,12,0)</f>
        <v>4.5899000000000001</v>
      </c>
      <c r="S42" s="61">
        <f t="shared" si="7"/>
        <v>15</v>
      </c>
      <c r="T42" s="60">
        <f>VLOOKUP($A42,'Return Data'!$B$7:$R$2292,13,0)</f>
        <v>4.3655999999999997</v>
      </c>
      <c r="U42" s="61">
        <f t="shared" si="8"/>
        <v>11</v>
      </c>
      <c r="V42" s="60">
        <f>VLOOKUP($A42,'Return Data'!$B$7:$R$2292,17,0)</f>
        <v>3.819</v>
      </c>
      <c r="W42" s="61">
        <f t="shared" si="9"/>
        <v>12</v>
      </c>
      <c r="X42" s="60">
        <f>VLOOKUP($A42,'Return Data'!$B$7:$R$2292,14,0)</f>
        <v>4.1018999999999997</v>
      </c>
      <c r="Y42" s="61">
        <f t="shared" si="12"/>
        <v>16</v>
      </c>
      <c r="Z42" s="60">
        <f>VLOOKUP($A42,'Return Data'!$B$7:$R$2292,16,0)</f>
        <v>6.7657999999999996</v>
      </c>
      <c r="AA42" s="62">
        <f t="shared" si="11"/>
        <v>15</v>
      </c>
    </row>
    <row r="43" spans="1:27" x14ac:dyDescent="0.3">
      <c r="A43" s="58" t="s">
        <v>1932</v>
      </c>
      <c r="B43" s="59">
        <f>VLOOKUP($A43,'Return Data'!$B$7:$R$2292,3,0)</f>
        <v>44860</v>
      </c>
      <c r="C43" s="60">
        <f>VLOOKUP($A43,'Return Data'!$B$7:$R$2292,4,0)</f>
        <v>1175.3336999999999</v>
      </c>
      <c r="D43" s="60">
        <f>VLOOKUP($A43,'Return Data'!$B$7:$R$2292,5,0)</f>
        <v>6.1871999999999998</v>
      </c>
      <c r="E43" s="61">
        <f t="shared" si="0"/>
        <v>33</v>
      </c>
      <c r="F43" s="60">
        <f>VLOOKUP($A43,'Return Data'!$B$7:$R$2292,6,0)</f>
        <v>5.7508999999999997</v>
      </c>
      <c r="G43" s="61">
        <f t="shared" si="1"/>
        <v>36</v>
      </c>
      <c r="H43" s="60">
        <f>VLOOKUP($A43,'Return Data'!$B$7:$R$2292,7,0)</f>
        <v>5.5594000000000001</v>
      </c>
      <c r="I43" s="61">
        <f t="shared" si="2"/>
        <v>35</v>
      </c>
      <c r="J43" s="60">
        <f>VLOOKUP($A43,'Return Data'!$B$7:$R$2292,8,0)</f>
        <v>5.7853000000000003</v>
      </c>
      <c r="K43" s="61">
        <f t="shared" si="3"/>
        <v>34</v>
      </c>
      <c r="L43" s="60">
        <f>VLOOKUP($A43,'Return Data'!$B$7:$R$2292,9,0)</f>
        <v>5.7643000000000004</v>
      </c>
      <c r="M43" s="61">
        <f t="shared" si="4"/>
        <v>32</v>
      </c>
      <c r="N43" s="60">
        <f>VLOOKUP($A43,'Return Data'!$B$7:$R$2292,10,0)</f>
        <v>5.2111000000000001</v>
      </c>
      <c r="O43" s="61">
        <f t="shared" si="5"/>
        <v>35</v>
      </c>
      <c r="P43" s="60">
        <f>VLOOKUP($A43,'Return Data'!$B$7:$R$2292,11,0)</f>
        <v>4.6288</v>
      </c>
      <c r="Q43" s="61">
        <f t="shared" si="6"/>
        <v>35</v>
      </c>
      <c r="R43" s="60">
        <f>VLOOKUP($A43,'Return Data'!$B$7:$R$2292,12,0)</f>
        <v>4.1852999999999998</v>
      </c>
      <c r="S43" s="61">
        <f t="shared" si="7"/>
        <v>36</v>
      </c>
      <c r="T43" s="60">
        <f>VLOOKUP($A43,'Return Data'!$B$7:$R$2292,13,0)</f>
        <v>3.9426000000000001</v>
      </c>
      <c r="U43" s="61">
        <f t="shared" si="8"/>
        <v>36</v>
      </c>
      <c r="V43" s="60">
        <f>VLOOKUP($A43,'Return Data'!$B$7:$R$2292,17,0)</f>
        <v>3.4571000000000001</v>
      </c>
      <c r="W43" s="61">
        <f t="shared" si="9"/>
        <v>36</v>
      </c>
      <c r="X43" s="60">
        <f>VLOOKUP($A43,'Return Data'!$B$7:$R$2292,14,0)</f>
        <v>3.6749999999999998</v>
      </c>
      <c r="Y43" s="61">
        <f t="shared" si="12"/>
        <v>33</v>
      </c>
      <c r="Z43" s="60">
        <f>VLOOKUP($A43,'Return Data'!$B$7:$R$2292,16,0)</f>
        <v>4.3619000000000003</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6.3383916666666673</v>
      </c>
      <c r="E45" s="69"/>
      <c r="F45" s="70">
        <f>AVERAGE(F8:F43)</f>
        <v>6.2904972222222231</v>
      </c>
      <c r="G45" s="69"/>
      <c r="H45" s="70">
        <f>AVERAGE(H8:H43)</f>
        <v>5.7882666666666678</v>
      </c>
      <c r="I45" s="69"/>
      <c r="J45" s="70">
        <f>AVERAGE(J8:J43)</f>
        <v>5.9099972222222217</v>
      </c>
      <c r="K45" s="69"/>
      <c r="L45" s="70">
        <f>AVERAGE(L8:L43)</f>
        <v>5.9342722222222219</v>
      </c>
      <c r="M45" s="69"/>
      <c r="N45" s="70">
        <f>AVERAGE(N8:N43)</f>
        <v>5.4741638888888886</v>
      </c>
      <c r="O45" s="69"/>
      <c r="P45" s="70">
        <f>AVERAGE(P8:P43)</f>
        <v>4.9141111111111115</v>
      </c>
      <c r="Q45" s="69"/>
      <c r="R45" s="70">
        <f>AVERAGE(R8:R43)</f>
        <v>4.543394444444445</v>
      </c>
      <c r="S45" s="69"/>
      <c r="T45" s="70">
        <f>AVERAGE(T8:T43)</f>
        <v>4.3182583333333335</v>
      </c>
      <c r="U45" s="69"/>
      <c r="V45" s="70">
        <f>AVERAGE(V8:V43)</f>
        <v>3.7846555555555548</v>
      </c>
      <c r="W45" s="69"/>
      <c r="X45" s="70">
        <f>AVERAGE(X8:X43)</f>
        <v>4.0476485714285717</v>
      </c>
      <c r="Y45" s="69"/>
      <c r="Z45" s="70">
        <f>AVERAGE(Z8:Z43)</f>
        <v>6.4126611111111114</v>
      </c>
      <c r="AA45" s="71"/>
    </row>
    <row r="46" spans="1:27" x14ac:dyDescent="0.3">
      <c r="A46" s="68" t="s">
        <v>28</v>
      </c>
      <c r="B46" s="69"/>
      <c r="C46" s="69"/>
      <c r="D46" s="70">
        <f>MIN(D8:D43)</f>
        <v>5.9379</v>
      </c>
      <c r="E46" s="69"/>
      <c r="F46" s="70">
        <f>MIN(F8:F43)</f>
        <v>5.7508999999999997</v>
      </c>
      <c r="G46" s="69"/>
      <c r="H46" s="70">
        <f>MIN(H8:H43)</f>
        <v>5.4962999999999997</v>
      </c>
      <c r="I46" s="69"/>
      <c r="J46" s="70">
        <f>MIN(J8:J43)</f>
        <v>5.7487000000000004</v>
      </c>
      <c r="K46" s="69"/>
      <c r="L46" s="70">
        <f>MIN(L8:L43)</f>
        <v>5.4508000000000001</v>
      </c>
      <c r="M46" s="69"/>
      <c r="N46" s="70">
        <f>MIN(N8:N43)</f>
        <v>5.0702999999999996</v>
      </c>
      <c r="O46" s="69"/>
      <c r="P46" s="70">
        <f>MIN(P8:P43)</f>
        <v>4.5941000000000001</v>
      </c>
      <c r="Q46" s="69"/>
      <c r="R46" s="70">
        <f>MIN(R8:R43)</f>
        <v>4.1852999999999998</v>
      </c>
      <c r="S46" s="69"/>
      <c r="T46" s="70">
        <f>MIN(T8:T43)</f>
        <v>3.9426000000000001</v>
      </c>
      <c r="U46" s="69"/>
      <c r="V46" s="70">
        <f>MIN(V8:V43)</f>
        <v>3.4571000000000001</v>
      </c>
      <c r="W46" s="69"/>
      <c r="X46" s="70">
        <f>MIN(X8:X43)</f>
        <v>3.6274000000000002</v>
      </c>
      <c r="Y46" s="69"/>
      <c r="Z46" s="70">
        <f>MIN(Z8:Z43)</f>
        <v>3.9512</v>
      </c>
      <c r="AA46" s="71"/>
    </row>
    <row r="47" spans="1:27" ht="15" thickBot="1" x14ac:dyDescent="0.35">
      <c r="A47" s="72" t="s">
        <v>29</v>
      </c>
      <c r="B47" s="73"/>
      <c r="C47" s="73"/>
      <c r="D47" s="74">
        <f>MAX(D8:D43)</f>
        <v>6.7186000000000003</v>
      </c>
      <c r="E47" s="73"/>
      <c r="F47" s="74">
        <f>MAX(F8:F43)</f>
        <v>6.5103</v>
      </c>
      <c r="G47" s="73"/>
      <c r="H47" s="74">
        <f>MAX(H8:H43)</f>
        <v>6.0084</v>
      </c>
      <c r="I47" s="73"/>
      <c r="J47" s="74">
        <f>MAX(J8:J43)</f>
        <v>6.1043000000000003</v>
      </c>
      <c r="K47" s="73"/>
      <c r="L47" s="74">
        <f>MAX(L8:L43)</f>
        <v>6.1452999999999998</v>
      </c>
      <c r="M47" s="73"/>
      <c r="N47" s="74">
        <f>MAX(N8:N43)</f>
        <v>5.5965999999999996</v>
      </c>
      <c r="O47" s="73"/>
      <c r="P47" s="74">
        <f>MAX(P8:P43)</f>
        <v>5.0548999999999999</v>
      </c>
      <c r="Q47" s="73"/>
      <c r="R47" s="74">
        <f>MAX(R8:R43)</f>
        <v>4.8685</v>
      </c>
      <c r="S47" s="73"/>
      <c r="T47" s="74">
        <f>MAX(T8:T43)</f>
        <v>4.6985999999999999</v>
      </c>
      <c r="U47" s="73"/>
      <c r="V47" s="74">
        <f>MAX(V8:V43)</f>
        <v>4.4762000000000004</v>
      </c>
      <c r="W47" s="73"/>
      <c r="X47" s="74">
        <f>MAX(X8:X43)</f>
        <v>4.8758999999999997</v>
      </c>
      <c r="Y47" s="73"/>
      <c r="Z47" s="74">
        <f>MAX(Z8:Z43)</f>
        <v>7.2595000000000001</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44860</v>
      </c>
      <c r="C8" s="60">
        <f>VLOOKUP($A8,'Return Data'!$B$7:$R$2292,4,0)</f>
        <v>349.5838</v>
      </c>
      <c r="D8" s="60">
        <f>VLOOKUP($A8,'Return Data'!$B$7:$R$2292,5,0)</f>
        <v>6.2969999999999997</v>
      </c>
      <c r="E8" s="61">
        <f t="shared" ref="E8:E42" si="0">RANK(D8,D$8:D$42,0)</f>
        <v>9</v>
      </c>
      <c r="F8" s="60">
        <f>VLOOKUP($A8,'Return Data'!$B$7:$R$2292,6,0)</f>
        <v>6.2434000000000003</v>
      </c>
      <c r="G8" s="61">
        <f t="shared" ref="G8:G42" si="1">RANK(F8,F$8:F$42,0)</f>
        <v>14</v>
      </c>
      <c r="H8" s="60">
        <f>VLOOKUP($A8,'Return Data'!$B$7:$R$2292,7,0)</f>
        <v>5.6666999999999996</v>
      </c>
      <c r="I8" s="61">
        <f t="shared" ref="I8:I42" si="2">RANK(H8,H$8:H$42,0)</f>
        <v>25</v>
      </c>
      <c r="J8" s="60">
        <f>VLOOKUP($A8,'Return Data'!$B$7:$R$2292,8,0)</f>
        <v>5.7424999999999997</v>
      </c>
      <c r="K8" s="61">
        <f t="shared" ref="K8:K42" si="3">RANK(J8,J$8:J$42,0)</f>
        <v>30</v>
      </c>
      <c r="L8" s="60">
        <f>VLOOKUP($A8,'Return Data'!$B$7:$R$2292,9,0)</f>
        <v>5.8661000000000003</v>
      </c>
      <c r="M8" s="61">
        <f t="shared" ref="M8:M42" si="4">RANK(L8,L$8:L$42,0)</f>
        <v>13</v>
      </c>
      <c r="N8" s="60">
        <f>VLOOKUP($A8,'Return Data'!$B$7:$R$2292,10,0)</f>
        <v>5.4092000000000002</v>
      </c>
      <c r="O8" s="61">
        <f t="shared" ref="O8:O42" si="5">RANK(N8,N$8:N$42,0)</f>
        <v>15</v>
      </c>
      <c r="P8" s="60">
        <f>VLOOKUP($A8,'Return Data'!$B$7:$R$2292,11,0)</f>
        <v>4.8361999999999998</v>
      </c>
      <c r="Q8" s="61">
        <f t="shared" ref="Q8:Q42" si="6">RANK(P8,P$8:P$42,0)</f>
        <v>19</v>
      </c>
      <c r="R8" s="60">
        <f>VLOOKUP($A8,'Return Data'!$B$7:$R$2292,12,0)</f>
        <v>4.4729999999999999</v>
      </c>
      <c r="S8" s="61">
        <f t="shared" ref="S8:S42" si="7">RANK(R8,R$8:R$42,0)</f>
        <v>19</v>
      </c>
      <c r="T8" s="60">
        <f>VLOOKUP($A8,'Return Data'!$B$7:$R$2292,13,0)</f>
        <v>4.2560000000000002</v>
      </c>
      <c r="U8" s="61">
        <f t="shared" ref="U8:U42" si="8">RANK(T8,T$8:T$42,0)</f>
        <v>12</v>
      </c>
      <c r="V8" s="60">
        <f>VLOOKUP($A8,'Return Data'!$B$7:$R$2292,17,0)</f>
        <v>3.7018</v>
      </c>
      <c r="W8" s="61">
        <f t="shared" ref="W8:W42" si="9">RANK(V8,V$8:V$42,0)</f>
        <v>16</v>
      </c>
      <c r="X8" s="60">
        <f>VLOOKUP($A8,'Return Data'!$B$7:$R$2292,14,0)</f>
        <v>4.0340999999999996</v>
      </c>
      <c r="Y8" s="61">
        <f t="shared" ref="Y8:Y22" si="10">RANK(X8,X$8:X$42,0)</f>
        <v>6</v>
      </c>
      <c r="Z8" s="60">
        <f>VLOOKUP($A8,'Return Data'!$B$7:$R$2292,16,0)</f>
        <v>6.9650999999999996</v>
      </c>
      <c r="AA8" s="62">
        <f t="shared" ref="AA8:AA42" si="11">RANK(Z8,Z$8:Z$42,0)</f>
        <v>12</v>
      </c>
    </row>
    <row r="9" spans="1:27" x14ac:dyDescent="0.3">
      <c r="A9" s="58" t="s">
        <v>228</v>
      </c>
      <c r="B9" s="59">
        <f>VLOOKUP($A9,'Return Data'!$B$7:$R$2292,3,0)</f>
        <v>44860</v>
      </c>
      <c r="C9" s="60">
        <f>VLOOKUP($A9,'Return Data'!$B$7:$R$2292,4,0)</f>
        <v>2414.1228000000001</v>
      </c>
      <c r="D9" s="60">
        <f>VLOOKUP($A9,'Return Data'!$B$7:$R$2292,5,0)</f>
        <v>6.3346</v>
      </c>
      <c r="E9" s="61">
        <f t="shared" si="0"/>
        <v>6</v>
      </c>
      <c r="F9" s="60">
        <f>VLOOKUP($A9,'Return Data'!$B$7:$R$2292,6,0)</f>
        <v>6.2435</v>
      </c>
      <c r="G9" s="61">
        <f t="shared" si="1"/>
        <v>13</v>
      </c>
      <c r="H9" s="60">
        <f>VLOOKUP($A9,'Return Data'!$B$7:$R$2292,7,0)</f>
        <v>5.8140000000000001</v>
      </c>
      <c r="I9" s="61">
        <f t="shared" si="2"/>
        <v>4</v>
      </c>
      <c r="J9" s="60">
        <f>VLOOKUP($A9,'Return Data'!$B$7:$R$2292,8,0)</f>
        <v>5.8826000000000001</v>
      </c>
      <c r="K9" s="61">
        <f t="shared" si="3"/>
        <v>5</v>
      </c>
      <c r="L9" s="60">
        <f>VLOOKUP($A9,'Return Data'!$B$7:$R$2292,9,0)</f>
        <v>5.99</v>
      </c>
      <c r="M9" s="61">
        <f t="shared" si="4"/>
        <v>4</v>
      </c>
      <c r="N9" s="60">
        <f>VLOOKUP($A9,'Return Data'!$B$7:$R$2292,10,0)</f>
        <v>5.4863</v>
      </c>
      <c r="O9" s="61">
        <f t="shared" si="5"/>
        <v>4</v>
      </c>
      <c r="P9" s="60">
        <f>VLOOKUP($A9,'Return Data'!$B$7:$R$2292,11,0)</f>
        <v>4.9177999999999997</v>
      </c>
      <c r="Q9" s="61">
        <f t="shared" si="6"/>
        <v>6</v>
      </c>
      <c r="R9" s="60">
        <f>VLOOKUP($A9,'Return Data'!$B$7:$R$2292,12,0)</f>
        <v>4.5334000000000003</v>
      </c>
      <c r="S9" s="61">
        <f t="shared" si="7"/>
        <v>6</v>
      </c>
      <c r="T9" s="60">
        <f>VLOOKUP($A9,'Return Data'!$B$7:$R$2292,13,0)</f>
        <v>4.3052999999999999</v>
      </c>
      <c r="U9" s="61">
        <f t="shared" si="8"/>
        <v>7</v>
      </c>
      <c r="V9" s="60">
        <f>VLOOKUP($A9,'Return Data'!$B$7:$R$2292,17,0)</f>
        <v>3.7393999999999998</v>
      </c>
      <c r="W9" s="61">
        <f t="shared" si="9"/>
        <v>9</v>
      </c>
      <c r="X9" s="60">
        <f>VLOOKUP($A9,'Return Data'!$B$7:$R$2292,14,0)</f>
        <v>4.0545999999999998</v>
      </c>
      <c r="Y9" s="61">
        <f t="shared" si="10"/>
        <v>4</v>
      </c>
      <c r="Z9" s="60">
        <f>VLOOKUP($A9,'Return Data'!$B$7:$R$2292,16,0)</f>
        <v>6.9842000000000004</v>
      </c>
      <c r="AA9" s="62">
        <f t="shared" si="11"/>
        <v>11</v>
      </c>
    </row>
    <row r="10" spans="1:27" x14ac:dyDescent="0.3">
      <c r="A10" s="58" t="s">
        <v>1973</v>
      </c>
      <c r="B10" s="59">
        <f>VLOOKUP($A10,'Return Data'!$B$7:$R$2292,3,0)</f>
        <v>44860</v>
      </c>
      <c r="C10" s="60">
        <f>VLOOKUP($A10,'Return Data'!$B$7:$R$2292,4,0)</f>
        <v>2498.0562</v>
      </c>
      <c r="D10" s="60">
        <f>VLOOKUP($A10,'Return Data'!$B$7:$R$2292,5,0)</f>
        <v>6.3555999999999999</v>
      </c>
      <c r="E10" s="61">
        <f t="shared" si="0"/>
        <v>4</v>
      </c>
      <c r="F10" s="60">
        <f>VLOOKUP($A10,'Return Data'!$B$7:$R$2292,6,0)</f>
        <v>6.39</v>
      </c>
      <c r="G10" s="61">
        <f t="shared" si="1"/>
        <v>2</v>
      </c>
      <c r="H10" s="60">
        <f>VLOOKUP($A10,'Return Data'!$B$7:$R$2292,7,0)</f>
        <v>5.7420999999999998</v>
      </c>
      <c r="I10" s="61">
        <f t="shared" si="2"/>
        <v>9</v>
      </c>
      <c r="J10" s="60">
        <f>VLOOKUP($A10,'Return Data'!$B$7:$R$2292,8,0)</f>
        <v>5.8323</v>
      </c>
      <c r="K10" s="61">
        <f t="shared" si="3"/>
        <v>12</v>
      </c>
      <c r="L10" s="60">
        <f>VLOOKUP($A10,'Return Data'!$B$7:$R$2292,9,0)</f>
        <v>6.0681000000000003</v>
      </c>
      <c r="M10" s="61">
        <f t="shared" si="4"/>
        <v>1</v>
      </c>
      <c r="N10" s="60">
        <f>VLOOKUP($A10,'Return Data'!$B$7:$R$2292,10,0)</f>
        <v>5.4907000000000004</v>
      </c>
      <c r="O10" s="61">
        <f t="shared" si="5"/>
        <v>3</v>
      </c>
      <c r="P10" s="60">
        <f>VLOOKUP($A10,'Return Data'!$B$7:$R$2292,11,0)</f>
        <v>4.9459</v>
      </c>
      <c r="Q10" s="61">
        <f t="shared" si="6"/>
        <v>3</v>
      </c>
      <c r="R10" s="60">
        <f>VLOOKUP($A10,'Return Data'!$B$7:$R$2292,12,0)</f>
        <v>4.5598999999999998</v>
      </c>
      <c r="S10" s="61">
        <f t="shared" si="7"/>
        <v>3</v>
      </c>
      <c r="T10" s="60">
        <f>VLOOKUP($A10,'Return Data'!$B$7:$R$2292,13,0)</f>
        <v>4.3185000000000002</v>
      </c>
      <c r="U10" s="61">
        <f t="shared" si="8"/>
        <v>5</v>
      </c>
      <c r="V10" s="60">
        <f>VLOOKUP($A10,'Return Data'!$B$7:$R$2292,17,0)</f>
        <v>3.7719</v>
      </c>
      <c r="W10" s="61">
        <f t="shared" si="9"/>
        <v>4</v>
      </c>
      <c r="X10" s="60">
        <f>VLOOKUP($A10,'Return Data'!$B$7:$R$2292,14,0)</f>
        <v>4.0286999999999997</v>
      </c>
      <c r="Y10" s="61">
        <f t="shared" si="10"/>
        <v>7</v>
      </c>
      <c r="Z10" s="60">
        <f>VLOOKUP($A10,'Return Data'!$B$7:$R$2292,16,0)</f>
        <v>6.8959000000000001</v>
      </c>
      <c r="AA10" s="62">
        <f t="shared" si="11"/>
        <v>16</v>
      </c>
    </row>
    <row r="11" spans="1:27" x14ac:dyDescent="0.3">
      <c r="A11" s="58" t="s">
        <v>2030</v>
      </c>
      <c r="B11" s="59">
        <f>VLOOKUP($A11,'Return Data'!$B$7:$R$2292,3,0)</f>
        <v>44860</v>
      </c>
      <c r="C11" s="60">
        <f>VLOOKUP($A11,'Return Data'!$B$7:$R$2292,4,0)</f>
        <v>2495.3528999999999</v>
      </c>
      <c r="D11" s="60">
        <f>VLOOKUP($A11,'Return Data'!$B$7:$R$2292,5,0)</f>
        <v>6.4077999999999999</v>
      </c>
      <c r="E11" s="61">
        <f t="shared" si="0"/>
        <v>2</v>
      </c>
      <c r="F11" s="60">
        <f>VLOOKUP($A11,'Return Data'!$B$7:$R$2292,6,0)</f>
        <v>6.3452000000000002</v>
      </c>
      <c r="G11" s="61">
        <f t="shared" si="1"/>
        <v>4</v>
      </c>
      <c r="H11" s="60">
        <f>VLOOKUP($A11,'Return Data'!$B$7:$R$2292,7,0)</f>
        <v>5.7178000000000004</v>
      </c>
      <c r="I11" s="61">
        <f t="shared" si="2"/>
        <v>14</v>
      </c>
      <c r="J11" s="60">
        <f>VLOOKUP($A11,'Return Data'!$B$7:$R$2292,8,0)</f>
        <v>5.7813999999999997</v>
      </c>
      <c r="K11" s="61">
        <f t="shared" si="3"/>
        <v>25</v>
      </c>
      <c r="L11" s="60">
        <f>VLOOKUP($A11,'Return Data'!$B$7:$R$2292,9,0)</f>
        <v>5.9093999999999998</v>
      </c>
      <c r="M11" s="61">
        <f t="shared" si="4"/>
        <v>9</v>
      </c>
      <c r="N11" s="60">
        <f>VLOOKUP($A11,'Return Data'!$B$7:$R$2292,10,0)</f>
        <v>5.4676999999999998</v>
      </c>
      <c r="O11" s="61">
        <f t="shared" si="5"/>
        <v>8</v>
      </c>
      <c r="P11" s="60">
        <f>VLOOKUP($A11,'Return Data'!$B$7:$R$2292,11,0)</f>
        <v>4.9450000000000003</v>
      </c>
      <c r="Q11" s="61">
        <f t="shared" si="6"/>
        <v>4</v>
      </c>
      <c r="R11" s="60">
        <f>VLOOKUP($A11,'Return Data'!$B$7:$R$2292,12,0)</f>
        <v>4.5704000000000002</v>
      </c>
      <c r="S11" s="61">
        <f t="shared" si="7"/>
        <v>2</v>
      </c>
      <c r="T11" s="60">
        <f>VLOOKUP($A11,'Return Data'!$B$7:$R$2292,13,0)</f>
        <v>4.3436000000000003</v>
      </c>
      <c r="U11" s="61">
        <f t="shared" si="8"/>
        <v>3</v>
      </c>
      <c r="V11" s="60">
        <f>VLOOKUP($A11,'Return Data'!$B$7:$R$2292,17,0)</f>
        <v>3.7437999999999998</v>
      </c>
      <c r="W11" s="61">
        <f t="shared" si="9"/>
        <v>7</v>
      </c>
      <c r="X11" s="60">
        <f>VLOOKUP($A11,'Return Data'!$B$7:$R$2292,14,0)</f>
        <v>3.9857999999999998</v>
      </c>
      <c r="Y11" s="61">
        <f t="shared" si="10"/>
        <v>16</v>
      </c>
      <c r="Z11" s="60">
        <f>VLOOKUP($A11,'Return Data'!$B$7:$R$2292,16,0)</f>
        <v>6.6093999999999999</v>
      </c>
      <c r="AA11" s="62">
        <f t="shared" si="11"/>
        <v>25</v>
      </c>
    </row>
    <row r="12" spans="1:27" x14ac:dyDescent="0.3">
      <c r="A12" s="58" t="s">
        <v>232</v>
      </c>
      <c r="B12" s="59">
        <f>VLOOKUP($A12,'Return Data'!$B$7:$R$2292,3,0)</f>
        <v>44860</v>
      </c>
      <c r="C12" s="60">
        <f>VLOOKUP($A12,'Return Data'!$B$7:$R$2292,4,0)</f>
        <v>2610.6010000000001</v>
      </c>
      <c r="D12" s="60">
        <f>VLOOKUP($A12,'Return Data'!$B$7:$R$2292,5,0)</f>
        <v>6.6437999999999997</v>
      </c>
      <c r="E12" s="61">
        <f t="shared" si="0"/>
        <v>1</v>
      </c>
      <c r="F12" s="60">
        <f>VLOOKUP($A12,'Return Data'!$B$7:$R$2292,6,0)</f>
        <v>6.3322000000000003</v>
      </c>
      <c r="G12" s="61">
        <f t="shared" si="1"/>
        <v>5</v>
      </c>
      <c r="H12" s="60">
        <f>VLOOKUP($A12,'Return Data'!$B$7:$R$2292,7,0)</f>
        <v>5.6872999999999996</v>
      </c>
      <c r="I12" s="61">
        <f t="shared" si="2"/>
        <v>21</v>
      </c>
      <c r="J12" s="60">
        <f>VLOOKUP($A12,'Return Data'!$B$7:$R$2292,8,0)</f>
        <v>5.8205</v>
      </c>
      <c r="K12" s="61">
        <f t="shared" si="3"/>
        <v>14</v>
      </c>
      <c r="L12" s="60">
        <f>VLOOKUP($A12,'Return Data'!$B$7:$R$2292,9,0)</f>
        <v>5.9886999999999997</v>
      </c>
      <c r="M12" s="61">
        <f t="shared" si="4"/>
        <v>5</v>
      </c>
      <c r="N12" s="60">
        <f>VLOOKUP($A12,'Return Data'!$B$7:$R$2292,10,0)</f>
        <v>5.5167000000000002</v>
      </c>
      <c r="O12" s="61">
        <f t="shared" si="5"/>
        <v>2</v>
      </c>
      <c r="P12" s="60">
        <f>VLOOKUP($A12,'Return Data'!$B$7:$R$2292,11,0)</f>
        <v>4.9515000000000002</v>
      </c>
      <c r="Q12" s="61">
        <f t="shared" si="6"/>
        <v>2</v>
      </c>
      <c r="R12" s="60">
        <f>VLOOKUP($A12,'Return Data'!$B$7:$R$2292,12,0)</f>
        <v>4.5138999999999996</v>
      </c>
      <c r="S12" s="61">
        <f t="shared" si="7"/>
        <v>8</v>
      </c>
      <c r="T12" s="60">
        <f>VLOOKUP($A12,'Return Data'!$B$7:$R$2292,13,0)</f>
        <v>4.2557</v>
      </c>
      <c r="U12" s="61">
        <f t="shared" si="8"/>
        <v>13</v>
      </c>
      <c r="V12" s="60">
        <f>VLOOKUP($A12,'Return Data'!$B$7:$R$2292,17,0)</f>
        <v>3.7008000000000001</v>
      </c>
      <c r="W12" s="61">
        <f t="shared" si="9"/>
        <v>18</v>
      </c>
      <c r="X12" s="60">
        <f>VLOOKUP($A12,'Return Data'!$B$7:$R$2292,14,0)</f>
        <v>3.8189000000000002</v>
      </c>
      <c r="Y12" s="61">
        <f t="shared" si="10"/>
        <v>28</v>
      </c>
      <c r="Z12" s="60">
        <f>VLOOKUP($A12,'Return Data'!$B$7:$R$2292,16,0)</f>
        <v>6.9130000000000003</v>
      </c>
      <c r="AA12" s="62">
        <f t="shared" si="11"/>
        <v>13</v>
      </c>
    </row>
    <row r="13" spans="1:27" x14ac:dyDescent="0.3">
      <c r="A13" s="58" t="s">
        <v>233</v>
      </c>
      <c r="B13" s="59">
        <f>VLOOKUP($A13,'Return Data'!$B$7:$R$2292,3,0)</f>
        <v>44860</v>
      </c>
      <c r="C13" s="60">
        <f>VLOOKUP($A13,'Return Data'!$B$7:$R$2292,4,0)</f>
        <v>3099.65</v>
      </c>
      <c r="D13" s="60">
        <f>VLOOKUP($A13,'Return Data'!$B$7:$R$2292,5,0)</f>
        <v>6.2633000000000001</v>
      </c>
      <c r="E13" s="61">
        <f t="shared" si="0"/>
        <v>14</v>
      </c>
      <c r="F13" s="60">
        <f>VLOOKUP($A13,'Return Data'!$B$7:$R$2292,6,0)</f>
        <v>6.1722999999999999</v>
      </c>
      <c r="G13" s="61">
        <f t="shared" si="1"/>
        <v>24</v>
      </c>
      <c r="H13" s="60">
        <f>VLOOKUP($A13,'Return Data'!$B$7:$R$2292,7,0)</f>
        <v>5.7645999999999997</v>
      </c>
      <c r="I13" s="61">
        <f t="shared" si="2"/>
        <v>7</v>
      </c>
      <c r="J13" s="60">
        <f>VLOOKUP($A13,'Return Data'!$B$7:$R$2292,8,0)</f>
        <v>5.8110999999999997</v>
      </c>
      <c r="K13" s="61">
        <f t="shared" si="3"/>
        <v>16</v>
      </c>
      <c r="L13" s="60">
        <f>VLOOKUP($A13,'Return Data'!$B$7:$R$2292,9,0)</f>
        <v>5.8506</v>
      </c>
      <c r="M13" s="61">
        <f t="shared" si="4"/>
        <v>19</v>
      </c>
      <c r="N13" s="60">
        <f>VLOOKUP($A13,'Return Data'!$B$7:$R$2292,10,0)</f>
        <v>5.4203999999999999</v>
      </c>
      <c r="O13" s="61">
        <f t="shared" si="5"/>
        <v>13</v>
      </c>
      <c r="P13" s="60">
        <f>VLOOKUP($A13,'Return Data'!$B$7:$R$2292,11,0)</f>
        <v>4.8680000000000003</v>
      </c>
      <c r="Q13" s="61">
        <f t="shared" si="6"/>
        <v>15</v>
      </c>
      <c r="R13" s="60">
        <f>VLOOKUP($A13,'Return Data'!$B$7:$R$2292,12,0)</f>
        <v>4.4969999999999999</v>
      </c>
      <c r="S13" s="61">
        <f t="shared" si="7"/>
        <v>9</v>
      </c>
      <c r="T13" s="60">
        <f>VLOOKUP($A13,'Return Data'!$B$7:$R$2292,13,0)</f>
        <v>4.2694999999999999</v>
      </c>
      <c r="U13" s="61">
        <f t="shared" si="8"/>
        <v>9</v>
      </c>
      <c r="V13" s="60">
        <f>VLOOKUP($A13,'Return Data'!$B$7:$R$2292,17,0)</f>
        <v>3.7082999999999999</v>
      </c>
      <c r="W13" s="61">
        <f t="shared" si="9"/>
        <v>12</v>
      </c>
      <c r="X13" s="60">
        <f>VLOOKUP($A13,'Return Data'!$B$7:$R$2292,14,0)</f>
        <v>3.9855</v>
      </c>
      <c r="Y13" s="61">
        <f t="shared" si="10"/>
        <v>17</v>
      </c>
      <c r="Z13" s="60">
        <f>VLOOKUP($A13,'Return Data'!$B$7:$R$2292,16,0)</f>
        <v>6.9074999999999998</v>
      </c>
      <c r="AA13" s="62">
        <f t="shared" si="11"/>
        <v>14</v>
      </c>
    </row>
    <row r="14" spans="1:27" x14ac:dyDescent="0.3">
      <c r="A14" s="58" t="s">
        <v>234</v>
      </c>
      <c r="B14" s="59">
        <f>VLOOKUP($A14,'Return Data'!$B$7:$R$2292,3,0)</f>
        <v>44860</v>
      </c>
      <c r="C14" s="60">
        <f>VLOOKUP($A14,'Return Data'!$B$7:$R$2292,4,0)</f>
        <v>2780.1269000000002</v>
      </c>
      <c r="D14" s="60">
        <f>VLOOKUP($A14,'Return Data'!$B$7:$R$2292,5,0)</f>
        <v>6.2241999999999997</v>
      </c>
      <c r="E14" s="61">
        <f t="shared" si="0"/>
        <v>24</v>
      </c>
      <c r="F14" s="60">
        <f>VLOOKUP($A14,'Return Data'!$B$7:$R$2292,6,0)</f>
        <v>6.0686</v>
      </c>
      <c r="G14" s="61">
        <f t="shared" si="1"/>
        <v>30</v>
      </c>
      <c r="H14" s="60">
        <f>VLOOKUP($A14,'Return Data'!$B$7:$R$2292,7,0)</f>
        <v>5.6279000000000003</v>
      </c>
      <c r="I14" s="61">
        <f t="shared" si="2"/>
        <v>27</v>
      </c>
      <c r="J14" s="60">
        <f>VLOOKUP($A14,'Return Data'!$B$7:$R$2292,8,0)</f>
        <v>5.7312000000000003</v>
      </c>
      <c r="K14" s="61">
        <f t="shared" si="3"/>
        <v>31</v>
      </c>
      <c r="L14" s="60">
        <f>VLOOKUP($A14,'Return Data'!$B$7:$R$2292,9,0)</f>
        <v>5.8150000000000004</v>
      </c>
      <c r="M14" s="61">
        <f t="shared" si="4"/>
        <v>22</v>
      </c>
      <c r="N14" s="60">
        <f>VLOOKUP($A14,'Return Data'!$B$7:$R$2292,10,0)</f>
        <v>5.3532999999999999</v>
      </c>
      <c r="O14" s="61">
        <f t="shared" si="5"/>
        <v>22</v>
      </c>
      <c r="P14" s="60">
        <f>VLOOKUP($A14,'Return Data'!$B$7:$R$2292,11,0)</f>
        <v>4.6887999999999996</v>
      </c>
      <c r="Q14" s="61">
        <f t="shared" si="6"/>
        <v>30</v>
      </c>
      <c r="R14" s="60">
        <f>VLOOKUP($A14,'Return Data'!$B$7:$R$2292,12,0)</f>
        <v>4.2972000000000001</v>
      </c>
      <c r="S14" s="61">
        <f t="shared" si="7"/>
        <v>30</v>
      </c>
      <c r="T14" s="60">
        <f>VLOOKUP($A14,'Return Data'!$B$7:$R$2292,13,0)</f>
        <v>4.0811000000000002</v>
      </c>
      <c r="U14" s="61">
        <f t="shared" si="8"/>
        <v>30</v>
      </c>
      <c r="V14" s="60">
        <f>VLOOKUP($A14,'Return Data'!$B$7:$R$2292,17,0)</f>
        <v>3.6153</v>
      </c>
      <c r="W14" s="61">
        <f t="shared" si="9"/>
        <v>28</v>
      </c>
      <c r="X14" s="60">
        <f>VLOOKUP($A14,'Return Data'!$B$7:$R$2292,14,0)</f>
        <v>3.9182000000000001</v>
      </c>
      <c r="Y14" s="61">
        <f t="shared" si="10"/>
        <v>26</v>
      </c>
      <c r="Z14" s="60">
        <f>VLOOKUP($A14,'Return Data'!$B$7:$R$2292,16,0)</f>
        <v>6.9020000000000001</v>
      </c>
      <c r="AA14" s="62">
        <f t="shared" si="11"/>
        <v>15</v>
      </c>
    </row>
    <row r="15" spans="1:27" x14ac:dyDescent="0.3">
      <c r="A15" s="58" t="s">
        <v>236</v>
      </c>
      <c r="B15" s="59">
        <f>VLOOKUP($A15,'Return Data'!$B$7:$R$2292,3,0)</f>
        <v>44860</v>
      </c>
      <c r="C15" s="60">
        <f>VLOOKUP($A15,'Return Data'!$B$7:$R$2292,4,0)</f>
        <v>4261.9805999999999</v>
      </c>
      <c r="D15" s="60">
        <f>VLOOKUP($A15,'Return Data'!$B$7:$R$2292,5,0)</f>
        <v>6.2519999999999998</v>
      </c>
      <c r="E15" s="61">
        <f t="shared" si="0"/>
        <v>15</v>
      </c>
      <c r="F15" s="60">
        <f>VLOOKUP($A15,'Return Data'!$B$7:$R$2292,6,0)</f>
        <v>6.2660999999999998</v>
      </c>
      <c r="G15" s="61">
        <f t="shared" si="1"/>
        <v>11</v>
      </c>
      <c r="H15" s="60">
        <f>VLOOKUP($A15,'Return Data'!$B$7:$R$2292,7,0)</f>
        <v>5.6962999999999999</v>
      </c>
      <c r="I15" s="61">
        <f t="shared" si="2"/>
        <v>19</v>
      </c>
      <c r="J15" s="60">
        <f>VLOOKUP($A15,'Return Data'!$B$7:$R$2292,8,0)</f>
        <v>5.7831999999999999</v>
      </c>
      <c r="K15" s="61">
        <f t="shared" si="3"/>
        <v>24</v>
      </c>
      <c r="L15" s="60">
        <f>VLOOKUP($A15,'Return Data'!$B$7:$R$2292,9,0)</f>
        <v>5.7777000000000003</v>
      </c>
      <c r="M15" s="61">
        <f t="shared" si="4"/>
        <v>26</v>
      </c>
      <c r="N15" s="60">
        <f>VLOOKUP($A15,'Return Data'!$B$7:$R$2292,10,0)</f>
        <v>5.3491999999999997</v>
      </c>
      <c r="O15" s="61">
        <f t="shared" si="5"/>
        <v>24</v>
      </c>
      <c r="P15" s="60">
        <f>VLOOKUP($A15,'Return Data'!$B$7:$R$2292,11,0)</f>
        <v>4.7797999999999998</v>
      </c>
      <c r="Q15" s="61">
        <f t="shared" si="6"/>
        <v>22</v>
      </c>
      <c r="R15" s="60">
        <f>VLOOKUP($A15,'Return Data'!$B$7:$R$2292,12,0)</f>
        <v>4.4203000000000001</v>
      </c>
      <c r="S15" s="61">
        <f t="shared" si="7"/>
        <v>20</v>
      </c>
      <c r="T15" s="60">
        <f>VLOOKUP($A15,'Return Data'!$B$7:$R$2292,13,0)</f>
        <v>4.2026000000000003</v>
      </c>
      <c r="U15" s="61">
        <f t="shared" si="8"/>
        <v>24</v>
      </c>
      <c r="V15" s="60">
        <f>VLOOKUP($A15,'Return Data'!$B$7:$R$2292,17,0)</f>
        <v>3.6476000000000002</v>
      </c>
      <c r="W15" s="61">
        <f t="shared" si="9"/>
        <v>27</v>
      </c>
      <c r="X15" s="60">
        <f>VLOOKUP($A15,'Return Data'!$B$7:$R$2292,14,0)</f>
        <v>3.9325999999999999</v>
      </c>
      <c r="Y15" s="61">
        <f t="shared" si="10"/>
        <v>24</v>
      </c>
      <c r="Z15" s="60">
        <f>VLOOKUP($A15,'Return Data'!$B$7:$R$2292,16,0)</f>
        <v>6.7994000000000003</v>
      </c>
      <c r="AA15" s="62">
        <f t="shared" si="11"/>
        <v>21</v>
      </c>
    </row>
    <row r="16" spans="1:27" x14ac:dyDescent="0.3">
      <c r="A16" s="58" t="s">
        <v>237</v>
      </c>
      <c r="B16" s="59">
        <f>VLOOKUP($A16,'Return Data'!$B$7:$R$2292,3,0)</f>
        <v>44860</v>
      </c>
      <c r="C16" s="60">
        <f>VLOOKUP($A16,'Return Data'!$B$7:$R$2292,4,0)</f>
        <v>2164.0828999999999</v>
      </c>
      <c r="D16" s="60">
        <f>VLOOKUP($A16,'Return Data'!$B$7:$R$2292,5,0)</f>
        <v>6.2465999999999999</v>
      </c>
      <c r="E16" s="61">
        <f t="shared" si="0"/>
        <v>17</v>
      </c>
      <c r="F16" s="60">
        <f>VLOOKUP($A16,'Return Data'!$B$7:$R$2292,6,0)</f>
        <v>6.2028999999999996</v>
      </c>
      <c r="G16" s="61">
        <f t="shared" si="1"/>
        <v>18</v>
      </c>
      <c r="H16" s="60">
        <f>VLOOKUP($A16,'Return Data'!$B$7:$R$2292,7,0)</f>
        <v>5.7925000000000004</v>
      </c>
      <c r="I16" s="61">
        <f t="shared" si="2"/>
        <v>5</v>
      </c>
      <c r="J16" s="60">
        <f>VLOOKUP($A16,'Return Data'!$B$7:$R$2292,8,0)</f>
        <v>5.8935000000000004</v>
      </c>
      <c r="K16" s="61">
        <f t="shared" si="3"/>
        <v>4</v>
      </c>
      <c r="L16" s="60">
        <f>VLOOKUP($A16,'Return Data'!$B$7:$R$2292,9,0)</f>
        <v>5.8983999999999996</v>
      </c>
      <c r="M16" s="61">
        <f t="shared" si="4"/>
        <v>10</v>
      </c>
      <c r="N16" s="60">
        <f>VLOOKUP($A16,'Return Data'!$B$7:$R$2292,10,0)</f>
        <v>5.4539999999999997</v>
      </c>
      <c r="O16" s="61">
        <f t="shared" si="5"/>
        <v>9</v>
      </c>
      <c r="P16" s="60">
        <f>VLOOKUP($A16,'Return Data'!$B$7:$R$2292,11,0)</f>
        <v>4.8830999999999998</v>
      </c>
      <c r="Q16" s="61">
        <f t="shared" si="6"/>
        <v>10</v>
      </c>
      <c r="R16" s="60">
        <f>VLOOKUP($A16,'Return Data'!$B$7:$R$2292,12,0)</f>
        <v>4.4939</v>
      </c>
      <c r="S16" s="61">
        <f t="shared" si="7"/>
        <v>12</v>
      </c>
      <c r="T16" s="60">
        <f>VLOOKUP($A16,'Return Data'!$B$7:$R$2292,13,0)</f>
        <v>4.2626999999999997</v>
      </c>
      <c r="U16" s="61">
        <f t="shared" si="8"/>
        <v>11</v>
      </c>
      <c r="V16" s="60">
        <f>VLOOKUP($A16,'Return Data'!$B$7:$R$2292,17,0)</f>
        <v>3.7012999999999998</v>
      </c>
      <c r="W16" s="61">
        <f t="shared" si="9"/>
        <v>17</v>
      </c>
      <c r="X16" s="60">
        <f>VLOOKUP($A16,'Return Data'!$B$7:$R$2292,14,0)</f>
        <v>3.9493999999999998</v>
      </c>
      <c r="Y16" s="61">
        <f t="shared" si="10"/>
        <v>20</v>
      </c>
      <c r="Z16" s="60">
        <f>VLOOKUP($A16,'Return Data'!$B$7:$R$2292,16,0)</f>
        <v>4.2816000000000001</v>
      </c>
      <c r="AA16" s="62">
        <f t="shared" si="11"/>
        <v>32</v>
      </c>
    </row>
    <row r="17" spans="1:27" x14ac:dyDescent="0.3">
      <c r="A17" s="58" t="s">
        <v>238</v>
      </c>
      <c r="B17" s="59">
        <f>VLOOKUP($A17,'Return Data'!$B$7:$R$2292,3,0)</f>
        <v>44860</v>
      </c>
      <c r="C17" s="60">
        <f>VLOOKUP($A17,'Return Data'!$B$7:$R$2292,4,0)</f>
        <v>321.45049999999998</v>
      </c>
      <c r="D17" s="60">
        <f>VLOOKUP($A17,'Return Data'!$B$7:$R$2292,5,0)</f>
        <v>6.2462</v>
      </c>
      <c r="E17" s="61">
        <f t="shared" si="0"/>
        <v>18</v>
      </c>
      <c r="F17" s="60">
        <f>VLOOKUP($A17,'Return Data'!$B$7:$R$2292,6,0)</f>
        <v>6.1801000000000004</v>
      </c>
      <c r="G17" s="61">
        <f t="shared" si="1"/>
        <v>22</v>
      </c>
      <c r="H17" s="60">
        <f>VLOOKUP($A17,'Return Data'!$B$7:$R$2292,7,0)</f>
        <v>5.7031000000000001</v>
      </c>
      <c r="I17" s="61">
        <f t="shared" si="2"/>
        <v>16</v>
      </c>
      <c r="J17" s="60">
        <f>VLOOKUP($A17,'Return Data'!$B$7:$R$2292,8,0)</f>
        <v>5.7972999999999999</v>
      </c>
      <c r="K17" s="61">
        <f t="shared" si="3"/>
        <v>21</v>
      </c>
      <c r="L17" s="60">
        <f>VLOOKUP($A17,'Return Data'!$B$7:$R$2292,9,0)</f>
        <v>5.8026</v>
      </c>
      <c r="M17" s="61">
        <f t="shared" si="4"/>
        <v>24</v>
      </c>
      <c r="N17" s="60">
        <f>VLOOKUP($A17,'Return Data'!$B$7:$R$2292,10,0)</f>
        <v>5.3506999999999998</v>
      </c>
      <c r="O17" s="61">
        <f t="shared" si="5"/>
        <v>23</v>
      </c>
      <c r="P17" s="60">
        <f>VLOOKUP($A17,'Return Data'!$B$7:$R$2292,11,0)</f>
        <v>4.7732000000000001</v>
      </c>
      <c r="Q17" s="61">
        <f t="shared" si="6"/>
        <v>23</v>
      </c>
      <c r="R17" s="60">
        <f>VLOOKUP($A17,'Return Data'!$B$7:$R$2292,12,0)</f>
        <v>4.4164000000000003</v>
      </c>
      <c r="S17" s="61">
        <f t="shared" si="7"/>
        <v>24</v>
      </c>
      <c r="T17" s="60">
        <f>VLOOKUP($A17,'Return Data'!$B$7:$R$2292,13,0)</f>
        <v>4.1898999999999997</v>
      </c>
      <c r="U17" s="61">
        <f t="shared" si="8"/>
        <v>25</v>
      </c>
      <c r="V17" s="60">
        <f>VLOOKUP($A17,'Return Data'!$B$7:$R$2292,17,0)</f>
        <v>3.6646999999999998</v>
      </c>
      <c r="W17" s="61">
        <f t="shared" si="9"/>
        <v>23</v>
      </c>
      <c r="X17" s="60">
        <f>VLOOKUP($A17,'Return Data'!$B$7:$R$2292,14,0)</f>
        <v>3.9996999999999998</v>
      </c>
      <c r="Y17" s="61">
        <f t="shared" si="10"/>
        <v>14</v>
      </c>
      <c r="Z17" s="60">
        <f>VLOOKUP($A17,'Return Data'!$B$7:$R$2292,16,0)</f>
        <v>7.1315</v>
      </c>
      <c r="AA17" s="62">
        <f t="shared" si="11"/>
        <v>4</v>
      </c>
    </row>
    <row r="18" spans="1:27" x14ac:dyDescent="0.3">
      <c r="A18" s="58" t="s">
        <v>239</v>
      </c>
      <c r="B18" s="59">
        <f>VLOOKUP($A18,'Return Data'!$B$7:$R$2292,3,0)</f>
        <v>44860</v>
      </c>
      <c r="C18" s="60">
        <f>VLOOKUP($A18,'Return Data'!$B$7:$R$2292,4,0)</f>
        <v>2334.8487</v>
      </c>
      <c r="D18" s="60">
        <f>VLOOKUP($A18,'Return Data'!$B$7:$R$2292,5,0)</f>
        <v>6.2759999999999998</v>
      </c>
      <c r="E18" s="61">
        <f t="shared" si="0"/>
        <v>11</v>
      </c>
      <c r="F18" s="60">
        <f>VLOOKUP($A18,'Return Data'!$B$7:$R$2292,6,0)</f>
        <v>6.3537999999999997</v>
      </c>
      <c r="G18" s="61">
        <f t="shared" si="1"/>
        <v>3</v>
      </c>
      <c r="H18" s="60">
        <f>VLOOKUP($A18,'Return Data'!$B$7:$R$2292,7,0)</f>
        <v>5.7378999999999998</v>
      </c>
      <c r="I18" s="61">
        <f t="shared" si="2"/>
        <v>10</v>
      </c>
      <c r="J18" s="60">
        <f>VLOOKUP($A18,'Return Data'!$B$7:$R$2292,8,0)</f>
        <v>5.9170999999999996</v>
      </c>
      <c r="K18" s="61">
        <f t="shared" si="3"/>
        <v>2</v>
      </c>
      <c r="L18" s="60">
        <f>VLOOKUP($A18,'Return Data'!$B$7:$R$2292,9,0)</f>
        <v>5.8520000000000003</v>
      </c>
      <c r="M18" s="61">
        <f t="shared" si="4"/>
        <v>18</v>
      </c>
      <c r="N18" s="60">
        <f>VLOOKUP($A18,'Return Data'!$B$7:$R$2292,10,0)</f>
        <v>5.5324</v>
      </c>
      <c r="O18" s="61">
        <f t="shared" si="5"/>
        <v>1</v>
      </c>
      <c r="P18" s="60">
        <f>VLOOKUP($A18,'Return Data'!$B$7:$R$2292,11,0)</f>
        <v>4.9131999999999998</v>
      </c>
      <c r="Q18" s="61">
        <f t="shared" si="6"/>
        <v>7</v>
      </c>
      <c r="R18" s="60">
        <f>VLOOKUP($A18,'Return Data'!$B$7:$R$2292,12,0)</f>
        <v>4.5530999999999997</v>
      </c>
      <c r="S18" s="61">
        <f t="shared" si="7"/>
        <v>4</v>
      </c>
      <c r="T18" s="60">
        <f>VLOOKUP($A18,'Return Data'!$B$7:$R$2292,13,0)</f>
        <v>4.3308999999999997</v>
      </c>
      <c r="U18" s="61">
        <f t="shared" si="8"/>
        <v>4</v>
      </c>
      <c r="V18" s="60">
        <f>VLOOKUP($A18,'Return Data'!$B$7:$R$2292,17,0)</f>
        <v>3.8193999999999999</v>
      </c>
      <c r="W18" s="61">
        <f t="shared" si="9"/>
        <v>3</v>
      </c>
      <c r="X18" s="60">
        <f>VLOOKUP($A18,'Return Data'!$B$7:$R$2292,14,0)</f>
        <v>4.1870000000000003</v>
      </c>
      <c r="Y18" s="61">
        <f t="shared" si="10"/>
        <v>2</v>
      </c>
      <c r="Z18" s="60">
        <f>VLOOKUP($A18,'Return Data'!$B$7:$R$2292,16,0)</f>
        <v>7.133</v>
      </c>
      <c r="AA18" s="62">
        <f t="shared" si="11"/>
        <v>3</v>
      </c>
    </row>
    <row r="19" spans="1:27" x14ac:dyDescent="0.3">
      <c r="A19" s="58" t="s">
        <v>240</v>
      </c>
      <c r="B19" s="59">
        <f>VLOOKUP($A19,'Return Data'!$B$7:$R$2292,3,0)</f>
        <v>44860</v>
      </c>
      <c r="C19" s="60">
        <f>VLOOKUP($A19,'Return Data'!$B$7:$R$2292,4,0)</f>
        <v>2625.6442000000002</v>
      </c>
      <c r="D19" s="60">
        <f>VLOOKUP($A19,'Return Data'!$B$7:$R$2292,5,0)</f>
        <v>6.2455999999999996</v>
      </c>
      <c r="E19" s="61">
        <f t="shared" si="0"/>
        <v>19</v>
      </c>
      <c r="F19" s="60">
        <f>VLOOKUP($A19,'Return Data'!$B$7:$R$2292,6,0)</f>
        <v>6.1744000000000003</v>
      </c>
      <c r="G19" s="61">
        <f t="shared" si="1"/>
        <v>23</v>
      </c>
      <c r="H19" s="60">
        <f>VLOOKUP($A19,'Return Data'!$B$7:$R$2292,7,0)</f>
        <v>5.5660999999999996</v>
      </c>
      <c r="I19" s="61">
        <f t="shared" si="2"/>
        <v>30</v>
      </c>
      <c r="J19" s="60">
        <f>VLOOKUP($A19,'Return Data'!$B$7:$R$2292,8,0)</f>
        <v>5.7571000000000003</v>
      </c>
      <c r="K19" s="61">
        <f t="shared" si="3"/>
        <v>27</v>
      </c>
      <c r="L19" s="60">
        <f>VLOOKUP($A19,'Return Data'!$B$7:$R$2292,9,0)</f>
        <v>5.9264000000000001</v>
      </c>
      <c r="M19" s="61">
        <f t="shared" si="4"/>
        <v>8</v>
      </c>
      <c r="N19" s="60">
        <f>VLOOKUP($A19,'Return Data'!$B$7:$R$2292,10,0)</f>
        <v>5.3922999999999996</v>
      </c>
      <c r="O19" s="61">
        <f t="shared" si="5"/>
        <v>18</v>
      </c>
      <c r="P19" s="60">
        <f>VLOOKUP($A19,'Return Data'!$B$7:$R$2292,11,0)</f>
        <v>4.8590999999999998</v>
      </c>
      <c r="Q19" s="61">
        <f t="shared" si="6"/>
        <v>16</v>
      </c>
      <c r="R19" s="60">
        <f>VLOOKUP($A19,'Return Data'!$B$7:$R$2292,12,0)</f>
        <v>4.4823000000000004</v>
      </c>
      <c r="S19" s="61">
        <f t="shared" si="7"/>
        <v>17</v>
      </c>
      <c r="T19" s="60">
        <f>VLOOKUP($A19,'Return Data'!$B$7:$R$2292,13,0)</f>
        <v>4.2386999999999997</v>
      </c>
      <c r="U19" s="61">
        <f t="shared" si="8"/>
        <v>18</v>
      </c>
      <c r="V19" s="60">
        <f>VLOOKUP($A19,'Return Data'!$B$7:$R$2292,17,0)</f>
        <v>3.6960999999999999</v>
      </c>
      <c r="W19" s="61">
        <f t="shared" si="9"/>
        <v>19</v>
      </c>
      <c r="X19" s="60">
        <f>VLOOKUP($A19,'Return Data'!$B$7:$R$2292,14,0)</f>
        <v>3.9308000000000001</v>
      </c>
      <c r="Y19" s="61">
        <f t="shared" si="10"/>
        <v>25</v>
      </c>
      <c r="Z19" s="60">
        <f>VLOOKUP($A19,'Return Data'!$B$7:$R$2292,16,0)</f>
        <v>5.3327</v>
      </c>
      <c r="AA19" s="62">
        <f t="shared" si="11"/>
        <v>30</v>
      </c>
    </row>
    <row r="20" spans="1:27" x14ac:dyDescent="0.3">
      <c r="A20" s="58" t="s">
        <v>241</v>
      </c>
      <c r="B20" s="59">
        <f>VLOOKUP($A20,'Return Data'!$B$7:$R$2292,3,0)</f>
        <v>44860</v>
      </c>
      <c r="C20" s="60">
        <f>VLOOKUP($A20,'Return Data'!$B$7:$R$2292,4,0)</f>
        <v>1677.5038999999999</v>
      </c>
      <c r="D20" s="60">
        <f>VLOOKUP($A20,'Return Data'!$B$7:$R$2292,5,0)</f>
        <v>6.2108999999999996</v>
      </c>
      <c r="E20" s="61">
        <f t="shared" si="0"/>
        <v>26</v>
      </c>
      <c r="F20" s="60">
        <f>VLOOKUP($A20,'Return Data'!$B$7:$R$2292,6,0)</f>
        <v>6.1646000000000001</v>
      </c>
      <c r="G20" s="61">
        <f t="shared" si="1"/>
        <v>25</v>
      </c>
      <c r="H20" s="60">
        <f>VLOOKUP($A20,'Return Data'!$B$7:$R$2292,7,0)</f>
        <v>5.6528</v>
      </c>
      <c r="I20" s="61">
        <f t="shared" si="2"/>
        <v>26</v>
      </c>
      <c r="J20" s="60">
        <f>VLOOKUP($A20,'Return Data'!$B$7:$R$2292,8,0)</f>
        <v>5.7946999999999997</v>
      </c>
      <c r="K20" s="61">
        <f t="shared" si="3"/>
        <v>22</v>
      </c>
      <c r="L20" s="60">
        <f>VLOOKUP($A20,'Return Data'!$B$7:$R$2292,9,0)</f>
        <v>5.8057999999999996</v>
      </c>
      <c r="M20" s="61">
        <f t="shared" si="4"/>
        <v>23</v>
      </c>
      <c r="N20" s="60">
        <f>VLOOKUP($A20,'Return Data'!$B$7:$R$2292,10,0)</f>
        <v>5.3228999999999997</v>
      </c>
      <c r="O20" s="61">
        <f t="shared" si="5"/>
        <v>27</v>
      </c>
      <c r="P20" s="60">
        <f>VLOOKUP($A20,'Return Data'!$B$7:$R$2292,11,0)</f>
        <v>4.7649999999999997</v>
      </c>
      <c r="Q20" s="61">
        <f t="shared" si="6"/>
        <v>26</v>
      </c>
      <c r="R20" s="60">
        <f>VLOOKUP($A20,'Return Data'!$B$7:$R$2292,12,0)</f>
        <v>4.3750999999999998</v>
      </c>
      <c r="S20" s="61">
        <f t="shared" si="7"/>
        <v>28</v>
      </c>
      <c r="T20" s="60">
        <f>VLOOKUP($A20,'Return Data'!$B$7:$R$2292,13,0)</f>
        <v>4.1181999999999999</v>
      </c>
      <c r="U20" s="61">
        <f t="shared" si="8"/>
        <v>28</v>
      </c>
      <c r="V20" s="60">
        <f>VLOOKUP($A20,'Return Data'!$B$7:$R$2292,17,0)</f>
        <v>3.4971000000000001</v>
      </c>
      <c r="W20" s="61">
        <f t="shared" si="9"/>
        <v>33</v>
      </c>
      <c r="X20" s="60">
        <f>VLOOKUP($A20,'Return Data'!$B$7:$R$2292,14,0)</f>
        <v>3.6021999999999998</v>
      </c>
      <c r="Y20" s="61">
        <f t="shared" si="10"/>
        <v>32</v>
      </c>
      <c r="Z20" s="60">
        <f>VLOOKUP($A20,'Return Data'!$B$7:$R$2292,16,0)</f>
        <v>5.9432999999999998</v>
      </c>
      <c r="AA20" s="62">
        <f t="shared" si="11"/>
        <v>28</v>
      </c>
    </row>
    <row r="21" spans="1:27" x14ac:dyDescent="0.3">
      <c r="A21" s="58" t="s">
        <v>1893</v>
      </c>
      <c r="B21" s="59">
        <f>VLOOKUP($A21,'Return Data'!$B$7:$R$2292,3,0)</f>
        <v>44860</v>
      </c>
      <c r="C21" s="60">
        <f>VLOOKUP($A21,'Return Data'!$B$7:$R$2292,4,0)</f>
        <v>2104.1446999999998</v>
      </c>
      <c r="D21" s="60">
        <f>VLOOKUP($A21,'Return Data'!$B$7:$R$2292,5,0)</f>
        <v>6.1904000000000003</v>
      </c>
      <c r="E21" s="61">
        <f t="shared" si="0"/>
        <v>28</v>
      </c>
      <c r="F21" s="60">
        <f>VLOOKUP($A21,'Return Data'!$B$7:$R$2292,6,0)</f>
        <v>5.9284999999999997</v>
      </c>
      <c r="G21" s="61">
        <f t="shared" si="1"/>
        <v>33</v>
      </c>
      <c r="H21" s="60">
        <f>VLOOKUP($A21,'Return Data'!$B$7:$R$2292,7,0)</f>
        <v>5.5608000000000004</v>
      </c>
      <c r="I21" s="61">
        <f t="shared" si="2"/>
        <v>31</v>
      </c>
      <c r="J21" s="60">
        <f>VLOOKUP($A21,'Return Data'!$B$7:$R$2292,8,0)</f>
        <v>5.6740000000000004</v>
      </c>
      <c r="K21" s="61">
        <f t="shared" si="3"/>
        <v>32</v>
      </c>
      <c r="L21" s="60">
        <f>VLOOKUP($A21,'Return Data'!$B$7:$R$2292,9,0)</f>
        <v>5.8856999999999999</v>
      </c>
      <c r="M21" s="61">
        <f t="shared" si="4"/>
        <v>12</v>
      </c>
      <c r="N21" s="60">
        <f>VLOOKUP($A21,'Return Data'!$B$7:$R$2292,10,0)</f>
        <v>5.2815000000000003</v>
      </c>
      <c r="O21" s="61">
        <f t="shared" si="5"/>
        <v>29</v>
      </c>
      <c r="P21" s="60">
        <f>VLOOKUP($A21,'Return Data'!$B$7:$R$2292,11,0)</f>
        <v>4.6889000000000003</v>
      </c>
      <c r="Q21" s="61">
        <f t="shared" si="6"/>
        <v>29</v>
      </c>
      <c r="R21" s="60">
        <f>VLOOKUP($A21,'Return Data'!$B$7:$R$2292,12,0)</f>
        <v>4.2569999999999997</v>
      </c>
      <c r="S21" s="61">
        <f t="shared" si="7"/>
        <v>32</v>
      </c>
      <c r="T21" s="60">
        <f>VLOOKUP($A21,'Return Data'!$B$7:$R$2292,13,0)</f>
        <v>4.0042999999999997</v>
      </c>
      <c r="U21" s="61">
        <f t="shared" si="8"/>
        <v>33</v>
      </c>
      <c r="V21" s="60">
        <f>VLOOKUP($A21,'Return Data'!$B$7:$R$2292,17,0)</f>
        <v>3.5404</v>
      </c>
      <c r="W21" s="61">
        <f t="shared" si="9"/>
        <v>29</v>
      </c>
      <c r="X21" s="60">
        <f>VLOOKUP($A21,'Return Data'!$B$7:$R$2292,14,0)</f>
        <v>3.7890000000000001</v>
      </c>
      <c r="Y21" s="61">
        <f t="shared" si="10"/>
        <v>29</v>
      </c>
      <c r="Z21" s="60">
        <f>VLOOKUP($A21,'Return Data'!$B$7:$R$2292,16,0)</f>
        <v>6.9894999999999996</v>
      </c>
      <c r="AA21" s="62">
        <f t="shared" si="11"/>
        <v>10</v>
      </c>
    </row>
    <row r="22" spans="1:27" x14ac:dyDescent="0.3">
      <c r="A22" s="58" t="s">
        <v>243</v>
      </c>
      <c r="B22" s="59">
        <f>VLOOKUP($A22,'Return Data'!$B$7:$R$2292,3,0)</f>
        <v>44860</v>
      </c>
      <c r="C22" s="60">
        <f>VLOOKUP($A22,'Return Data'!$B$7:$R$2292,4,0)</f>
        <v>2983.2568999999999</v>
      </c>
      <c r="D22" s="60">
        <f>VLOOKUP($A22,'Return Data'!$B$7:$R$2292,5,0)</f>
        <v>6.2984</v>
      </c>
      <c r="E22" s="61">
        <f t="shared" si="0"/>
        <v>8</v>
      </c>
      <c r="F22" s="60">
        <f>VLOOKUP($A22,'Return Data'!$B$7:$R$2292,6,0)</f>
        <v>6.1977000000000002</v>
      </c>
      <c r="G22" s="61">
        <f t="shared" si="1"/>
        <v>19</v>
      </c>
      <c r="H22" s="60">
        <f>VLOOKUP($A22,'Return Data'!$B$7:$R$2292,7,0)</f>
        <v>5.7211999999999996</v>
      </c>
      <c r="I22" s="61">
        <f t="shared" si="2"/>
        <v>13</v>
      </c>
      <c r="J22" s="60">
        <f>VLOOKUP($A22,'Return Data'!$B$7:$R$2292,8,0)</f>
        <v>5.8625999999999996</v>
      </c>
      <c r="K22" s="61">
        <f t="shared" si="3"/>
        <v>8</v>
      </c>
      <c r="L22" s="60">
        <f>VLOOKUP($A22,'Return Data'!$B$7:$R$2292,9,0)</f>
        <v>5.8525999999999998</v>
      </c>
      <c r="M22" s="61">
        <f t="shared" si="4"/>
        <v>17</v>
      </c>
      <c r="N22" s="60">
        <f>VLOOKUP($A22,'Return Data'!$B$7:$R$2292,10,0)</f>
        <v>5.4175000000000004</v>
      </c>
      <c r="O22" s="61">
        <f t="shared" si="5"/>
        <v>14</v>
      </c>
      <c r="P22" s="60">
        <f>VLOOKUP($A22,'Return Data'!$B$7:$R$2292,11,0)</f>
        <v>4.8582999999999998</v>
      </c>
      <c r="Q22" s="61">
        <f t="shared" si="6"/>
        <v>17</v>
      </c>
      <c r="R22" s="60">
        <f>VLOOKUP($A22,'Return Data'!$B$7:$R$2292,12,0)</f>
        <v>4.4882999999999997</v>
      </c>
      <c r="S22" s="61">
        <f t="shared" si="7"/>
        <v>15</v>
      </c>
      <c r="T22" s="60">
        <f>VLOOKUP($A22,'Return Data'!$B$7:$R$2292,13,0)</f>
        <v>4.2491000000000003</v>
      </c>
      <c r="U22" s="61">
        <f t="shared" si="8"/>
        <v>17</v>
      </c>
      <c r="V22" s="60">
        <f>VLOOKUP($A22,'Return Data'!$B$7:$R$2292,17,0)</f>
        <v>3.7065999999999999</v>
      </c>
      <c r="W22" s="61">
        <f t="shared" si="9"/>
        <v>13</v>
      </c>
      <c r="X22" s="60">
        <f>VLOOKUP($A22,'Return Data'!$B$7:$R$2292,14,0)</f>
        <v>3.9581</v>
      </c>
      <c r="Y22" s="61">
        <f t="shared" si="10"/>
        <v>19</v>
      </c>
      <c r="Z22" s="60">
        <f>VLOOKUP($A22,'Return Data'!$B$7:$R$2292,16,0)</f>
        <v>7.0926999999999998</v>
      </c>
      <c r="AA22" s="62">
        <f t="shared" si="11"/>
        <v>6</v>
      </c>
    </row>
    <row r="23" spans="1:27" x14ac:dyDescent="0.3">
      <c r="A23" s="58" t="s">
        <v>244</v>
      </c>
      <c r="B23" s="59">
        <f>VLOOKUP($A23,'Return Data'!$B$7:$R$2292,3,0)</f>
        <v>44860</v>
      </c>
      <c r="C23" s="60">
        <f>VLOOKUP($A23,'Return Data'!$B$7:$R$2292,4,0)</f>
        <v>1140.9566</v>
      </c>
      <c r="D23" s="60">
        <f>VLOOKUP($A23,'Return Data'!$B$7:$R$2292,5,0)</f>
        <v>6.0952000000000002</v>
      </c>
      <c r="E23" s="61">
        <f t="shared" si="0"/>
        <v>32</v>
      </c>
      <c r="F23" s="60">
        <f>VLOOKUP($A23,'Return Data'!$B$7:$R$2292,6,0)</f>
        <v>6.1635</v>
      </c>
      <c r="G23" s="61">
        <f t="shared" si="1"/>
        <v>26</v>
      </c>
      <c r="H23" s="60">
        <f>VLOOKUP($A23,'Return Data'!$B$7:$R$2292,7,0)</f>
        <v>5.5105000000000004</v>
      </c>
      <c r="I23" s="61">
        <f t="shared" si="2"/>
        <v>32</v>
      </c>
      <c r="J23" s="60">
        <f>VLOOKUP($A23,'Return Data'!$B$7:$R$2292,8,0)</f>
        <v>5.7773000000000003</v>
      </c>
      <c r="K23" s="61">
        <f t="shared" si="3"/>
        <v>26</v>
      </c>
      <c r="L23" s="60">
        <f>VLOOKUP($A23,'Return Data'!$B$7:$R$2292,9,0)</f>
        <v>5.7683</v>
      </c>
      <c r="M23" s="61">
        <f t="shared" si="4"/>
        <v>27</v>
      </c>
      <c r="N23" s="60">
        <f>VLOOKUP($A23,'Return Data'!$B$7:$R$2292,10,0)</f>
        <v>5.2767999999999997</v>
      </c>
      <c r="O23" s="61">
        <f t="shared" si="5"/>
        <v>30</v>
      </c>
      <c r="P23" s="60">
        <f>VLOOKUP($A23,'Return Data'!$B$7:$R$2292,11,0)</f>
        <v>4.7907000000000002</v>
      </c>
      <c r="Q23" s="61">
        <f t="shared" si="6"/>
        <v>21</v>
      </c>
      <c r="R23" s="60">
        <f>VLOOKUP($A23,'Return Data'!$B$7:$R$2292,12,0)</f>
        <v>4.3498999999999999</v>
      </c>
      <c r="S23" s="61">
        <f t="shared" si="7"/>
        <v>29</v>
      </c>
      <c r="T23" s="60">
        <f>VLOOKUP($A23,'Return Data'!$B$7:$R$2292,13,0)</f>
        <v>4.0896999999999997</v>
      </c>
      <c r="U23" s="61">
        <f t="shared" si="8"/>
        <v>29</v>
      </c>
      <c r="V23" s="60">
        <f>VLOOKUP($A23,'Return Data'!$B$7:$R$2292,17,0)</f>
        <v>3.5095999999999998</v>
      </c>
      <c r="W23" s="61">
        <f t="shared" si="9"/>
        <v>32</v>
      </c>
      <c r="X23" s="60"/>
      <c r="Y23" s="61"/>
      <c r="Z23" s="60">
        <f>VLOOKUP($A23,'Return Data'!$B$7:$R$2292,16,0)</f>
        <v>3.8262999999999998</v>
      </c>
      <c r="AA23" s="62">
        <f t="shared" si="11"/>
        <v>35</v>
      </c>
    </row>
    <row r="24" spans="1:27" x14ac:dyDescent="0.3">
      <c r="A24" s="58" t="s">
        <v>245</v>
      </c>
      <c r="B24" s="59">
        <f>VLOOKUP($A24,'Return Data'!$B$7:$R$2292,3,0)</f>
        <v>44860</v>
      </c>
      <c r="C24" s="60">
        <f>VLOOKUP($A24,'Return Data'!$B$7:$R$2292,4,0)</f>
        <v>59.3551</v>
      </c>
      <c r="D24" s="60">
        <f>VLOOKUP($A24,'Return Data'!$B$7:$R$2292,5,0)</f>
        <v>6.2119999999999997</v>
      </c>
      <c r="E24" s="61">
        <f t="shared" si="0"/>
        <v>25</v>
      </c>
      <c r="F24" s="60">
        <f>VLOOKUP($A24,'Return Data'!$B$7:$R$2292,6,0)</f>
        <v>6.1936</v>
      </c>
      <c r="G24" s="61">
        <f t="shared" si="1"/>
        <v>20</v>
      </c>
      <c r="H24" s="60">
        <f>VLOOKUP($A24,'Return Data'!$B$7:$R$2292,7,0)</f>
        <v>5.8220999999999998</v>
      </c>
      <c r="I24" s="61">
        <f t="shared" si="2"/>
        <v>3</v>
      </c>
      <c r="J24" s="60">
        <f>VLOOKUP($A24,'Return Data'!$B$7:$R$2292,8,0)</f>
        <v>5.9036</v>
      </c>
      <c r="K24" s="61">
        <f t="shared" si="3"/>
        <v>3</v>
      </c>
      <c r="L24" s="60">
        <f>VLOOKUP($A24,'Return Data'!$B$7:$R$2292,9,0)</f>
        <v>5.9819000000000004</v>
      </c>
      <c r="M24" s="61">
        <f t="shared" si="4"/>
        <v>6</v>
      </c>
      <c r="N24" s="60">
        <f>VLOOKUP($A24,'Return Data'!$B$7:$R$2292,10,0)</f>
        <v>5.476</v>
      </c>
      <c r="O24" s="61">
        <f t="shared" si="5"/>
        <v>7</v>
      </c>
      <c r="P24" s="60">
        <f>VLOOKUP($A24,'Return Data'!$B$7:$R$2292,11,0)</f>
        <v>4.9038000000000004</v>
      </c>
      <c r="Q24" s="61">
        <f t="shared" si="6"/>
        <v>8</v>
      </c>
      <c r="R24" s="60">
        <f>VLOOKUP($A24,'Return Data'!$B$7:$R$2292,12,0)</f>
        <v>4.5145</v>
      </c>
      <c r="S24" s="61">
        <f t="shared" si="7"/>
        <v>7</v>
      </c>
      <c r="T24" s="60">
        <f>VLOOKUP($A24,'Return Data'!$B$7:$R$2292,13,0)</f>
        <v>4.29</v>
      </c>
      <c r="U24" s="61">
        <f t="shared" si="8"/>
        <v>8</v>
      </c>
      <c r="V24" s="60">
        <f>VLOOKUP($A24,'Return Data'!$B$7:$R$2292,17,0)</f>
        <v>3.7399</v>
      </c>
      <c r="W24" s="61">
        <f t="shared" si="9"/>
        <v>8</v>
      </c>
      <c r="X24" s="60">
        <f>VLOOKUP($A24,'Return Data'!$B$7:$R$2292,14,0)</f>
        <v>3.9462999999999999</v>
      </c>
      <c r="Y24" s="61">
        <f t="shared" ref="Y24:Y42" si="12">RANK(X24,X$8:X$42,0)</f>
        <v>21</v>
      </c>
      <c r="Z24" s="60">
        <f>VLOOKUP($A24,'Return Data'!$B$7:$R$2292,16,0)</f>
        <v>7.4343000000000004</v>
      </c>
      <c r="AA24" s="62">
        <f t="shared" si="11"/>
        <v>2</v>
      </c>
    </row>
    <row r="25" spans="1:27" x14ac:dyDescent="0.3">
      <c r="A25" s="58" t="s">
        <v>246</v>
      </c>
      <c r="B25" s="59">
        <f>VLOOKUP($A25,'Return Data'!$B$7:$R$2292,3,0)</f>
        <v>44860</v>
      </c>
      <c r="C25" s="60">
        <f>VLOOKUP($A25,'Return Data'!$B$7:$R$2292,4,0)</f>
        <v>4391.9872999999998</v>
      </c>
      <c r="D25" s="60">
        <f>VLOOKUP($A25,'Return Data'!$B$7:$R$2292,5,0)</f>
        <v>6.2023999999999999</v>
      </c>
      <c r="E25" s="61">
        <f t="shared" si="0"/>
        <v>27</v>
      </c>
      <c r="F25" s="60">
        <f>VLOOKUP($A25,'Return Data'!$B$7:$R$2292,6,0)</f>
        <v>6.1529999999999996</v>
      </c>
      <c r="G25" s="61">
        <f t="shared" si="1"/>
        <v>27</v>
      </c>
      <c r="H25" s="60">
        <f>VLOOKUP($A25,'Return Data'!$B$7:$R$2292,7,0)</f>
        <v>5.6181999999999999</v>
      </c>
      <c r="I25" s="61">
        <f t="shared" si="2"/>
        <v>28</v>
      </c>
      <c r="J25" s="60">
        <f>VLOOKUP($A25,'Return Data'!$B$7:$R$2292,8,0)</f>
        <v>5.7458</v>
      </c>
      <c r="K25" s="61">
        <f t="shared" si="3"/>
        <v>28</v>
      </c>
      <c r="L25" s="60">
        <f>VLOOKUP($A25,'Return Data'!$B$7:$R$2292,9,0)</f>
        <v>5.7576000000000001</v>
      </c>
      <c r="M25" s="61">
        <f t="shared" si="4"/>
        <v>28</v>
      </c>
      <c r="N25" s="60">
        <f>VLOOKUP($A25,'Return Data'!$B$7:$R$2292,10,0)</f>
        <v>5.3114999999999997</v>
      </c>
      <c r="O25" s="61">
        <f t="shared" si="5"/>
        <v>28</v>
      </c>
      <c r="P25" s="60">
        <f>VLOOKUP($A25,'Return Data'!$B$7:$R$2292,11,0)</f>
        <v>4.758</v>
      </c>
      <c r="Q25" s="61">
        <f t="shared" si="6"/>
        <v>27</v>
      </c>
      <c r="R25" s="60">
        <f>VLOOKUP($A25,'Return Data'!$B$7:$R$2292,12,0)</f>
        <v>4.391</v>
      </c>
      <c r="S25" s="61">
        <f t="shared" si="7"/>
        <v>26</v>
      </c>
      <c r="T25" s="60">
        <f>VLOOKUP($A25,'Return Data'!$B$7:$R$2292,13,0)</f>
        <v>4.1839000000000004</v>
      </c>
      <c r="U25" s="61">
        <f t="shared" si="8"/>
        <v>26</v>
      </c>
      <c r="V25" s="60">
        <f>VLOOKUP($A25,'Return Data'!$B$7:$R$2292,17,0)</f>
        <v>3.6515</v>
      </c>
      <c r="W25" s="61">
        <f t="shared" si="9"/>
        <v>26</v>
      </c>
      <c r="X25" s="60">
        <f>VLOOKUP($A25,'Return Data'!$B$7:$R$2292,14,0)</f>
        <v>3.9426000000000001</v>
      </c>
      <c r="Y25" s="61">
        <f t="shared" si="12"/>
        <v>22</v>
      </c>
      <c r="Z25" s="60">
        <f>VLOOKUP($A25,'Return Data'!$B$7:$R$2292,16,0)</f>
        <v>6.8512000000000004</v>
      </c>
      <c r="AA25" s="62">
        <f t="shared" si="11"/>
        <v>18</v>
      </c>
    </row>
    <row r="26" spans="1:27" x14ac:dyDescent="0.3">
      <c r="A26" s="58" t="s">
        <v>1930</v>
      </c>
      <c r="B26" s="59">
        <f>VLOOKUP($A26,'Return Data'!$B$7:$R$2292,3,0)</f>
        <v>44860</v>
      </c>
      <c r="C26" s="60">
        <f>VLOOKUP($A26,'Return Data'!$B$7:$R$2292,4,0)</f>
        <v>2978.7197000000001</v>
      </c>
      <c r="D26" s="60">
        <f>VLOOKUP($A26,'Return Data'!$B$7:$R$2292,5,0)</f>
        <v>6.2393999999999998</v>
      </c>
      <c r="E26" s="61">
        <f t="shared" si="0"/>
        <v>21</v>
      </c>
      <c r="F26" s="60">
        <f>VLOOKUP($A26,'Return Data'!$B$7:$R$2292,6,0)</f>
        <v>6.2080000000000002</v>
      </c>
      <c r="G26" s="61">
        <f t="shared" si="1"/>
        <v>17</v>
      </c>
      <c r="H26" s="60">
        <f>VLOOKUP($A26,'Return Data'!$B$7:$R$2292,7,0)</f>
        <v>5.7270000000000003</v>
      </c>
      <c r="I26" s="61">
        <f t="shared" si="2"/>
        <v>12</v>
      </c>
      <c r="J26" s="60">
        <f>VLOOKUP($A26,'Return Data'!$B$7:$R$2292,8,0)</f>
        <v>5.8472</v>
      </c>
      <c r="K26" s="61">
        <f t="shared" si="3"/>
        <v>10</v>
      </c>
      <c r="L26" s="60">
        <f>VLOOKUP($A26,'Return Data'!$B$7:$R$2292,9,0)</f>
        <v>5.8563000000000001</v>
      </c>
      <c r="M26" s="61">
        <f t="shared" si="4"/>
        <v>16</v>
      </c>
      <c r="N26" s="60">
        <f>VLOOKUP($A26,'Return Data'!$B$7:$R$2292,10,0)</f>
        <v>5.3992000000000004</v>
      </c>
      <c r="O26" s="61">
        <f t="shared" si="5"/>
        <v>17</v>
      </c>
      <c r="P26" s="60">
        <f>VLOOKUP($A26,'Return Data'!$B$7:$R$2292,11,0)</f>
        <v>4.8781999999999996</v>
      </c>
      <c r="Q26" s="61">
        <f t="shared" si="6"/>
        <v>11</v>
      </c>
      <c r="R26" s="60">
        <f>VLOOKUP($A26,'Return Data'!$B$7:$R$2292,12,0)</f>
        <v>4.4882</v>
      </c>
      <c r="S26" s="61">
        <f t="shared" si="7"/>
        <v>16</v>
      </c>
      <c r="T26" s="60">
        <f>VLOOKUP($A26,'Return Data'!$B$7:$R$2292,13,0)</f>
        <v>4.2542</v>
      </c>
      <c r="U26" s="61">
        <f t="shared" si="8"/>
        <v>14</v>
      </c>
      <c r="V26" s="60">
        <f>VLOOKUP($A26,'Return Data'!$B$7:$R$2292,17,0)</f>
        <v>3.7035999999999998</v>
      </c>
      <c r="W26" s="61">
        <f t="shared" si="9"/>
        <v>15</v>
      </c>
      <c r="X26" s="60">
        <f>VLOOKUP($A26,'Return Data'!$B$7:$R$2292,14,0)</f>
        <v>4.0072999999999999</v>
      </c>
      <c r="Y26" s="61">
        <f t="shared" si="12"/>
        <v>10</v>
      </c>
      <c r="Z26" s="60">
        <f>VLOOKUP($A26,'Return Data'!$B$7:$R$2292,16,0)</f>
        <v>7.0263</v>
      </c>
      <c r="AA26" s="62">
        <f t="shared" si="11"/>
        <v>8</v>
      </c>
    </row>
    <row r="27" spans="1:27" x14ac:dyDescent="0.3">
      <c r="A27" s="58" t="s">
        <v>1884</v>
      </c>
      <c r="B27" s="59">
        <f>VLOOKUP($A27,'Return Data'!$B$7:$R$2292,3,0)</f>
        <v>44860</v>
      </c>
      <c r="C27" s="60">
        <f>VLOOKUP($A27,'Return Data'!$B$7:$R$2292,4,0)</f>
        <v>3927.4506000000001</v>
      </c>
      <c r="D27" s="60">
        <f>VLOOKUP($A27,'Return Data'!$B$7:$R$2292,5,0)</f>
        <v>6.2481999999999998</v>
      </c>
      <c r="E27" s="61">
        <f t="shared" si="0"/>
        <v>16</v>
      </c>
      <c r="F27" s="60">
        <f>VLOOKUP($A27,'Return Data'!$B$7:$R$2292,6,0)</f>
        <v>6.2847999999999997</v>
      </c>
      <c r="G27" s="61">
        <f t="shared" si="1"/>
        <v>9</v>
      </c>
      <c r="H27" s="60">
        <f>VLOOKUP($A27,'Return Data'!$B$7:$R$2292,7,0)</f>
        <v>5.6794000000000002</v>
      </c>
      <c r="I27" s="61">
        <f t="shared" si="2"/>
        <v>22</v>
      </c>
      <c r="J27" s="60">
        <f>VLOOKUP($A27,'Return Data'!$B$7:$R$2292,8,0)</f>
        <v>5.7876000000000003</v>
      </c>
      <c r="K27" s="61">
        <f t="shared" si="3"/>
        <v>23</v>
      </c>
      <c r="L27" s="60">
        <f>VLOOKUP($A27,'Return Data'!$B$7:$R$2292,9,0)</f>
        <v>5.8301999999999996</v>
      </c>
      <c r="M27" s="61">
        <f t="shared" si="4"/>
        <v>21</v>
      </c>
      <c r="N27" s="60">
        <f>VLOOKUP($A27,'Return Data'!$B$7:$R$2292,10,0)</f>
        <v>5.3300999999999998</v>
      </c>
      <c r="O27" s="61">
        <f t="shared" si="5"/>
        <v>26</v>
      </c>
      <c r="P27" s="60">
        <f>VLOOKUP($A27,'Return Data'!$B$7:$R$2292,11,0)</f>
        <v>4.7668999999999997</v>
      </c>
      <c r="Q27" s="61">
        <f t="shared" si="6"/>
        <v>25</v>
      </c>
      <c r="R27" s="60">
        <f>VLOOKUP($A27,'Return Data'!$B$7:$R$2292,12,0)</f>
        <v>4.3840000000000003</v>
      </c>
      <c r="S27" s="61">
        <f t="shared" si="7"/>
        <v>27</v>
      </c>
      <c r="T27" s="60">
        <f>VLOOKUP($A27,'Return Data'!$B$7:$R$2292,13,0)</f>
        <v>4.1711</v>
      </c>
      <c r="U27" s="61">
        <f t="shared" si="8"/>
        <v>27</v>
      </c>
      <c r="V27" s="60">
        <f>VLOOKUP($A27,'Return Data'!$B$7:$R$2292,17,0)</f>
        <v>3.6659999999999999</v>
      </c>
      <c r="W27" s="61">
        <f t="shared" si="9"/>
        <v>21</v>
      </c>
      <c r="X27" s="60">
        <f>VLOOKUP($A27,'Return Data'!$B$7:$R$2292,14,0)</f>
        <v>4.0034999999999998</v>
      </c>
      <c r="Y27" s="61">
        <f t="shared" si="12"/>
        <v>12</v>
      </c>
      <c r="Z27" s="60">
        <f>VLOOKUP($A27,'Return Data'!$B$7:$R$2292,16,0)</f>
        <v>6.8539000000000003</v>
      </c>
      <c r="AA27" s="62">
        <f t="shared" si="11"/>
        <v>17</v>
      </c>
    </row>
    <row r="28" spans="1:27" x14ac:dyDescent="0.3">
      <c r="A28" s="58" t="s">
        <v>434</v>
      </c>
      <c r="B28" s="59">
        <f>VLOOKUP($A28,'Return Data'!$B$7:$R$2292,3,0)</f>
        <v>44860</v>
      </c>
      <c r="C28" s="60">
        <f>VLOOKUP($A28,'Return Data'!$B$7:$R$2292,4,0)</f>
        <v>1412.1488999999999</v>
      </c>
      <c r="D28" s="60">
        <f>VLOOKUP($A28,'Return Data'!$B$7:$R$2292,5,0)</f>
        <v>6.2431999999999999</v>
      </c>
      <c r="E28" s="61">
        <f t="shared" si="0"/>
        <v>20</v>
      </c>
      <c r="F28" s="60">
        <f>VLOOKUP($A28,'Return Data'!$B$7:$R$2292,6,0)</f>
        <v>6.2900999999999998</v>
      </c>
      <c r="G28" s="61">
        <f t="shared" si="1"/>
        <v>6</v>
      </c>
      <c r="H28" s="60">
        <f>VLOOKUP($A28,'Return Data'!$B$7:$R$2292,7,0)</f>
        <v>5.8982999999999999</v>
      </c>
      <c r="I28" s="61">
        <f t="shared" si="2"/>
        <v>1</v>
      </c>
      <c r="J28" s="60">
        <f>VLOOKUP($A28,'Return Data'!$B$7:$R$2292,8,0)</f>
        <v>5.9939999999999998</v>
      </c>
      <c r="K28" s="61">
        <f t="shared" si="3"/>
        <v>1</v>
      </c>
      <c r="L28" s="60">
        <f>VLOOKUP($A28,'Return Data'!$B$7:$R$2292,9,0)</f>
        <v>5.9905999999999997</v>
      </c>
      <c r="M28" s="61">
        <f t="shared" si="4"/>
        <v>3</v>
      </c>
      <c r="N28" s="60">
        <f>VLOOKUP($A28,'Return Data'!$B$7:$R$2292,10,0)</f>
        <v>5.4813000000000001</v>
      </c>
      <c r="O28" s="61">
        <f t="shared" si="5"/>
        <v>5</v>
      </c>
      <c r="P28" s="60">
        <f>VLOOKUP($A28,'Return Data'!$B$7:$R$2292,11,0)</f>
        <v>4.9417999999999997</v>
      </c>
      <c r="Q28" s="61">
        <f t="shared" si="6"/>
        <v>5</v>
      </c>
      <c r="R28" s="60">
        <f>VLOOKUP($A28,'Return Data'!$B$7:$R$2292,12,0)</f>
        <v>4.5366999999999997</v>
      </c>
      <c r="S28" s="61">
        <f t="shared" si="7"/>
        <v>5</v>
      </c>
      <c r="T28" s="60">
        <f>VLOOKUP($A28,'Return Data'!$B$7:$R$2292,13,0)</f>
        <v>4.3056999999999999</v>
      </c>
      <c r="U28" s="61">
        <f t="shared" si="8"/>
        <v>6</v>
      </c>
      <c r="V28" s="60">
        <f>VLOOKUP($A28,'Return Data'!$B$7:$R$2292,17,0)</f>
        <v>3.7599</v>
      </c>
      <c r="W28" s="61">
        <f t="shared" si="9"/>
        <v>5</v>
      </c>
      <c r="X28" s="60">
        <f>VLOOKUP($A28,'Return Data'!$B$7:$R$2292,14,0)</f>
        <v>4.0754000000000001</v>
      </c>
      <c r="Y28" s="61">
        <f t="shared" si="12"/>
        <v>3</v>
      </c>
      <c r="Z28" s="60">
        <f>VLOOKUP($A28,'Return Data'!$B$7:$R$2292,16,0)</f>
        <v>5.6143000000000001</v>
      </c>
      <c r="AA28" s="62">
        <f t="shared" si="11"/>
        <v>29</v>
      </c>
    </row>
    <row r="29" spans="1:27" x14ac:dyDescent="0.3">
      <c r="A29" s="58" t="s">
        <v>250</v>
      </c>
      <c r="B29" s="59">
        <f>VLOOKUP($A29,'Return Data'!$B$7:$R$2292,3,0)</f>
        <v>44860</v>
      </c>
      <c r="C29" s="60">
        <f>VLOOKUP($A29,'Return Data'!$B$7:$R$2292,4,0)</f>
        <v>2276.4268000000002</v>
      </c>
      <c r="D29" s="60">
        <f>VLOOKUP($A29,'Return Data'!$B$7:$R$2292,5,0)</f>
        <v>6.2735000000000003</v>
      </c>
      <c r="E29" s="61">
        <f t="shared" si="0"/>
        <v>12</v>
      </c>
      <c r="F29" s="60">
        <f>VLOOKUP($A29,'Return Data'!$B$7:$R$2292,6,0)</f>
        <v>6.2220000000000004</v>
      </c>
      <c r="G29" s="61">
        <f t="shared" si="1"/>
        <v>16</v>
      </c>
      <c r="H29" s="60">
        <f>VLOOKUP($A29,'Return Data'!$B$7:$R$2292,7,0)</f>
        <v>5.6698000000000004</v>
      </c>
      <c r="I29" s="61">
        <f t="shared" si="2"/>
        <v>24</v>
      </c>
      <c r="J29" s="60">
        <f>VLOOKUP($A29,'Return Data'!$B$7:$R$2292,8,0)</f>
        <v>5.8131000000000004</v>
      </c>
      <c r="K29" s="61">
        <f t="shared" si="3"/>
        <v>15</v>
      </c>
      <c r="L29" s="60">
        <f>VLOOKUP($A29,'Return Data'!$B$7:$R$2292,9,0)</f>
        <v>5.8644999999999996</v>
      </c>
      <c r="M29" s="61">
        <f t="shared" si="4"/>
        <v>14</v>
      </c>
      <c r="N29" s="60">
        <f>VLOOKUP($A29,'Return Data'!$B$7:$R$2292,10,0)</f>
        <v>5.4016000000000002</v>
      </c>
      <c r="O29" s="61">
        <f t="shared" si="5"/>
        <v>16</v>
      </c>
      <c r="P29" s="60">
        <f>VLOOKUP($A29,'Return Data'!$B$7:$R$2292,11,0)</f>
        <v>4.8895999999999997</v>
      </c>
      <c r="Q29" s="61">
        <f t="shared" si="6"/>
        <v>9</v>
      </c>
      <c r="R29" s="60">
        <f>VLOOKUP($A29,'Return Data'!$B$7:$R$2292,12,0)</f>
        <v>4.4965999999999999</v>
      </c>
      <c r="S29" s="61">
        <f t="shared" si="7"/>
        <v>10</v>
      </c>
      <c r="T29" s="60">
        <f>VLOOKUP($A29,'Return Data'!$B$7:$R$2292,13,0)</f>
        <v>4.2527999999999997</v>
      </c>
      <c r="U29" s="61">
        <f t="shared" si="8"/>
        <v>15</v>
      </c>
      <c r="V29" s="60">
        <f>VLOOKUP($A29,'Return Data'!$B$7:$R$2292,17,0)</f>
        <v>3.7471999999999999</v>
      </c>
      <c r="W29" s="61">
        <f t="shared" si="9"/>
        <v>6</v>
      </c>
      <c r="X29" s="60">
        <f>VLOOKUP($A29,'Return Data'!$B$7:$R$2292,14,0)</f>
        <v>4.0168999999999997</v>
      </c>
      <c r="Y29" s="61">
        <f t="shared" si="12"/>
        <v>8</v>
      </c>
      <c r="Z29" s="60">
        <f>VLOOKUP($A29,'Return Data'!$B$7:$R$2292,16,0)</f>
        <v>6.1447000000000003</v>
      </c>
      <c r="AA29" s="62">
        <f t="shared" si="11"/>
        <v>27</v>
      </c>
    </row>
    <row r="30" spans="1:27" x14ac:dyDescent="0.3">
      <c r="A30" s="58" t="s">
        <v>251</v>
      </c>
      <c r="B30" s="59">
        <f>VLOOKUP($A30,'Return Data'!$B$7:$R$2292,3,0)</f>
        <v>44860</v>
      </c>
      <c r="C30" s="60">
        <f>VLOOKUP($A30,'Return Data'!$B$7:$R$2292,4,0)</f>
        <v>11.613799999999999</v>
      </c>
      <c r="D30" s="60">
        <f>VLOOKUP($A30,'Return Data'!$B$7:$R$2292,5,0)</f>
        <v>5.9722999999999997</v>
      </c>
      <c r="E30" s="61">
        <f t="shared" si="0"/>
        <v>34</v>
      </c>
      <c r="F30" s="60">
        <f>VLOOKUP($A30,'Return Data'!$B$7:$R$2292,6,0)</f>
        <v>5.7244000000000002</v>
      </c>
      <c r="G30" s="61">
        <f t="shared" si="1"/>
        <v>34</v>
      </c>
      <c r="H30" s="60">
        <f>VLOOKUP($A30,'Return Data'!$B$7:$R$2292,7,0)</f>
        <v>5.3483000000000001</v>
      </c>
      <c r="I30" s="61">
        <f t="shared" si="2"/>
        <v>35</v>
      </c>
      <c r="J30" s="60">
        <f>VLOOKUP($A30,'Return Data'!$B$7:$R$2292,8,0)</f>
        <v>5.6017000000000001</v>
      </c>
      <c r="K30" s="61">
        <f t="shared" si="3"/>
        <v>33</v>
      </c>
      <c r="L30" s="60">
        <f>VLOOKUP($A30,'Return Data'!$B$7:$R$2292,9,0)</f>
        <v>5.3029000000000002</v>
      </c>
      <c r="M30" s="61">
        <f t="shared" si="4"/>
        <v>35</v>
      </c>
      <c r="N30" s="60">
        <f>VLOOKUP($A30,'Return Data'!$B$7:$R$2292,10,0)</f>
        <v>4.9179000000000004</v>
      </c>
      <c r="O30" s="61">
        <f t="shared" si="5"/>
        <v>35</v>
      </c>
      <c r="P30" s="60">
        <f>VLOOKUP($A30,'Return Data'!$B$7:$R$2292,11,0)</f>
        <v>4.4398999999999997</v>
      </c>
      <c r="Q30" s="61">
        <f t="shared" si="6"/>
        <v>35</v>
      </c>
      <c r="R30" s="60">
        <f>VLOOKUP($A30,'Return Data'!$B$7:$R$2292,12,0)</f>
        <v>4.1017999999999999</v>
      </c>
      <c r="S30" s="61">
        <f t="shared" si="7"/>
        <v>34</v>
      </c>
      <c r="T30" s="60">
        <f>VLOOKUP($A30,'Return Data'!$B$7:$R$2292,13,0)</f>
        <v>3.8681000000000001</v>
      </c>
      <c r="U30" s="61">
        <f t="shared" si="8"/>
        <v>34</v>
      </c>
      <c r="V30" s="60">
        <f>VLOOKUP($A30,'Return Data'!$B$7:$R$2292,17,0)</f>
        <v>3.3605</v>
      </c>
      <c r="W30" s="61">
        <f t="shared" si="9"/>
        <v>34</v>
      </c>
      <c r="X30" s="60">
        <f>VLOOKUP($A30,'Return Data'!$B$7:$R$2292,14,0)</f>
        <v>3.4721000000000002</v>
      </c>
      <c r="Y30" s="61">
        <f t="shared" si="12"/>
        <v>34</v>
      </c>
      <c r="Z30" s="60">
        <f>VLOOKUP($A30,'Return Data'!$B$7:$R$2292,16,0)</f>
        <v>3.9573999999999998</v>
      </c>
      <c r="AA30" s="62">
        <f t="shared" si="11"/>
        <v>34</v>
      </c>
    </row>
    <row r="31" spans="1:27" x14ac:dyDescent="0.3">
      <c r="A31" s="58" t="s">
        <v>1873</v>
      </c>
      <c r="B31" s="59">
        <f>VLOOKUP($A31,'Return Data'!$B$7:$R$2292,3,0)</f>
        <v>44860</v>
      </c>
      <c r="C31" s="60">
        <f>VLOOKUP($A31,'Return Data'!$B$7:$R$2292,4,0)</f>
        <v>2380.7154</v>
      </c>
      <c r="D31" s="60">
        <f>VLOOKUP($A31,'Return Data'!$B$7:$R$2292,5,0)</f>
        <v>6.1642999999999999</v>
      </c>
      <c r="E31" s="61">
        <f t="shared" si="0"/>
        <v>29</v>
      </c>
      <c r="F31" s="60">
        <f>VLOOKUP($A31,'Return Data'!$B$7:$R$2292,6,0)</f>
        <v>6.1318999999999999</v>
      </c>
      <c r="G31" s="61">
        <f t="shared" si="1"/>
        <v>29</v>
      </c>
      <c r="H31" s="60">
        <f>VLOOKUP($A31,'Return Data'!$B$7:$R$2292,7,0)</f>
        <v>5.8821000000000003</v>
      </c>
      <c r="I31" s="61">
        <f t="shared" si="2"/>
        <v>2</v>
      </c>
      <c r="J31" s="60">
        <f>VLOOKUP($A31,'Return Data'!$B$7:$R$2292,8,0)</f>
        <v>5.8823999999999996</v>
      </c>
      <c r="K31" s="61">
        <f t="shared" si="3"/>
        <v>6</v>
      </c>
      <c r="L31" s="60">
        <f>VLOOKUP($A31,'Return Data'!$B$7:$R$2292,9,0)</f>
        <v>5.6867000000000001</v>
      </c>
      <c r="M31" s="61">
        <f t="shared" si="4"/>
        <v>30</v>
      </c>
      <c r="N31" s="60">
        <f>VLOOKUP($A31,'Return Data'!$B$7:$R$2292,10,0)</f>
        <v>5.4802</v>
      </c>
      <c r="O31" s="61">
        <f t="shared" si="5"/>
        <v>6</v>
      </c>
      <c r="P31" s="60">
        <f>VLOOKUP($A31,'Return Data'!$B$7:$R$2292,11,0)</f>
        <v>4.9894999999999996</v>
      </c>
      <c r="Q31" s="61">
        <f t="shared" si="6"/>
        <v>1</v>
      </c>
      <c r="R31" s="60">
        <f>VLOOKUP($A31,'Return Data'!$B$7:$R$2292,12,0)</f>
        <v>4.8162000000000003</v>
      </c>
      <c r="S31" s="61">
        <f t="shared" si="7"/>
        <v>1</v>
      </c>
      <c r="T31" s="60">
        <f>VLOOKUP($A31,'Return Data'!$B$7:$R$2292,13,0)</f>
        <v>4.6459000000000001</v>
      </c>
      <c r="U31" s="61">
        <f t="shared" si="8"/>
        <v>1</v>
      </c>
      <c r="V31" s="60">
        <f>VLOOKUP($A31,'Return Data'!$B$7:$R$2292,17,0)</f>
        <v>3.9013</v>
      </c>
      <c r="W31" s="61">
        <f t="shared" si="9"/>
        <v>2</v>
      </c>
      <c r="X31" s="60">
        <f>VLOOKUP($A31,'Return Data'!$B$7:$R$2292,14,0)</f>
        <v>3.9375</v>
      </c>
      <c r="Y31" s="61">
        <f t="shared" si="12"/>
        <v>23</v>
      </c>
      <c r="Z31" s="60">
        <f>VLOOKUP($A31,'Return Data'!$B$7:$R$2292,16,0)</f>
        <v>7.0740999999999996</v>
      </c>
      <c r="AA31" s="62">
        <f t="shared" si="11"/>
        <v>7</v>
      </c>
    </row>
    <row r="32" spans="1:27" x14ac:dyDescent="0.3">
      <c r="A32" s="58" t="s">
        <v>252</v>
      </c>
      <c r="B32" s="59">
        <f>VLOOKUP($A32,'Return Data'!$B$7:$R$2292,3,0)</f>
        <v>44860</v>
      </c>
      <c r="C32" s="60">
        <f>VLOOKUP($A32,'Return Data'!$B$7:$R$2292,4,0)</f>
        <v>5301.2340000000004</v>
      </c>
      <c r="D32" s="60">
        <f>VLOOKUP($A32,'Return Data'!$B$7:$R$2292,5,0)</f>
        <v>6.2694000000000001</v>
      </c>
      <c r="E32" s="61">
        <f t="shared" si="0"/>
        <v>13</v>
      </c>
      <c r="F32" s="60">
        <f>VLOOKUP($A32,'Return Data'!$B$7:$R$2292,6,0)</f>
        <v>6.0597000000000003</v>
      </c>
      <c r="G32" s="61">
        <f t="shared" si="1"/>
        <v>31</v>
      </c>
      <c r="H32" s="60">
        <f>VLOOKUP($A32,'Return Data'!$B$7:$R$2292,7,0)</f>
        <v>5.5682999999999998</v>
      </c>
      <c r="I32" s="61">
        <f t="shared" si="2"/>
        <v>29</v>
      </c>
      <c r="J32" s="60">
        <f>VLOOKUP($A32,'Return Data'!$B$7:$R$2292,8,0)</f>
        <v>5.7431999999999999</v>
      </c>
      <c r="K32" s="61">
        <f t="shared" si="3"/>
        <v>29</v>
      </c>
      <c r="L32" s="60">
        <f>VLOOKUP($A32,'Return Data'!$B$7:$R$2292,9,0)</f>
        <v>5.8907999999999996</v>
      </c>
      <c r="M32" s="61">
        <f t="shared" si="4"/>
        <v>11</v>
      </c>
      <c r="N32" s="60">
        <f>VLOOKUP($A32,'Return Data'!$B$7:$R$2292,10,0)</f>
        <v>5.3571999999999997</v>
      </c>
      <c r="O32" s="61">
        <f t="shared" si="5"/>
        <v>21</v>
      </c>
      <c r="P32" s="60">
        <f>VLOOKUP($A32,'Return Data'!$B$7:$R$2292,11,0)</f>
        <v>4.7698999999999998</v>
      </c>
      <c r="Q32" s="61">
        <f t="shared" si="6"/>
        <v>24</v>
      </c>
      <c r="R32" s="60">
        <f>VLOOKUP($A32,'Return Data'!$B$7:$R$2292,12,0)</f>
        <v>4.4169</v>
      </c>
      <c r="S32" s="61">
        <f t="shared" si="7"/>
        <v>22</v>
      </c>
      <c r="T32" s="60">
        <f>VLOOKUP($A32,'Return Data'!$B$7:$R$2292,13,0)</f>
        <v>4.2068000000000003</v>
      </c>
      <c r="U32" s="61">
        <f t="shared" si="8"/>
        <v>22</v>
      </c>
      <c r="V32" s="60">
        <f>VLOOKUP($A32,'Return Data'!$B$7:$R$2292,17,0)</f>
        <v>3.6600999999999999</v>
      </c>
      <c r="W32" s="61">
        <f t="shared" si="9"/>
        <v>24</v>
      </c>
      <c r="X32" s="60">
        <f>VLOOKUP($A32,'Return Data'!$B$7:$R$2292,14,0)</f>
        <v>3.9952999999999999</v>
      </c>
      <c r="Y32" s="61">
        <f t="shared" si="12"/>
        <v>15</v>
      </c>
      <c r="Z32" s="60">
        <f>VLOOKUP($A32,'Return Data'!$B$7:$R$2292,16,0)</f>
        <v>6.8339999999999996</v>
      </c>
      <c r="AA32" s="62">
        <f t="shared" si="11"/>
        <v>19</v>
      </c>
    </row>
    <row r="33" spans="1:27" x14ac:dyDescent="0.3">
      <c r="A33" s="58" t="s">
        <v>253</v>
      </c>
      <c r="B33" s="59">
        <f>VLOOKUP($A33,'Return Data'!$B$7:$R$2292,3,0)</f>
        <v>44860</v>
      </c>
      <c r="C33" s="60">
        <f>VLOOKUP($A33,'Return Data'!$B$7:$R$2292,4,0)</f>
        <v>1216.7601999999999</v>
      </c>
      <c r="D33" s="60">
        <f>VLOOKUP($A33,'Return Data'!$B$7:$R$2292,5,0)</f>
        <v>5.8535000000000004</v>
      </c>
      <c r="E33" s="61">
        <f t="shared" si="0"/>
        <v>35</v>
      </c>
      <c r="F33" s="60">
        <f>VLOOKUP($A33,'Return Data'!$B$7:$R$2292,6,0)</f>
        <v>5.9606000000000003</v>
      </c>
      <c r="G33" s="61">
        <f t="shared" si="1"/>
        <v>32</v>
      </c>
      <c r="H33" s="60">
        <f>VLOOKUP($A33,'Return Data'!$B$7:$R$2292,7,0)</f>
        <v>5.6902999999999997</v>
      </c>
      <c r="I33" s="61">
        <f t="shared" si="2"/>
        <v>20</v>
      </c>
      <c r="J33" s="60">
        <f>VLOOKUP($A33,'Return Data'!$B$7:$R$2292,8,0)</f>
        <v>5.8301999999999996</v>
      </c>
      <c r="K33" s="61">
        <f t="shared" si="3"/>
        <v>13</v>
      </c>
      <c r="L33" s="60">
        <f>VLOOKUP($A33,'Return Data'!$B$7:$R$2292,9,0)</f>
        <v>5.5110999999999999</v>
      </c>
      <c r="M33" s="61">
        <f t="shared" si="4"/>
        <v>34</v>
      </c>
      <c r="N33" s="60">
        <f>VLOOKUP($A33,'Return Data'!$B$7:$R$2292,10,0)</f>
        <v>5.1521999999999997</v>
      </c>
      <c r="O33" s="61">
        <f t="shared" si="5"/>
        <v>33</v>
      </c>
      <c r="P33" s="60">
        <f>VLOOKUP($A33,'Return Data'!$B$7:$R$2292,11,0)</f>
        <v>4.5709</v>
      </c>
      <c r="Q33" s="61">
        <f t="shared" si="6"/>
        <v>33</v>
      </c>
      <c r="R33" s="60">
        <f>VLOOKUP($A33,'Return Data'!$B$7:$R$2292,12,0)</f>
        <v>4.2267000000000001</v>
      </c>
      <c r="S33" s="61">
        <f t="shared" si="7"/>
        <v>33</v>
      </c>
      <c r="T33" s="60">
        <f>VLOOKUP($A33,'Return Data'!$B$7:$R$2292,13,0)</f>
        <v>4.0068000000000001</v>
      </c>
      <c r="U33" s="61">
        <f t="shared" si="8"/>
        <v>32</v>
      </c>
      <c r="V33" s="60">
        <f>VLOOKUP($A33,'Return Data'!$B$7:$R$2292,17,0)</f>
        <v>3.5167999999999999</v>
      </c>
      <c r="W33" s="61">
        <f t="shared" si="9"/>
        <v>31</v>
      </c>
      <c r="X33" s="60">
        <f>VLOOKUP($A33,'Return Data'!$B$7:$R$2292,14,0)</f>
        <v>3.6709000000000001</v>
      </c>
      <c r="Y33" s="61">
        <f t="shared" si="12"/>
        <v>30</v>
      </c>
      <c r="Z33" s="60">
        <f>VLOOKUP($A33,'Return Data'!$B$7:$R$2292,16,0)</f>
        <v>4.4939999999999998</v>
      </c>
      <c r="AA33" s="62">
        <f t="shared" si="11"/>
        <v>31</v>
      </c>
    </row>
    <row r="34" spans="1:27" x14ac:dyDescent="0.3">
      <c r="A34" s="58" t="s">
        <v>1940</v>
      </c>
      <c r="B34" s="59">
        <f>VLOOKUP($A34,'Return Data'!$B$7:$R$2292,3,0)</f>
        <v>44860</v>
      </c>
      <c r="C34" s="60">
        <f>VLOOKUP($A34,'Return Data'!$B$7:$R$2292,4,0)</f>
        <v>282.66269999999997</v>
      </c>
      <c r="D34" s="60">
        <f>VLOOKUP($A34,'Return Data'!$B$7:$R$2292,5,0)</f>
        <v>6.2251000000000003</v>
      </c>
      <c r="E34" s="61">
        <f t="shared" si="0"/>
        <v>23</v>
      </c>
      <c r="F34" s="60">
        <f>VLOOKUP($A34,'Return Data'!$B$7:$R$2292,6,0)</f>
        <v>6.2874999999999996</v>
      </c>
      <c r="G34" s="61">
        <f t="shared" si="1"/>
        <v>8</v>
      </c>
      <c r="H34" s="60">
        <f>VLOOKUP($A34,'Return Data'!$B$7:$R$2292,7,0)</f>
        <v>5.7027000000000001</v>
      </c>
      <c r="I34" s="61">
        <f t="shared" si="2"/>
        <v>17</v>
      </c>
      <c r="J34" s="60">
        <f>VLOOKUP($A34,'Return Data'!$B$7:$R$2292,8,0)</f>
        <v>5.8033999999999999</v>
      </c>
      <c r="K34" s="61">
        <f t="shared" si="3"/>
        <v>19</v>
      </c>
      <c r="L34" s="60">
        <f>VLOOKUP($A34,'Return Data'!$B$7:$R$2292,9,0)</f>
        <v>5.8483000000000001</v>
      </c>
      <c r="M34" s="61">
        <f t="shared" si="4"/>
        <v>20</v>
      </c>
      <c r="N34" s="60">
        <f>VLOOKUP($A34,'Return Data'!$B$7:$R$2292,10,0)</f>
        <v>5.3716999999999997</v>
      </c>
      <c r="O34" s="61">
        <f t="shared" si="5"/>
        <v>19</v>
      </c>
      <c r="P34" s="60">
        <f>VLOOKUP($A34,'Return Data'!$B$7:$R$2292,11,0)</f>
        <v>4.8501000000000003</v>
      </c>
      <c r="Q34" s="61">
        <f t="shared" si="6"/>
        <v>18</v>
      </c>
      <c r="R34" s="60">
        <f>VLOOKUP($A34,'Return Data'!$B$7:$R$2292,12,0)</f>
        <v>4.4732000000000003</v>
      </c>
      <c r="S34" s="61">
        <f t="shared" si="7"/>
        <v>18</v>
      </c>
      <c r="T34" s="60">
        <f>VLOOKUP($A34,'Return Data'!$B$7:$R$2292,13,0)</f>
        <v>4.2363</v>
      </c>
      <c r="U34" s="61">
        <f t="shared" si="8"/>
        <v>19</v>
      </c>
      <c r="V34" s="60">
        <f>VLOOKUP($A34,'Return Data'!$B$7:$R$2292,17,0)</f>
        <v>3.7063999999999999</v>
      </c>
      <c r="W34" s="61">
        <f t="shared" si="9"/>
        <v>14</v>
      </c>
      <c r="X34" s="60">
        <f>VLOOKUP($A34,'Return Data'!$B$7:$R$2292,14,0)</f>
        <v>4.0019</v>
      </c>
      <c r="Y34" s="61">
        <f t="shared" si="12"/>
        <v>13</v>
      </c>
      <c r="Z34" s="60">
        <f>VLOOKUP($A34,'Return Data'!$B$7:$R$2292,16,0)</f>
        <v>7.0976999999999997</v>
      </c>
      <c r="AA34" s="62">
        <f t="shared" si="11"/>
        <v>5</v>
      </c>
    </row>
    <row r="35" spans="1:27" x14ac:dyDescent="0.3">
      <c r="A35" s="58" t="s">
        <v>256</v>
      </c>
      <c r="B35" s="59">
        <f>VLOOKUP($A35,'Return Data'!$B$7:$R$2292,3,0)</f>
        <v>44860</v>
      </c>
      <c r="C35" s="60">
        <f>VLOOKUP($A35,'Return Data'!$B$7:$R$2292,4,0)</f>
        <v>34.581600000000002</v>
      </c>
      <c r="D35" s="60">
        <f>VLOOKUP($A35,'Return Data'!$B$7:$R$2292,5,0)</f>
        <v>6.1227999999999998</v>
      </c>
      <c r="E35" s="61">
        <f t="shared" si="0"/>
        <v>30</v>
      </c>
      <c r="F35" s="60">
        <f>VLOOKUP($A35,'Return Data'!$B$7:$R$2292,6,0)</f>
        <v>6.1479999999999997</v>
      </c>
      <c r="G35" s="61">
        <f t="shared" si="1"/>
        <v>28</v>
      </c>
      <c r="H35" s="60">
        <f>VLOOKUP($A35,'Return Data'!$B$7:$R$2292,7,0)</f>
        <v>5.3884999999999996</v>
      </c>
      <c r="I35" s="61">
        <f t="shared" si="2"/>
        <v>34</v>
      </c>
      <c r="J35" s="60">
        <f>VLOOKUP($A35,'Return Data'!$B$7:$R$2292,8,0)</f>
        <v>5.5606</v>
      </c>
      <c r="K35" s="61">
        <f t="shared" si="3"/>
        <v>34</v>
      </c>
      <c r="L35" s="60">
        <f>VLOOKUP($A35,'Return Data'!$B$7:$R$2292,9,0)</f>
        <v>5.6269999999999998</v>
      </c>
      <c r="M35" s="61">
        <f t="shared" si="4"/>
        <v>31</v>
      </c>
      <c r="N35" s="60">
        <f>VLOOKUP($A35,'Return Data'!$B$7:$R$2292,10,0)</f>
        <v>5.1753999999999998</v>
      </c>
      <c r="O35" s="61">
        <f t="shared" si="5"/>
        <v>32</v>
      </c>
      <c r="P35" s="60">
        <f>VLOOKUP($A35,'Return Data'!$B$7:$R$2292,11,0)</f>
        <v>4.6586999999999996</v>
      </c>
      <c r="Q35" s="61">
        <f t="shared" si="6"/>
        <v>31</v>
      </c>
      <c r="R35" s="60">
        <f>VLOOKUP($A35,'Return Data'!$B$7:$R$2292,12,0)</f>
        <v>4.4189999999999996</v>
      </c>
      <c r="S35" s="61">
        <f t="shared" si="7"/>
        <v>21</v>
      </c>
      <c r="T35" s="60">
        <f>VLOOKUP($A35,'Return Data'!$B$7:$R$2292,13,0)</f>
        <v>4.3521999999999998</v>
      </c>
      <c r="U35" s="61">
        <f t="shared" si="8"/>
        <v>2</v>
      </c>
      <c r="V35" s="60">
        <f>VLOOKUP($A35,'Return Data'!$B$7:$R$2292,17,0)</f>
        <v>4.1661999999999999</v>
      </c>
      <c r="W35" s="61">
        <f t="shared" si="9"/>
        <v>1</v>
      </c>
      <c r="X35" s="60">
        <f>VLOOKUP($A35,'Return Data'!$B$7:$R$2292,14,0)</f>
        <v>4.5472000000000001</v>
      </c>
      <c r="Y35" s="61">
        <f t="shared" si="12"/>
        <v>1</v>
      </c>
      <c r="Z35" s="60">
        <f>VLOOKUP($A35,'Return Data'!$B$7:$R$2292,16,0)</f>
        <v>7.5324</v>
      </c>
      <c r="AA35" s="62">
        <f t="shared" si="11"/>
        <v>1</v>
      </c>
    </row>
    <row r="36" spans="1:27" x14ac:dyDescent="0.3">
      <c r="A36" s="58" t="s">
        <v>257</v>
      </c>
      <c r="B36" s="59">
        <f>VLOOKUP($A36,'Return Data'!$B$7:$R$2292,3,0)</f>
        <v>44860</v>
      </c>
      <c r="C36" s="60">
        <f>VLOOKUP($A36,'Return Data'!$B$7:$R$2292,4,0)</f>
        <v>29.3322</v>
      </c>
      <c r="D36" s="60">
        <f>VLOOKUP($A36,'Return Data'!$B$7:$R$2292,5,0)</f>
        <v>6.0983999999999998</v>
      </c>
      <c r="E36" s="61">
        <f t="shared" si="0"/>
        <v>31</v>
      </c>
      <c r="F36" s="60">
        <f>VLOOKUP($A36,'Return Data'!$B$7:$R$2292,6,0)</f>
        <v>6.1835000000000004</v>
      </c>
      <c r="G36" s="61">
        <f t="shared" si="1"/>
        <v>21</v>
      </c>
      <c r="H36" s="60">
        <f>VLOOKUP($A36,'Return Data'!$B$7:$R$2292,7,0)</f>
        <v>5.7304000000000004</v>
      </c>
      <c r="I36" s="61">
        <f t="shared" si="2"/>
        <v>11</v>
      </c>
      <c r="J36" s="60">
        <f>VLOOKUP($A36,'Return Data'!$B$7:$R$2292,8,0)</f>
        <v>5.7991999999999999</v>
      </c>
      <c r="K36" s="61">
        <f t="shared" si="3"/>
        <v>20</v>
      </c>
      <c r="L36" s="60">
        <f>VLOOKUP($A36,'Return Data'!$B$7:$R$2292,9,0)</f>
        <v>5.6045999999999996</v>
      </c>
      <c r="M36" s="61">
        <f t="shared" si="4"/>
        <v>32</v>
      </c>
      <c r="N36" s="60">
        <f>VLOOKUP($A36,'Return Data'!$B$7:$R$2292,10,0)</f>
        <v>5.1989000000000001</v>
      </c>
      <c r="O36" s="61">
        <f t="shared" si="5"/>
        <v>31</v>
      </c>
      <c r="P36" s="60">
        <f>VLOOKUP($A36,'Return Data'!$B$7:$R$2292,11,0)</f>
        <v>4.6124999999999998</v>
      </c>
      <c r="Q36" s="61">
        <f t="shared" si="6"/>
        <v>32</v>
      </c>
      <c r="R36" s="60">
        <f>VLOOKUP($A36,'Return Data'!$B$7:$R$2292,12,0)</f>
        <v>4.2613000000000003</v>
      </c>
      <c r="S36" s="61">
        <f t="shared" si="7"/>
        <v>31</v>
      </c>
      <c r="T36" s="60">
        <f>VLOOKUP($A36,'Return Data'!$B$7:$R$2292,13,0)</f>
        <v>4.0266999999999999</v>
      </c>
      <c r="U36" s="61">
        <f t="shared" si="8"/>
        <v>31</v>
      </c>
      <c r="V36" s="60">
        <f>VLOOKUP($A36,'Return Data'!$B$7:$R$2292,17,0)</f>
        <v>3.5265</v>
      </c>
      <c r="W36" s="61">
        <f t="shared" si="9"/>
        <v>30</v>
      </c>
      <c r="X36" s="60">
        <f>VLOOKUP($A36,'Return Data'!$B$7:$R$2292,14,0)</f>
        <v>3.6585999999999999</v>
      </c>
      <c r="Y36" s="61">
        <f t="shared" si="12"/>
        <v>31</v>
      </c>
      <c r="Z36" s="60">
        <f>VLOOKUP($A36,'Return Data'!$B$7:$R$2292,16,0)</f>
        <v>6.6767000000000003</v>
      </c>
      <c r="AA36" s="62">
        <f t="shared" si="11"/>
        <v>23</v>
      </c>
    </row>
    <row r="37" spans="1:27" x14ac:dyDescent="0.3">
      <c r="A37" s="58" t="s">
        <v>1947</v>
      </c>
      <c r="B37" s="59">
        <f>VLOOKUP($A37,'Return Data'!$B$7:$R$2292,3,0)</f>
        <v>44860</v>
      </c>
      <c r="C37" s="60">
        <f>VLOOKUP($A37,'Return Data'!$B$7:$R$2292,4,0)</f>
        <v>3398.8364999999999</v>
      </c>
      <c r="D37" s="60">
        <f>VLOOKUP($A37,'Return Data'!$B$7:$R$2292,5,0)</f>
        <v>6.2275</v>
      </c>
      <c r="E37" s="61">
        <f t="shared" si="0"/>
        <v>22</v>
      </c>
      <c r="F37" s="60">
        <f>VLOOKUP($A37,'Return Data'!$B$7:$R$2292,6,0)</f>
        <v>6.282</v>
      </c>
      <c r="G37" s="61">
        <f t="shared" si="1"/>
        <v>10</v>
      </c>
      <c r="H37" s="60">
        <f>VLOOKUP($A37,'Return Data'!$B$7:$R$2292,7,0)</f>
        <v>5.6734</v>
      </c>
      <c r="I37" s="61">
        <f t="shared" si="2"/>
        <v>23</v>
      </c>
      <c r="J37" s="60">
        <f>VLOOKUP($A37,'Return Data'!$B$7:$R$2292,8,0)</f>
        <v>5.8040000000000003</v>
      </c>
      <c r="K37" s="61">
        <f t="shared" si="3"/>
        <v>18</v>
      </c>
      <c r="L37" s="60">
        <f>VLOOKUP($A37,'Return Data'!$B$7:$R$2292,9,0)</f>
        <v>5.7922000000000002</v>
      </c>
      <c r="M37" s="61">
        <f t="shared" si="4"/>
        <v>25</v>
      </c>
      <c r="N37" s="60">
        <f>VLOOKUP($A37,'Return Data'!$B$7:$R$2292,10,0)</f>
        <v>5.37</v>
      </c>
      <c r="O37" s="61">
        <f t="shared" si="5"/>
        <v>20</v>
      </c>
      <c r="P37" s="60">
        <f>VLOOKUP($A37,'Return Data'!$B$7:$R$2292,11,0)</f>
        <v>4.7931999999999997</v>
      </c>
      <c r="Q37" s="61">
        <f t="shared" si="6"/>
        <v>20</v>
      </c>
      <c r="R37" s="60">
        <f>VLOOKUP($A37,'Return Data'!$B$7:$R$2292,12,0)</f>
        <v>4.4165000000000001</v>
      </c>
      <c r="S37" s="61">
        <f t="shared" si="7"/>
        <v>23</v>
      </c>
      <c r="T37" s="60">
        <f>VLOOKUP($A37,'Return Data'!$B$7:$R$2292,13,0)</f>
        <v>4.2070999999999996</v>
      </c>
      <c r="U37" s="61">
        <f t="shared" si="8"/>
        <v>21</v>
      </c>
      <c r="V37" s="60">
        <f>VLOOKUP($A37,'Return Data'!$B$7:$R$2292,17,0)</f>
        <v>3.6833999999999998</v>
      </c>
      <c r="W37" s="61">
        <f t="shared" si="9"/>
        <v>20</v>
      </c>
      <c r="X37" s="60">
        <f>VLOOKUP($A37,'Return Data'!$B$7:$R$2292,14,0)</f>
        <v>3.9794999999999998</v>
      </c>
      <c r="Y37" s="61">
        <f t="shared" si="12"/>
        <v>18</v>
      </c>
      <c r="Z37" s="60">
        <f>VLOOKUP($A37,'Return Data'!$B$7:$R$2292,16,0)</f>
        <v>6.6558000000000002</v>
      </c>
      <c r="AA37" s="62">
        <f t="shared" si="11"/>
        <v>24</v>
      </c>
    </row>
    <row r="38" spans="1:27" x14ac:dyDescent="0.3">
      <c r="A38" s="58" t="s">
        <v>1913</v>
      </c>
      <c r="B38" s="59">
        <f>VLOOKUP($A38,'Return Data'!$B$7:$R$2292,3,0)</f>
        <v>44860</v>
      </c>
      <c r="C38" s="60">
        <f>VLOOKUP($A38,'Return Data'!$B$7:$R$2292,4,0)</f>
        <v>3066.7064</v>
      </c>
      <c r="D38" s="60">
        <f>VLOOKUP($A38,'Return Data'!$B$7:$R$2292,5,0)</f>
        <v>6.3958000000000004</v>
      </c>
      <c r="E38" s="61">
        <f t="shared" si="0"/>
        <v>3</v>
      </c>
      <c r="F38" s="60">
        <f>VLOOKUP($A38,'Return Data'!$B$7:$R$2292,6,0)</f>
        <v>6.4</v>
      </c>
      <c r="G38" s="61">
        <f t="shared" si="1"/>
        <v>1</v>
      </c>
      <c r="H38" s="60">
        <f>VLOOKUP($A38,'Return Data'!$B$7:$R$2292,7,0)</f>
        <v>5.7599</v>
      </c>
      <c r="I38" s="61">
        <f t="shared" si="2"/>
        <v>8</v>
      </c>
      <c r="J38" s="60">
        <f>VLOOKUP($A38,'Return Data'!$B$7:$R$2292,8,0)</f>
        <v>5.8768000000000002</v>
      </c>
      <c r="K38" s="61">
        <f t="shared" si="3"/>
        <v>7</v>
      </c>
      <c r="L38" s="60">
        <f>VLOOKUP($A38,'Return Data'!$B$7:$R$2292,9,0)</f>
        <v>5.8569000000000004</v>
      </c>
      <c r="M38" s="61">
        <f t="shared" si="4"/>
        <v>15</v>
      </c>
      <c r="N38" s="60">
        <f>VLOOKUP($A38,'Return Data'!$B$7:$R$2292,10,0)</f>
        <v>5.4473000000000003</v>
      </c>
      <c r="O38" s="61">
        <f t="shared" si="5"/>
        <v>10</v>
      </c>
      <c r="P38" s="60">
        <f>VLOOKUP($A38,'Return Data'!$B$7:$R$2292,11,0)</f>
        <v>4.8760000000000003</v>
      </c>
      <c r="Q38" s="61">
        <f t="shared" si="6"/>
        <v>12</v>
      </c>
      <c r="R38" s="60">
        <f>VLOOKUP($A38,'Return Data'!$B$7:$R$2292,12,0)</f>
        <v>4.4961000000000002</v>
      </c>
      <c r="S38" s="61">
        <f t="shared" si="7"/>
        <v>11</v>
      </c>
      <c r="T38" s="60">
        <f>VLOOKUP($A38,'Return Data'!$B$7:$R$2292,13,0)</f>
        <v>4.2256</v>
      </c>
      <c r="U38" s="61">
        <f t="shared" si="8"/>
        <v>20</v>
      </c>
      <c r="V38" s="60">
        <f>VLOOKUP($A38,'Return Data'!$B$7:$R$2292,17,0)</f>
        <v>3.6648000000000001</v>
      </c>
      <c r="W38" s="61">
        <f t="shared" si="9"/>
        <v>22</v>
      </c>
      <c r="X38" s="60">
        <f>VLOOKUP($A38,'Return Data'!$B$7:$R$2292,14,0)</f>
        <v>3.8247</v>
      </c>
      <c r="Y38" s="61">
        <f t="shared" si="12"/>
        <v>27</v>
      </c>
      <c r="Z38" s="60">
        <f>VLOOKUP($A38,'Return Data'!$B$7:$R$2292,16,0)</f>
        <v>6.3624999999999998</v>
      </c>
      <c r="AA38" s="62">
        <f t="shared" si="11"/>
        <v>26</v>
      </c>
    </row>
    <row r="39" spans="1:27" x14ac:dyDescent="0.3">
      <c r="A39" s="58" t="s">
        <v>262</v>
      </c>
      <c r="B39" s="59">
        <f>VLOOKUP($A39,'Return Data'!$B$7:$R$2292,3,0)</f>
        <v>44860</v>
      </c>
      <c r="C39" s="60">
        <f>VLOOKUP($A39,'Return Data'!$B$7:$R$2292,4,0)</f>
        <v>3420.9414999999999</v>
      </c>
      <c r="D39" s="60">
        <f>VLOOKUP($A39,'Return Data'!$B$7:$R$2292,5,0)</f>
        <v>6.2832999999999997</v>
      </c>
      <c r="E39" s="61">
        <f t="shared" si="0"/>
        <v>10</v>
      </c>
      <c r="F39" s="60">
        <f>VLOOKUP($A39,'Return Data'!$B$7:$R$2292,6,0)</f>
        <v>6.2584</v>
      </c>
      <c r="G39" s="61">
        <f t="shared" si="1"/>
        <v>12</v>
      </c>
      <c r="H39" s="60">
        <f>VLOOKUP($A39,'Return Data'!$B$7:$R$2292,7,0)</f>
        <v>5.7656999999999998</v>
      </c>
      <c r="I39" s="61">
        <f t="shared" si="2"/>
        <v>6</v>
      </c>
      <c r="J39" s="60">
        <f>VLOOKUP($A39,'Return Data'!$B$7:$R$2292,8,0)</f>
        <v>5.8346999999999998</v>
      </c>
      <c r="K39" s="61">
        <f t="shared" si="3"/>
        <v>11</v>
      </c>
      <c r="L39" s="60">
        <f>VLOOKUP($A39,'Return Data'!$B$7:$R$2292,9,0)</f>
        <v>5.7568999999999999</v>
      </c>
      <c r="M39" s="61">
        <f t="shared" si="4"/>
        <v>29</v>
      </c>
      <c r="N39" s="60">
        <f>VLOOKUP($A39,'Return Data'!$B$7:$R$2292,10,0)</f>
        <v>5.3315999999999999</v>
      </c>
      <c r="O39" s="61">
        <f t="shared" si="5"/>
        <v>25</v>
      </c>
      <c r="P39" s="60">
        <f>VLOOKUP($A39,'Return Data'!$B$7:$R$2292,11,0)</f>
        <v>4.7385000000000002</v>
      </c>
      <c r="Q39" s="61">
        <f t="shared" si="6"/>
        <v>28</v>
      </c>
      <c r="R39" s="60">
        <f>VLOOKUP($A39,'Return Data'!$B$7:$R$2292,12,0)</f>
        <v>4.4142999999999999</v>
      </c>
      <c r="S39" s="61">
        <f t="shared" si="7"/>
        <v>25</v>
      </c>
      <c r="T39" s="60">
        <f>VLOOKUP($A39,'Return Data'!$B$7:$R$2292,13,0)</f>
        <v>4.2051999999999996</v>
      </c>
      <c r="U39" s="61">
        <f t="shared" si="8"/>
        <v>23</v>
      </c>
      <c r="V39" s="60">
        <f>VLOOKUP($A39,'Return Data'!$B$7:$R$2292,17,0)</f>
        <v>3.6581000000000001</v>
      </c>
      <c r="W39" s="61">
        <f t="shared" si="9"/>
        <v>25</v>
      </c>
      <c r="X39" s="60">
        <f>VLOOKUP($A39,'Return Data'!$B$7:$R$2292,14,0)</f>
        <v>4.0076999999999998</v>
      </c>
      <c r="Y39" s="61">
        <f t="shared" si="12"/>
        <v>9</v>
      </c>
      <c r="Z39" s="60">
        <f>VLOOKUP($A39,'Return Data'!$B$7:$R$2292,16,0)</f>
        <v>7.0065999999999997</v>
      </c>
      <c r="AA39" s="62">
        <f t="shared" si="11"/>
        <v>9</v>
      </c>
    </row>
    <row r="40" spans="1:27" x14ac:dyDescent="0.3">
      <c r="A40" s="58" t="s">
        <v>263</v>
      </c>
      <c r="B40" s="59">
        <f>VLOOKUP($A40,'Return Data'!$B$7:$R$2292,3,0)</f>
        <v>44860</v>
      </c>
      <c r="C40" s="60">
        <f>VLOOKUP($A40,'Return Data'!$B$7:$R$2292,4,0)</f>
        <v>2087.6606999999999</v>
      </c>
      <c r="D40" s="60">
        <f>VLOOKUP($A40,'Return Data'!$B$7:$R$2292,5,0)</f>
        <v>6.3441999999999998</v>
      </c>
      <c r="E40" s="61">
        <f t="shared" si="0"/>
        <v>5</v>
      </c>
      <c r="F40" s="60">
        <f>VLOOKUP($A40,'Return Data'!$B$7:$R$2292,6,0)</f>
        <v>6.2885999999999997</v>
      </c>
      <c r="G40" s="61">
        <f t="shared" si="1"/>
        <v>7</v>
      </c>
      <c r="H40" s="60">
        <f>VLOOKUP($A40,'Return Data'!$B$7:$R$2292,7,0)</f>
        <v>5.6971999999999996</v>
      </c>
      <c r="I40" s="61">
        <f t="shared" si="2"/>
        <v>18</v>
      </c>
      <c r="J40" s="60">
        <f>VLOOKUP($A40,'Return Data'!$B$7:$R$2292,8,0)</f>
        <v>5.8064</v>
      </c>
      <c r="K40" s="61">
        <f t="shared" si="3"/>
        <v>17</v>
      </c>
      <c r="L40" s="60">
        <f>VLOOKUP($A40,'Return Data'!$B$7:$R$2292,9,0)</f>
        <v>5.9984999999999999</v>
      </c>
      <c r="M40" s="61">
        <f t="shared" si="4"/>
        <v>2</v>
      </c>
      <c r="N40" s="60">
        <f>VLOOKUP($A40,'Return Data'!$B$7:$R$2292,10,0)</f>
        <v>5.4423000000000004</v>
      </c>
      <c r="O40" s="61">
        <f t="shared" si="5"/>
        <v>11</v>
      </c>
      <c r="P40" s="60">
        <f>VLOOKUP($A40,'Return Data'!$B$7:$R$2292,11,0)</f>
        <v>4.8723999999999998</v>
      </c>
      <c r="Q40" s="61">
        <f t="shared" si="6"/>
        <v>13</v>
      </c>
      <c r="R40" s="60">
        <f>VLOOKUP($A40,'Return Data'!$B$7:$R$2292,12,0)</f>
        <v>4.4894999999999996</v>
      </c>
      <c r="S40" s="61">
        <f t="shared" si="7"/>
        <v>14</v>
      </c>
      <c r="T40" s="60">
        <f>VLOOKUP($A40,'Return Data'!$B$7:$R$2292,13,0)</f>
        <v>4.2511000000000001</v>
      </c>
      <c r="U40" s="61">
        <f t="shared" si="8"/>
        <v>16</v>
      </c>
      <c r="V40" s="60">
        <f>VLOOKUP($A40,'Return Data'!$B$7:$R$2292,17,0)</f>
        <v>3.726</v>
      </c>
      <c r="W40" s="61">
        <f t="shared" si="9"/>
        <v>10</v>
      </c>
      <c r="X40" s="60">
        <f>VLOOKUP($A40,'Return Data'!$B$7:$R$2292,14,0)</f>
        <v>4.0495000000000001</v>
      </c>
      <c r="Y40" s="61">
        <f t="shared" si="12"/>
        <v>5</v>
      </c>
      <c r="Z40" s="60">
        <f>VLOOKUP($A40,'Return Data'!$B$7:$R$2292,16,0)</f>
        <v>6.6844000000000001</v>
      </c>
      <c r="AA40" s="62">
        <f t="shared" si="11"/>
        <v>22</v>
      </c>
    </row>
    <row r="41" spans="1:27" x14ac:dyDescent="0.3">
      <c r="A41" s="58" t="s">
        <v>264</v>
      </c>
      <c r="B41" s="59">
        <f>VLOOKUP($A41,'Return Data'!$B$7:$R$2292,3,0)</f>
        <v>44860</v>
      </c>
      <c r="C41" s="60">
        <f>VLOOKUP($A41,'Return Data'!$B$7:$R$2292,4,0)</f>
        <v>3560.5538000000001</v>
      </c>
      <c r="D41" s="60">
        <f>VLOOKUP($A41,'Return Data'!$B$7:$R$2292,5,0)</f>
        <v>6.3209999999999997</v>
      </c>
      <c r="E41" s="61">
        <f t="shared" si="0"/>
        <v>7</v>
      </c>
      <c r="F41" s="60">
        <f>VLOOKUP($A41,'Return Data'!$B$7:$R$2292,6,0)</f>
        <v>6.2256999999999998</v>
      </c>
      <c r="G41" s="61">
        <f t="shared" si="1"/>
        <v>15</v>
      </c>
      <c r="H41" s="60">
        <f>VLOOKUP($A41,'Return Data'!$B$7:$R$2292,7,0)</f>
        <v>5.7073999999999998</v>
      </c>
      <c r="I41" s="61">
        <f t="shared" si="2"/>
        <v>15</v>
      </c>
      <c r="J41" s="60">
        <f>VLOOKUP($A41,'Return Data'!$B$7:$R$2292,8,0)</f>
        <v>5.8590999999999998</v>
      </c>
      <c r="K41" s="61">
        <f t="shared" si="3"/>
        <v>9</v>
      </c>
      <c r="L41" s="60">
        <f>VLOOKUP($A41,'Return Data'!$B$7:$R$2292,9,0)</f>
        <v>5.9355000000000002</v>
      </c>
      <c r="M41" s="61">
        <f t="shared" si="4"/>
        <v>7</v>
      </c>
      <c r="N41" s="60">
        <f>VLOOKUP($A41,'Return Data'!$B$7:$R$2292,10,0)</f>
        <v>5.4405999999999999</v>
      </c>
      <c r="O41" s="61">
        <f t="shared" si="5"/>
        <v>12</v>
      </c>
      <c r="P41" s="60">
        <f>VLOOKUP($A41,'Return Data'!$B$7:$R$2292,11,0)</f>
        <v>4.8704999999999998</v>
      </c>
      <c r="Q41" s="61">
        <f t="shared" si="6"/>
        <v>14</v>
      </c>
      <c r="R41" s="60">
        <f>VLOOKUP($A41,'Return Data'!$B$7:$R$2292,12,0)</f>
        <v>4.4917999999999996</v>
      </c>
      <c r="S41" s="61">
        <f t="shared" si="7"/>
        <v>13</v>
      </c>
      <c r="T41" s="60">
        <f>VLOOKUP($A41,'Return Data'!$B$7:$R$2292,13,0)</f>
        <v>4.2652999999999999</v>
      </c>
      <c r="U41" s="61">
        <f t="shared" si="8"/>
        <v>10</v>
      </c>
      <c r="V41" s="60">
        <f>VLOOKUP($A41,'Return Data'!$B$7:$R$2292,17,0)</f>
        <v>3.7238000000000002</v>
      </c>
      <c r="W41" s="61">
        <f t="shared" si="9"/>
        <v>11</v>
      </c>
      <c r="X41" s="60">
        <f>VLOOKUP($A41,'Return Data'!$B$7:$R$2292,14,0)</f>
        <v>4.0057</v>
      </c>
      <c r="Y41" s="61">
        <f t="shared" si="12"/>
        <v>11</v>
      </c>
      <c r="Z41" s="60">
        <f>VLOOKUP($A41,'Return Data'!$B$7:$R$2292,16,0)</f>
        <v>6.8282999999999996</v>
      </c>
      <c r="AA41" s="62">
        <f t="shared" si="11"/>
        <v>20</v>
      </c>
    </row>
    <row r="42" spans="1:27" x14ac:dyDescent="0.3">
      <c r="A42" s="58" t="s">
        <v>1933</v>
      </c>
      <c r="B42" s="59">
        <f>VLOOKUP($A42,'Return Data'!$B$7:$R$2292,3,0)</f>
        <v>44860</v>
      </c>
      <c r="C42" s="60">
        <f>VLOOKUP($A42,'Return Data'!$B$7:$R$2292,4,0)</f>
        <v>1171.405</v>
      </c>
      <c r="D42" s="60">
        <f>VLOOKUP($A42,'Return Data'!$B$7:$R$2292,5,0)</f>
        <v>6.0864000000000003</v>
      </c>
      <c r="E42" s="61">
        <f t="shared" si="0"/>
        <v>33</v>
      </c>
      <c r="F42" s="60">
        <f>VLOOKUP($A42,'Return Data'!$B$7:$R$2292,6,0)</f>
        <v>5.6585000000000001</v>
      </c>
      <c r="G42" s="61">
        <f t="shared" si="1"/>
        <v>35</v>
      </c>
      <c r="H42" s="60">
        <f>VLOOKUP($A42,'Return Data'!$B$7:$R$2292,7,0)</f>
        <v>5.4687999999999999</v>
      </c>
      <c r="I42" s="61">
        <f t="shared" si="2"/>
        <v>33</v>
      </c>
      <c r="J42" s="60">
        <f>VLOOKUP($A42,'Return Data'!$B$7:$R$2292,8,0)</f>
        <v>5.5465</v>
      </c>
      <c r="K42" s="61">
        <f t="shared" si="3"/>
        <v>35</v>
      </c>
      <c r="L42" s="60">
        <f>VLOOKUP($A42,'Return Data'!$B$7:$R$2292,9,0)</f>
        <v>5.5898000000000003</v>
      </c>
      <c r="M42" s="61">
        <f t="shared" si="4"/>
        <v>33</v>
      </c>
      <c r="N42" s="60">
        <f>VLOOKUP($A42,'Return Data'!$B$7:$R$2292,10,0)</f>
        <v>5.0782999999999996</v>
      </c>
      <c r="O42" s="61">
        <f t="shared" si="5"/>
        <v>34</v>
      </c>
      <c r="P42" s="60">
        <f>VLOOKUP($A42,'Return Data'!$B$7:$R$2292,11,0)</f>
        <v>4.5002000000000004</v>
      </c>
      <c r="Q42" s="61">
        <f t="shared" si="6"/>
        <v>34</v>
      </c>
      <c r="R42" s="60">
        <f>VLOOKUP($A42,'Return Data'!$B$7:$R$2292,12,0)</f>
        <v>4.0572999999999997</v>
      </c>
      <c r="S42" s="61">
        <f t="shared" si="7"/>
        <v>35</v>
      </c>
      <c r="T42" s="60">
        <f>VLOOKUP($A42,'Return Data'!$B$7:$R$2292,13,0)</f>
        <v>3.8237000000000001</v>
      </c>
      <c r="U42" s="61">
        <f t="shared" si="8"/>
        <v>35</v>
      </c>
      <c r="V42" s="60">
        <f>VLOOKUP($A42,'Return Data'!$B$7:$R$2292,17,0)</f>
        <v>3.3567</v>
      </c>
      <c r="W42" s="61">
        <f t="shared" si="9"/>
        <v>35</v>
      </c>
      <c r="X42" s="60">
        <f>VLOOKUP($A42,'Return Data'!$B$7:$R$2292,14,0)</f>
        <v>3.5809000000000002</v>
      </c>
      <c r="Y42" s="61">
        <f t="shared" si="12"/>
        <v>33</v>
      </c>
      <c r="Z42" s="60">
        <f>VLOOKUP($A42,'Return Data'!$B$7:$R$2292,16,0)</f>
        <v>4.2694999999999999</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6.2391514285714278</v>
      </c>
      <c r="E44" s="60"/>
      <c r="F44" s="70">
        <f>AVERAGE(F8:F42)</f>
        <v>6.1824885714285722</v>
      </c>
      <c r="G44" s="60"/>
      <c r="H44" s="70">
        <f>AVERAGE(H8:H42)</f>
        <v>5.6788400000000001</v>
      </c>
      <c r="I44" s="60"/>
      <c r="J44" s="70">
        <f>AVERAGE(J8:J42)</f>
        <v>5.7970828571428576</v>
      </c>
      <c r="K44" s="60"/>
      <c r="L44" s="70">
        <f>AVERAGE(L8:L42)</f>
        <v>5.8211342857142867</v>
      </c>
      <c r="M44" s="60"/>
      <c r="N44" s="70">
        <f>AVERAGE(N8:N42)</f>
        <v>5.362425714285715</v>
      </c>
      <c r="O44" s="60"/>
      <c r="P44" s="70">
        <f>AVERAGE(P8:P42)</f>
        <v>4.8041457142857142</v>
      </c>
      <c r="Q44" s="60"/>
      <c r="R44" s="70">
        <f>AVERAGE(R8:R42)</f>
        <v>4.4335057142857153</v>
      </c>
      <c r="S44" s="60"/>
      <c r="T44" s="70">
        <f>AVERAGE(T8:T42)</f>
        <v>4.2084085714285706</v>
      </c>
      <c r="U44" s="60"/>
      <c r="V44" s="70">
        <f>AVERAGE(V8:V42)</f>
        <v>3.6766514285714291</v>
      </c>
      <c r="W44" s="60"/>
      <c r="X44" s="70">
        <f>AVERAGE(X8:X42)</f>
        <v>3.9381794117647066</v>
      </c>
      <c r="Y44" s="60"/>
      <c r="Z44" s="70">
        <f>AVERAGE(Z8:Z42)</f>
        <v>6.4030057142857153</v>
      </c>
      <c r="AA44" s="71"/>
    </row>
    <row r="45" spans="1:27" x14ac:dyDescent="0.3">
      <c r="A45" s="68" t="s">
        <v>28</v>
      </c>
      <c r="B45" s="69"/>
      <c r="C45" s="69"/>
      <c r="D45" s="70">
        <f>MIN(D8:D42)</f>
        <v>5.8535000000000004</v>
      </c>
      <c r="E45" s="60"/>
      <c r="F45" s="70">
        <f>MIN(F8:F42)</f>
        <v>5.6585000000000001</v>
      </c>
      <c r="G45" s="60"/>
      <c r="H45" s="70">
        <f>MIN(H8:H42)</f>
        <v>5.3483000000000001</v>
      </c>
      <c r="I45" s="60"/>
      <c r="J45" s="70">
        <f>MIN(J8:J42)</f>
        <v>5.5465</v>
      </c>
      <c r="K45" s="60"/>
      <c r="L45" s="70">
        <f>MIN(L8:L42)</f>
        <v>5.3029000000000002</v>
      </c>
      <c r="M45" s="60"/>
      <c r="N45" s="70">
        <f>MIN(N8:N42)</f>
        <v>4.9179000000000004</v>
      </c>
      <c r="O45" s="60"/>
      <c r="P45" s="70">
        <f>MIN(P8:P42)</f>
        <v>4.4398999999999997</v>
      </c>
      <c r="Q45" s="60"/>
      <c r="R45" s="70">
        <f>MIN(R8:R42)</f>
        <v>4.0572999999999997</v>
      </c>
      <c r="S45" s="60"/>
      <c r="T45" s="70">
        <f>MIN(T8:T42)</f>
        <v>3.8237000000000001</v>
      </c>
      <c r="U45" s="60"/>
      <c r="V45" s="70">
        <f>MIN(V8:V42)</f>
        <v>3.3567</v>
      </c>
      <c r="W45" s="60"/>
      <c r="X45" s="70">
        <f>MIN(X8:X42)</f>
        <v>3.4721000000000002</v>
      </c>
      <c r="Y45" s="60"/>
      <c r="Z45" s="70">
        <f>MIN(Z8:Z42)</f>
        <v>3.8262999999999998</v>
      </c>
      <c r="AA45" s="71"/>
    </row>
    <row r="46" spans="1:27" ht="15" thickBot="1" x14ac:dyDescent="0.35">
      <c r="A46" s="72" t="s">
        <v>29</v>
      </c>
      <c r="B46" s="73"/>
      <c r="C46" s="73"/>
      <c r="D46" s="74">
        <f>MAX(D8:D42)</f>
        <v>6.6437999999999997</v>
      </c>
      <c r="E46" s="90"/>
      <c r="F46" s="74">
        <f>MAX(F8:F42)</f>
        <v>6.4</v>
      </c>
      <c r="G46" s="90"/>
      <c r="H46" s="74">
        <f>MAX(H8:H42)</f>
        <v>5.8982999999999999</v>
      </c>
      <c r="I46" s="90"/>
      <c r="J46" s="74">
        <f>MAX(J8:J42)</f>
        <v>5.9939999999999998</v>
      </c>
      <c r="K46" s="90"/>
      <c r="L46" s="74">
        <f>MAX(L8:L42)</f>
        <v>6.0681000000000003</v>
      </c>
      <c r="M46" s="90"/>
      <c r="N46" s="74">
        <f>MAX(N8:N42)</f>
        <v>5.5324</v>
      </c>
      <c r="O46" s="90"/>
      <c r="P46" s="74">
        <f>MAX(P8:P42)</f>
        <v>4.9894999999999996</v>
      </c>
      <c r="Q46" s="90"/>
      <c r="R46" s="74">
        <f>MAX(R8:R42)</f>
        <v>4.8162000000000003</v>
      </c>
      <c r="S46" s="90"/>
      <c r="T46" s="74">
        <f>MAX(T8:T42)</f>
        <v>4.6459000000000001</v>
      </c>
      <c r="U46" s="90"/>
      <c r="V46" s="74">
        <f>MAX(V8:V42)</f>
        <v>4.1661999999999999</v>
      </c>
      <c r="W46" s="90"/>
      <c r="X46" s="74">
        <f>MAX(X8:X42)</f>
        <v>4.5472000000000001</v>
      </c>
      <c r="Y46" s="90"/>
      <c r="Z46" s="74">
        <f>MAX(Z8:Z42)</f>
        <v>7.5324</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0" activePane="bottomRight" state="frozen"/>
      <selection pane="topRight" activeCell="B1" sqref="B1"/>
      <selection pane="bottomLeft" activeCell="A6" sqref="A6"/>
      <selection pane="bottomRight" activeCell="A5" sqref="A5"/>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1854</v>
      </c>
      <c r="T5" s="98" t="s">
        <v>1855</v>
      </c>
      <c r="U5" s="98" t="s">
        <v>1856</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44859</v>
      </c>
      <c r="E7" s="158">
        <v>1055.4100000000001</v>
      </c>
      <c r="F7" s="158">
        <v>0.74360000000000004</v>
      </c>
      <c r="G7" s="158">
        <v>0.74360000000000004</v>
      </c>
      <c r="H7" s="158">
        <v>0.56699999999999995</v>
      </c>
      <c r="I7" s="158">
        <v>2.3607</v>
      </c>
      <c r="J7" s="158">
        <v>0.81869999999999998</v>
      </c>
      <c r="K7" s="158">
        <v>3.8574999999999999</v>
      </c>
      <c r="L7" s="158">
        <v>-0.96460000000000001</v>
      </c>
      <c r="M7" s="158">
        <v>1.6439999999999999</v>
      </c>
      <c r="N7" s="158">
        <v>-3.3117999999999999</v>
      </c>
      <c r="O7" s="158">
        <v>12.138299999999999</v>
      </c>
      <c r="P7" s="158">
        <v>7.1153000000000004</v>
      </c>
      <c r="Q7" s="158">
        <v>18.3004</v>
      </c>
      <c r="R7" s="158">
        <v>18.608499999999999</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44859</v>
      </c>
      <c r="E8" s="158">
        <v>1157.25</v>
      </c>
      <c r="F8" s="158">
        <v>0.75219999999999998</v>
      </c>
      <c r="G8" s="158">
        <v>0.75219999999999998</v>
      </c>
      <c r="H8" s="158">
        <v>0.5806</v>
      </c>
      <c r="I8" s="158">
        <v>2.3889</v>
      </c>
      <c r="J8" s="158">
        <v>0.8831</v>
      </c>
      <c r="K8" s="158">
        <v>4.0542999999999996</v>
      </c>
      <c r="L8" s="158">
        <v>-0.57730000000000004</v>
      </c>
      <c r="M8" s="158">
        <v>2.2522000000000002</v>
      </c>
      <c r="N8" s="158">
        <v>-2.5407999999999999</v>
      </c>
      <c r="O8" s="158">
        <v>13.027900000000001</v>
      </c>
      <c r="P8" s="158">
        <v>8.0512999999999995</v>
      </c>
      <c r="Q8" s="158">
        <v>12.9871</v>
      </c>
      <c r="R8" s="158">
        <v>19.540099999999999</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44859</v>
      </c>
      <c r="E9" s="158">
        <v>16.059999999999999</v>
      </c>
      <c r="F9" s="158">
        <v>0.24970000000000001</v>
      </c>
      <c r="G9" s="158">
        <v>0.24970000000000001</v>
      </c>
      <c r="H9" s="158">
        <v>0.24970000000000001</v>
      </c>
      <c r="I9" s="158">
        <v>1.6456</v>
      </c>
      <c r="J9" s="158">
        <v>0.31230000000000002</v>
      </c>
      <c r="K9" s="158">
        <v>4.0155000000000003</v>
      </c>
      <c r="L9" s="158">
        <v>1.8389</v>
      </c>
      <c r="M9" s="158">
        <v>-1.1692</v>
      </c>
      <c r="N9" s="158">
        <v>-3.9474</v>
      </c>
      <c r="O9" s="158">
        <v>12.7866</v>
      </c>
      <c r="P9" s="158"/>
      <c r="Q9" s="158">
        <v>11.8994</v>
      </c>
      <c r="R9" s="158">
        <v>17.4604</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44859</v>
      </c>
      <c r="E10" s="158">
        <v>15.11</v>
      </c>
      <c r="F10" s="158">
        <v>0.26540000000000002</v>
      </c>
      <c r="G10" s="158">
        <v>0.26540000000000002</v>
      </c>
      <c r="H10" s="158">
        <v>0.26540000000000002</v>
      </c>
      <c r="I10" s="158">
        <v>1.6140000000000001</v>
      </c>
      <c r="J10" s="158">
        <v>0.19889999999999999</v>
      </c>
      <c r="K10" s="158">
        <v>3.7061999999999999</v>
      </c>
      <c r="L10" s="158">
        <v>1.2056</v>
      </c>
      <c r="M10" s="158">
        <v>-2.1373000000000002</v>
      </c>
      <c r="N10" s="158">
        <v>-5.2069999999999999</v>
      </c>
      <c r="O10" s="158">
        <v>11.252599999999999</v>
      </c>
      <c r="P10" s="158"/>
      <c r="Q10" s="158">
        <v>10.2918</v>
      </c>
      <c r="R10" s="158">
        <v>15.897399999999999</v>
      </c>
      <c r="T10" s="106"/>
      <c r="U10" s="107"/>
      <c r="V10" s="107"/>
      <c r="W10" s="107"/>
      <c r="X10" s="107"/>
      <c r="Y10" s="107"/>
      <c r="Z10" s="107"/>
      <c r="AA10" s="107"/>
      <c r="AB10" s="107"/>
      <c r="AC10" s="107"/>
      <c r="AD10" s="107"/>
      <c r="AE10" s="107"/>
      <c r="AF10" s="107"/>
      <c r="AG10" s="107"/>
      <c r="AH10" s="107"/>
    </row>
    <row r="11" spans="1:34" x14ac:dyDescent="0.3">
      <c r="A11" s="154" t="s">
        <v>474</v>
      </c>
      <c r="B11" s="154" t="s">
        <v>2009</v>
      </c>
      <c r="C11" s="154">
        <v>139527</v>
      </c>
      <c r="D11" s="157">
        <v>44859</v>
      </c>
      <c r="E11" s="158">
        <v>23.86</v>
      </c>
      <c r="F11" s="158">
        <v>0.54779999999999995</v>
      </c>
      <c r="G11" s="158">
        <v>0.54779999999999995</v>
      </c>
      <c r="H11" s="158">
        <v>-8.3799999999999999E-2</v>
      </c>
      <c r="I11" s="158">
        <v>0.67510000000000003</v>
      </c>
      <c r="J11" s="158">
        <v>-0.87250000000000005</v>
      </c>
      <c r="K11" s="158">
        <v>5.6219999999999999</v>
      </c>
      <c r="L11" s="158">
        <v>-1.7703</v>
      </c>
      <c r="M11" s="158">
        <v>-2.0525000000000002</v>
      </c>
      <c r="N11" s="158">
        <v>1.7484</v>
      </c>
      <c r="O11" s="158">
        <v>25.407900000000001</v>
      </c>
      <c r="P11" s="158">
        <v>12.0739</v>
      </c>
      <c r="Q11" s="158">
        <v>14.8812</v>
      </c>
      <c r="R11" s="158">
        <v>28.5002</v>
      </c>
      <c r="T11" s="106"/>
      <c r="U11" s="107"/>
      <c r="V11" s="107"/>
      <c r="W11" s="107"/>
      <c r="X11" s="107"/>
      <c r="Y11" s="107"/>
      <c r="Z11" s="107"/>
      <c r="AA11" s="107"/>
      <c r="AB11" s="107"/>
      <c r="AC11" s="107"/>
      <c r="AD11" s="107"/>
      <c r="AE11" s="107"/>
      <c r="AF11" s="107"/>
      <c r="AG11" s="107"/>
      <c r="AH11" s="107"/>
    </row>
    <row r="12" spans="1:34" x14ac:dyDescent="0.3">
      <c r="A12" s="154" t="s">
        <v>474</v>
      </c>
      <c r="B12" s="154" t="s">
        <v>2010</v>
      </c>
      <c r="C12" s="154">
        <v>139529</v>
      </c>
      <c r="D12" s="157">
        <v>44859</v>
      </c>
      <c r="E12" s="158">
        <v>22.58</v>
      </c>
      <c r="F12" s="158">
        <v>0.5343</v>
      </c>
      <c r="G12" s="158">
        <v>0.5343</v>
      </c>
      <c r="H12" s="158">
        <v>-8.8499999999999995E-2</v>
      </c>
      <c r="I12" s="158">
        <v>0.66869999999999996</v>
      </c>
      <c r="J12" s="158">
        <v>-0.96489999999999998</v>
      </c>
      <c r="K12" s="158">
        <v>5.3171999999999997</v>
      </c>
      <c r="L12" s="158">
        <v>-2.2511000000000001</v>
      </c>
      <c r="M12" s="158">
        <v>-2.7562000000000002</v>
      </c>
      <c r="N12" s="158">
        <v>0.75860000000000005</v>
      </c>
      <c r="O12" s="158">
        <v>24.301300000000001</v>
      </c>
      <c r="P12" s="158">
        <v>11.093500000000001</v>
      </c>
      <c r="Q12" s="158">
        <v>13.8751</v>
      </c>
      <c r="R12" s="158">
        <v>27.324200000000001</v>
      </c>
      <c r="T12" s="106"/>
      <c r="U12" s="107"/>
      <c r="V12" s="107"/>
      <c r="W12" s="107"/>
      <c r="X12" s="107"/>
      <c r="Y12" s="107"/>
      <c r="Z12" s="107"/>
      <c r="AA12" s="107"/>
      <c r="AB12" s="107"/>
      <c r="AC12" s="107"/>
      <c r="AD12" s="107"/>
      <c r="AE12" s="107"/>
      <c r="AF12" s="107"/>
      <c r="AG12" s="107"/>
      <c r="AH12" s="107"/>
    </row>
    <row r="13" spans="1:34" x14ac:dyDescent="0.3">
      <c r="A13" s="154" t="s">
        <v>474</v>
      </c>
      <c r="B13" s="154" t="s">
        <v>1953</v>
      </c>
      <c r="C13" s="154">
        <v>150260</v>
      </c>
      <c r="D13" s="157">
        <v>44859</v>
      </c>
      <c r="E13" s="158">
        <v>20.4605</v>
      </c>
      <c r="F13" s="158">
        <v>0.42549999999999999</v>
      </c>
      <c r="G13" s="158">
        <v>0.42549999999999999</v>
      </c>
      <c r="H13" s="158">
        <v>0.7127</v>
      </c>
      <c r="I13" s="158">
        <v>2.7128000000000001</v>
      </c>
      <c r="J13" s="158">
        <v>1.5863</v>
      </c>
      <c r="K13" s="158">
        <v>5.6734999999999998</v>
      </c>
      <c r="L13" s="158">
        <v>4.8547000000000002</v>
      </c>
      <c r="M13" s="158">
        <v>3.3029999999999999</v>
      </c>
      <c r="N13" s="158">
        <v>0.86719999999999997</v>
      </c>
      <c r="O13" s="158">
        <v>15.954499999999999</v>
      </c>
      <c r="P13" s="158">
        <v>13.5326</v>
      </c>
      <c r="Q13" s="158">
        <v>13.7592</v>
      </c>
      <c r="R13" s="158">
        <v>20.839099999999998</v>
      </c>
      <c r="T13" s="106"/>
      <c r="U13" s="107"/>
      <c r="V13" s="107"/>
      <c r="W13" s="107"/>
      <c r="X13" s="107"/>
      <c r="Y13" s="107"/>
      <c r="Z13" s="107"/>
      <c r="AA13" s="107"/>
      <c r="AB13" s="107"/>
      <c r="AC13" s="107"/>
      <c r="AD13" s="107"/>
      <c r="AE13" s="107"/>
      <c r="AF13" s="107"/>
      <c r="AG13" s="107"/>
      <c r="AH13" s="107"/>
    </row>
    <row r="14" spans="1:34" x14ac:dyDescent="0.3">
      <c r="A14" s="154" t="s">
        <v>474</v>
      </c>
      <c r="B14" s="154" t="s">
        <v>1954</v>
      </c>
      <c r="C14" s="154">
        <v>150258</v>
      </c>
      <c r="D14" s="157">
        <v>44859</v>
      </c>
      <c r="E14" s="158">
        <v>18.709900000000001</v>
      </c>
      <c r="F14" s="158">
        <v>0.4073</v>
      </c>
      <c r="G14" s="158">
        <v>0.4073</v>
      </c>
      <c r="H14" s="158">
        <v>0.68130000000000002</v>
      </c>
      <c r="I14" s="158">
        <v>2.6476999999999999</v>
      </c>
      <c r="J14" s="158">
        <v>1.4395</v>
      </c>
      <c r="K14" s="158">
        <v>5.2194000000000003</v>
      </c>
      <c r="L14" s="158">
        <v>3.956</v>
      </c>
      <c r="M14" s="158">
        <v>2.0002</v>
      </c>
      <c r="N14" s="158">
        <v>-0.82850000000000001</v>
      </c>
      <c r="O14" s="158">
        <v>14.028</v>
      </c>
      <c r="P14" s="158">
        <v>11.7166</v>
      </c>
      <c r="Q14" s="158">
        <v>11.941599999999999</v>
      </c>
      <c r="R14" s="158">
        <v>18.8017</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44859</v>
      </c>
      <c r="E17" s="158">
        <v>272.29000000000002</v>
      </c>
      <c r="F17" s="158">
        <v>0.7772</v>
      </c>
      <c r="G17" s="158">
        <v>0.7772</v>
      </c>
      <c r="H17" s="158">
        <v>0.94540000000000002</v>
      </c>
      <c r="I17" s="158">
        <v>2.6696</v>
      </c>
      <c r="J17" s="158">
        <v>1.4341999999999999</v>
      </c>
      <c r="K17" s="158">
        <v>5.4488000000000003</v>
      </c>
      <c r="L17" s="158">
        <v>4.8559999999999999</v>
      </c>
      <c r="M17" s="158">
        <v>2.2263000000000002</v>
      </c>
      <c r="N17" s="158">
        <v>1.0952999999999999</v>
      </c>
      <c r="O17" s="158">
        <v>16.323899999999998</v>
      </c>
      <c r="P17" s="158">
        <v>12.940300000000001</v>
      </c>
      <c r="Q17" s="158">
        <v>14.561</v>
      </c>
      <c r="R17" s="158">
        <v>18.9285</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44859</v>
      </c>
      <c r="E18" s="158">
        <v>248.28</v>
      </c>
      <c r="F18" s="158">
        <v>0.76300000000000001</v>
      </c>
      <c r="G18" s="158">
        <v>0.76300000000000001</v>
      </c>
      <c r="H18" s="158">
        <v>0.91859999999999997</v>
      </c>
      <c r="I18" s="158">
        <v>2.6204999999999998</v>
      </c>
      <c r="J18" s="158">
        <v>1.3222</v>
      </c>
      <c r="K18" s="158">
        <v>5.1231999999999998</v>
      </c>
      <c r="L18" s="158">
        <v>4.2099000000000002</v>
      </c>
      <c r="M18" s="158">
        <v>1.2808999999999999</v>
      </c>
      <c r="N18" s="158">
        <v>-0.15679999999999999</v>
      </c>
      <c r="O18" s="158">
        <v>14.9427</v>
      </c>
      <c r="P18" s="158">
        <v>11.570499999999999</v>
      </c>
      <c r="Q18" s="158">
        <v>11.4018</v>
      </c>
      <c r="R18" s="158">
        <v>17.4879</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44859</v>
      </c>
      <c r="E19" s="158">
        <v>251.18899999999999</v>
      </c>
      <c r="F19" s="158">
        <v>0.48970000000000002</v>
      </c>
      <c r="G19" s="158">
        <v>0.48970000000000002</v>
      </c>
      <c r="H19" s="158">
        <v>0.2883</v>
      </c>
      <c r="I19" s="158">
        <v>1.502</v>
      </c>
      <c r="J19" s="158">
        <v>0.18390000000000001</v>
      </c>
      <c r="K19" s="158">
        <v>4.4196999999999997</v>
      </c>
      <c r="L19" s="158">
        <v>3.1475</v>
      </c>
      <c r="M19" s="158">
        <v>-0.58499999999999996</v>
      </c>
      <c r="N19" s="158">
        <v>-3.3441999999999998</v>
      </c>
      <c r="O19" s="158">
        <v>13.8451</v>
      </c>
      <c r="P19" s="158">
        <v>10.9438</v>
      </c>
      <c r="Q19" s="158">
        <v>13.5245</v>
      </c>
      <c r="R19" s="158">
        <v>18.688099999999999</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44859</v>
      </c>
      <c r="E20" s="158">
        <v>229.82400000000001</v>
      </c>
      <c r="F20" s="158">
        <v>0.47789999999999999</v>
      </c>
      <c r="G20" s="158">
        <v>0.47789999999999999</v>
      </c>
      <c r="H20" s="158">
        <v>0.26790000000000003</v>
      </c>
      <c r="I20" s="158">
        <v>1.4603999999999999</v>
      </c>
      <c r="J20" s="158">
        <v>9.0200000000000002E-2</v>
      </c>
      <c r="K20" s="158">
        <v>4.1383999999999999</v>
      </c>
      <c r="L20" s="158">
        <v>2.5994999999999999</v>
      </c>
      <c r="M20" s="158">
        <v>-1.3648</v>
      </c>
      <c r="N20" s="158">
        <v>-4.3464</v>
      </c>
      <c r="O20" s="158">
        <v>12.705</v>
      </c>
      <c r="P20" s="158">
        <v>9.8141999999999996</v>
      </c>
      <c r="Q20" s="158">
        <v>14.315300000000001</v>
      </c>
      <c r="R20" s="158">
        <v>17.474499999999999</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44859</v>
      </c>
      <c r="E21" s="158">
        <v>44.03</v>
      </c>
      <c r="F21" s="158">
        <v>0.66300000000000003</v>
      </c>
      <c r="G21" s="158">
        <v>0.66300000000000003</v>
      </c>
      <c r="H21" s="158">
        <v>0.68600000000000005</v>
      </c>
      <c r="I21" s="158">
        <v>2.9218999999999999</v>
      </c>
      <c r="J21" s="158">
        <v>2.1577999999999999</v>
      </c>
      <c r="K21" s="158">
        <v>7.1029</v>
      </c>
      <c r="L21" s="158">
        <v>6.2244000000000002</v>
      </c>
      <c r="M21" s="158">
        <v>5.9177</v>
      </c>
      <c r="N21" s="158">
        <v>7.3902000000000001</v>
      </c>
      <c r="O21" s="158">
        <v>17.8184</v>
      </c>
      <c r="P21" s="158">
        <v>12.6717</v>
      </c>
      <c r="Q21" s="158">
        <v>13.368399999999999</v>
      </c>
      <c r="R21" s="158">
        <v>25.277200000000001</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44859</v>
      </c>
      <c r="E22" s="158">
        <v>40.06</v>
      </c>
      <c r="F22" s="158">
        <v>0.628</v>
      </c>
      <c r="G22" s="158">
        <v>0.628</v>
      </c>
      <c r="H22" s="158">
        <v>0.65329999999999999</v>
      </c>
      <c r="I22" s="158">
        <v>2.8233999999999999</v>
      </c>
      <c r="J22" s="158">
        <v>1.9598</v>
      </c>
      <c r="K22" s="158">
        <v>6.5709</v>
      </c>
      <c r="L22" s="158">
        <v>5.1719999999999997</v>
      </c>
      <c r="M22" s="158">
        <v>4.3228999999999997</v>
      </c>
      <c r="N22" s="158">
        <v>5.2824999999999998</v>
      </c>
      <c r="O22" s="158">
        <v>15.7217</v>
      </c>
      <c r="P22" s="158">
        <v>10.9598</v>
      </c>
      <c r="Q22" s="158">
        <v>11.074</v>
      </c>
      <c r="R22" s="158">
        <v>22.928000000000001</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44859</v>
      </c>
      <c r="E23" s="158">
        <v>181.11</v>
      </c>
      <c r="F23" s="158">
        <v>1.1654</v>
      </c>
      <c r="G23" s="158">
        <v>1.1654</v>
      </c>
      <c r="H23" s="158">
        <v>1.0825</v>
      </c>
      <c r="I23" s="158">
        <v>2.7650999999999999</v>
      </c>
      <c r="J23" s="158">
        <v>2.2280000000000002</v>
      </c>
      <c r="K23" s="158">
        <v>6.5655999999999999</v>
      </c>
      <c r="L23" s="158">
        <v>5.7873999999999999</v>
      </c>
      <c r="M23" s="158">
        <v>3.2349000000000001</v>
      </c>
      <c r="N23" s="158">
        <v>-0.3231</v>
      </c>
      <c r="O23" s="158">
        <v>14.562799999999999</v>
      </c>
      <c r="P23" s="158">
        <v>9.7842000000000002</v>
      </c>
      <c r="Q23" s="158">
        <v>13.4893</v>
      </c>
      <c r="R23" s="158">
        <v>20.446300000000001</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44859</v>
      </c>
      <c r="E24" s="158">
        <v>201.0317</v>
      </c>
      <c r="F24" s="158">
        <v>1.1763999999999999</v>
      </c>
      <c r="G24" s="158">
        <v>1.1763999999999999</v>
      </c>
      <c r="H24" s="158">
        <v>1.1016999999999999</v>
      </c>
      <c r="I24" s="158">
        <v>2.8041</v>
      </c>
      <c r="J24" s="158">
        <v>2.3161999999999998</v>
      </c>
      <c r="K24" s="158">
        <v>6.8308999999999997</v>
      </c>
      <c r="L24" s="158">
        <v>6.3141999999999996</v>
      </c>
      <c r="M24" s="158">
        <v>3.9996999999999998</v>
      </c>
      <c r="N24" s="158">
        <v>0.66710000000000003</v>
      </c>
      <c r="O24" s="158">
        <v>15.714700000000001</v>
      </c>
      <c r="P24" s="158">
        <v>10.968299999999999</v>
      </c>
      <c r="Q24" s="158">
        <v>14.0785</v>
      </c>
      <c r="R24" s="158">
        <v>21.653600000000001</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44859</v>
      </c>
      <c r="E25" s="158">
        <v>83.472999999999999</v>
      </c>
      <c r="F25" s="158">
        <v>0.7994</v>
      </c>
      <c r="G25" s="158">
        <v>0.7994</v>
      </c>
      <c r="H25" s="158">
        <v>1.1071</v>
      </c>
      <c r="I25" s="158">
        <v>3.2507000000000001</v>
      </c>
      <c r="J25" s="158">
        <v>2.1002000000000001</v>
      </c>
      <c r="K25" s="158">
        <v>6.2565</v>
      </c>
      <c r="L25" s="158">
        <v>5.9907000000000004</v>
      </c>
      <c r="M25" s="158">
        <v>4.9882</v>
      </c>
      <c r="N25" s="158">
        <v>3.0186999999999999</v>
      </c>
      <c r="O25" s="158">
        <v>16.138999999999999</v>
      </c>
      <c r="P25" s="158">
        <v>8.6624999999999996</v>
      </c>
      <c r="Q25" s="158">
        <v>12.840999999999999</v>
      </c>
      <c r="R25" s="158">
        <v>23.430299999999999</v>
      </c>
      <c r="T25" s="106"/>
      <c r="U25" s="107"/>
      <c r="V25" s="107"/>
      <c r="W25" s="107"/>
      <c r="X25" s="107"/>
      <c r="Y25" s="107"/>
      <c r="Z25" s="107"/>
      <c r="AA25" s="107"/>
      <c r="AB25" s="107"/>
      <c r="AC25" s="107"/>
      <c r="AD25" s="107"/>
      <c r="AE25" s="107"/>
      <c r="AF25" s="107"/>
      <c r="AG25" s="107"/>
      <c r="AH25" s="107"/>
    </row>
    <row r="26" spans="1:34" x14ac:dyDescent="0.3">
      <c r="A26" s="154" t="s">
        <v>474</v>
      </c>
      <c r="B26" s="154" t="s">
        <v>1701</v>
      </c>
      <c r="C26" s="154"/>
      <c r="D26" s="157">
        <v>44859</v>
      </c>
      <c r="E26" s="158">
        <v>83.472999999999999</v>
      </c>
      <c r="F26" s="158">
        <v>0.7994</v>
      </c>
      <c r="G26" s="158">
        <v>0.7994</v>
      </c>
      <c r="H26" s="158">
        <v>1.1071</v>
      </c>
      <c r="I26" s="158">
        <v>3.2507000000000001</v>
      </c>
      <c r="J26" s="158">
        <v>2.1002000000000001</v>
      </c>
      <c r="K26" s="158">
        <v>6.2565</v>
      </c>
      <c r="L26" s="158">
        <v>5.9907000000000004</v>
      </c>
      <c r="M26" s="158">
        <v>4.9882</v>
      </c>
      <c r="N26" s="158">
        <v>3.0186999999999999</v>
      </c>
      <c r="O26" s="158">
        <v>16.138999999999999</v>
      </c>
      <c r="P26" s="158">
        <v>10.3749</v>
      </c>
      <c r="Q26" s="158">
        <v>15.430400000000001</v>
      </c>
      <c r="R26" s="158">
        <v>23.430299999999999</v>
      </c>
      <c r="T26" s="106"/>
      <c r="U26" s="107"/>
      <c r="V26" s="107"/>
      <c r="W26" s="107"/>
      <c r="X26" s="107"/>
      <c r="Y26" s="107"/>
      <c r="Z26" s="107"/>
      <c r="AA26" s="107"/>
      <c r="AB26" s="107"/>
      <c r="AC26" s="107"/>
      <c r="AD26" s="107"/>
      <c r="AE26" s="107"/>
      <c r="AF26" s="107"/>
      <c r="AG26" s="107"/>
      <c r="AH26" s="107"/>
    </row>
    <row r="27" spans="1:34" x14ac:dyDescent="0.3">
      <c r="A27" s="154" t="s">
        <v>474</v>
      </c>
      <c r="B27" s="154" t="s">
        <v>1702</v>
      </c>
      <c r="C27" s="154">
        <v>119062</v>
      </c>
      <c r="D27" s="157">
        <v>44859</v>
      </c>
      <c r="E27" s="158">
        <v>88.915999999999997</v>
      </c>
      <c r="F27" s="158">
        <v>0.80840000000000001</v>
      </c>
      <c r="G27" s="158">
        <v>0.80840000000000001</v>
      </c>
      <c r="H27" s="158">
        <v>1.1213</v>
      </c>
      <c r="I27" s="158">
        <v>3.2801999999999998</v>
      </c>
      <c r="J27" s="158">
        <v>2.1646999999999998</v>
      </c>
      <c r="K27" s="158">
        <v>6.4364999999999997</v>
      </c>
      <c r="L27" s="158">
        <v>6.3449</v>
      </c>
      <c r="M27" s="158">
        <v>5.5007000000000001</v>
      </c>
      <c r="N27" s="158">
        <v>3.6909000000000001</v>
      </c>
      <c r="O27" s="158">
        <v>16.882000000000001</v>
      </c>
      <c r="P27" s="158">
        <v>9.4276</v>
      </c>
      <c r="Q27" s="158">
        <v>12.2338</v>
      </c>
      <c r="R27" s="158">
        <v>24.2197</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44859</v>
      </c>
      <c r="E28" s="158">
        <v>88.915999999999997</v>
      </c>
      <c r="F28" s="158">
        <v>0.80840000000000001</v>
      </c>
      <c r="G28" s="158">
        <v>0.80840000000000001</v>
      </c>
      <c r="H28" s="158">
        <v>1.1213</v>
      </c>
      <c r="I28" s="158">
        <v>3.2801999999999998</v>
      </c>
      <c r="J28" s="158">
        <v>2.1646999999999998</v>
      </c>
      <c r="K28" s="158">
        <v>6.4364999999999997</v>
      </c>
      <c r="L28" s="158">
        <v>6.3449</v>
      </c>
      <c r="M28" s="158">
        <v>5.5007000000000001</v>
      </c>
      <c r="N28" s="158">
        <v>3.6909000000000001</v>
      </c>
      <c r="O28" s="158">
        <v>16.882000000000001</v>
      </c>
      <c r="P28" s="158">
        <v>11.2301</v>
      </c>
      <c r="Q28" s="158">
        <v>15.255800000000001</v>
      </c>
      <c r="R28" s="158">
        <v>24.2197</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44859</v>
      </c>
      <c r="E29" s="158">
        <v>16.418099999999999</v>
      </c>
      <c r="F29" s="158">
        <v>0.59060000000000001</v>
      </c>
      <c r="G29" s="158">
        <v>0.59060000000000001</v>
      </c>
      <c r="H29" s="158">
        <v>0.93259999999999998</v>
      </c>
      <c r="I29" s="158">
        <v>2.8632</v>
      </c>
      <c r="J29" s="158">
        <v>1.6028</v>
      </c>
      <c r="K29" s="158">
        <v>4.2431999999999999</v>
      </c>
      <c r="L29" s="158">
        <v>1.9263999999999999</v>
      </c>
      <c r="M29" s="158">
        <v>-0.83830000000000005</v>
      </c>
      <c r="N29" s="158">
        <v>-2.8475000000000001</v>
      </c>
      <c r="O29" s="158">
        <v>13.8492</v>
      </c>
      <c r="P29" s="158"/>
      <c r="Q29" s="158">
        <v>13.1576</v>
      </c>
      <c r="R29" s="158">
        <v>16.3384</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44859</v>
      </c>
      <c r="E30" s="158">
        <v>15.4968</v>
      </c>
      <c r="F30" s="158">
        <v>0.57440000000000002</v>
      </c>
      <c r="G30" s="158">
        <v>0.57440000000000002</v>
      </c>
      <c r="H30" s="158">
        <v>0.90439999999999998</v>
      </c>
      <c r="I30" s="158">
        <v>2.8041</v>
      </c>
      <c r="J30" s="158">
        <v>1.47</v>
      </c>
      <c r="K30" s="158">
        <v>3.8540999999999999</v>
      </c>
      <c r="L30" s="158">
        <v>1.1738999999999999</v>
      </c>
      <c r="M30" s="158">
        <v>-1.9319999999999999</v>
      </c>
      <c r="N30" s="158">
        <v>-4.2798999999999996</v>
      </c>
      <c r="O30" s="158">
        <v>12.1843</v>
      </c>
      <c r="P30" s="158"/>
      <c r="Q30" s="158">
        <v>11.54</v>
      </c>
      <c r="R30" s="158">
        <v>14.6259</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44859</v>
      </c>
      <c r="E31" s="158">
        <v>237.96</v>
      </c>
      <c r="F31" s="158">
        <v>1.0403</v>
      </c>
      <c r="G31" s="158">
        <v>1.0403</v>
      </c>
      <c r="H31" s="158">
        <v>1.4927999999999999</v>
      </c>
      <c r="I31" s="158">
        <v>3.3845000000000001</v>
      </c>
      <c r="J31" s="158">
        <v>3.1827000000000001</v>
      </c>
      <c r="K31" s="158">
        <v>7.3971999999999998</v>
      </c>
      <c r="L31" s="158">
        <v>5.2362000000000002</v>
      </c>
      <c r="M31" s="158">
        <v>7.2182000000000004</v>
      </c>
      <c r="N31" s="158">
        <v>7.1265000000000001</v>
      </c>
      <c r="O31" s="158">
        <v>21.3751</v>
      </c>
      <c r="P31" s="158">
        <v>13.382099999999999</v>
      </c>
      <c r="Q31" s="158">
        <v>14.780799999999999</v>
      </c>
      <c r="R31" s="158">
        <v>36.391500000000001</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44859</v>
      </c>
      <c r="E32" s="158">
        <v>259.83999999999997</v>
      </c>
      <c r="F32" s="158">
        <v>1.05</v>
      </c>
      <c r="G32" s="158">
        <v>1.05</v>
      </c>
      <c r="H32" s="158">
        <v>1.504</v>
      </c>
      <c r="I32" s="158">
        <v>3.4106999999999998</v>
      </c>
      <c r="J32" s="158">
        <v>3.2381000000000002</v>
      </c>
      <c r="K32" s="158">
        <v>7.5541</v>
      </c>
      <c r="L32" s="158">
        <v>5.5316000000000001</v>
      </c>
      <c r="M32" s="158">
        <v>7.67</v>
      </c>
      <c r="N32" s="158">
        <v>7.7236000000000002</v>
      </c>
      <c r="O32" s="158">
        <v>22.002199999999998</v>
      </c>
      <c r="P32" s="158">
        <v>14.1943</v>
      </c>
      <c r="Q32" s="158">
        <v>16.8813</v>
      </c>
      <c r="R32" s="158">
        <v>37.095199999999998</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44859</v>
      </c>
      <c r="E33" s="158">
        <v>15.710100000000001</v>
      </c>
      <c r="F33" s="158">
        <v>0.60970000000000002</v>
      </c>
      <c r="G33" s="158">
        <v>0.60970000000000002</v>
      </c>
      <c r="H33" s="158">
        <v>0.82920000000000005</v>
      </c>
      <c r="I33" s="158">
        <v>2.1528999999999998</v>
      </c>
      <c r="J33" s="158">
        <v>1.1825000000000001</v>
      </c>
      <c r="K33" s="158">
        <v>3.9241000000000001</v>
      </c>
      <c r="L33" s="158">
        <v>1.4686999999999999</v>
      </c>
      <c r="M33" s="158">
        <v>-1.5232000000000001</v>
      </c>
      <c r="N33" s="158">
        <v>-4.1441999999999997</v>
      </c>
      <c r="O33" s="158">
        <v>11.501200000000001</v>
      </c>
      <c r="P33" s="158">
        <v>6.0311000000000003</v>
      </c>
      <c r="Q33" s="158">
        <v>7.8118999999999996</v>
      </c>
      <c r="R33" s="158">
        <v>14.352399999999999</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44859</v>
      </c>
      <c r="E34" s="158">
        <v>17.007999999999999</v>
      </c>
      <c r="F34" s="158">
        <v>0.61880000000000002</v>
      </c>
      <c r="G34" s="158">
        <v>0.61880000000000002</v>
      </c>
      <c r="H34" s="158">
        <v>0.84609999999999996</v>
      </c>
      <c r="I34" s="158">
        <v>2.1876000000000002</v>
      </c>
      <c r="J34" s="158">
        <v>1.2604</v>
      </c>
      <c r="K34" s="158">
        <v>4.1562999999999999</v>
      </c>
      <c r="L34" s="158">
        <v>1.9273</v>
      </c>
      <c r="M34" s="158">
        <v>-0.90249999999999997</v>
      </c>
      <c r="N34" s="158">
        <v>-3.3224</v>
      </c>
      <c r="O34" s="158">
        <v>12.436400000000001</v>
      </c>
      <c r="P34" s="158">
        <v>7.3692000000000002</v>
      </c>
      <c r="Q34" s="158">
        <v>9.2463999999999995</v>
      </c>
      <c r="R34" s="158">
        <v>15.3215</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44859</v>
      </c>
      <c r="E35" s="158">
        <v>18.866</v>
      </c>
      <c r="F35" s="158">
        <v>0.83379999999999999</v>
      </c>
      <c r="G35" s="158">
        <v>0.83379999999999999</v>
      </c>
      <c r="H35" s="158">
        <v>0.86070000000000002</v>
      </c>
      <c r="I35" s="158">
        <v>2.9241999999999999</v>
      </c>
      <c r="J35" s="158">
        <v>1.9948999999999999</v>
      </c>
      <c r="K35" s="158">
        <v>6.1079999999999997</v>
      </c>
      <c r="L35" s="158">
        <v>5.2202999999999999</v>
      </c>
      <c r="M35" s="158">
        <v>2.7000999999999999</v>
      </c>
      <c r="N35" s="158">
        <v>0.72609999999999997</v>
      </c>
      <c r="O35" s="158">
        <v>16.327100000000002</v>
      </c>
      <c r="P35" s="158">
        <v>10.162800000000001</v>
      </c>
      <c r="Q35" s="158">
        <v>11.5198</v>
      </c>
      <c r="R35" s="158">
        <v>22.345199999999998</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44859</v>
      </c>
      <c r="E36" s="158">
        <v>17.303000000000001</v>
      </c>
      <c r="F36" s="158">
        <v>0.8216</v>
      </c>
      <c r="G36" s="158">
        <v>0.8216</v>
      </c>
      <c r="H36" s="158">
        <v>0.83919999999999995</v>
      </c>
      <c r="I36" s="158">
        <v>2.8715999999999999</v>
      </c>
      <c r="J36" s="158">
        <v>1.8782000000000001</v>
      </c>
      <c r="K36" s="158">
        <v>5.7641</v>
      </c>
      <c r="L36" s="158">
        <v>4.5498000000000003</v>
      </c>
      <c r="M36" s="158">
        <v>1.7224999999999999</v>
      </c>
      <c r="N36" s="158">
        <v>-0.5575</v>
      </c>
      <c r="O36" s="158">
        <v>14.840999999999999</v>
      </c>
      <c r="P36" s="158">
        <v>8.6257999999999999</v>
      </c>
      <c r="Q36" s="158">
        <v>9.8755000000000006</v>
      </c>
      <c r="R36" s="158">
        <v>20.825800000000001</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44859</v>
      </c>
      <c r="E37" s="158">
        <v>16.1129</v>
      </c>
      <c r="F37" s="158">
        <v>0.61319999999999997</v>
      </c>
      <c r="G37" s="158">
        <v>0.61319999999999997</v>
      </c>
      <c r="H37" s="158">
        <v>1.2186999999999999</v>
      </c>
      <c r="I37" s="158">
        <v>3.3176000000000001</v>
      </c>
      <c r="J37" s="158">
        <v>2.1070000000000002</v>
      </c>
      <c r="K37" s="158">
        <v>6.2590000000000003</v>
      </c>
      <c r="L37" s="158">
        <v>5.5787000000000004</v>
      </c>
      <c r="M37" s="158">
        <v>3.9213</v>
      </c>
      <c r="N37" s="158">
        <v>1.7999999999999999E-2</v>
      </c>
      <c r="O37" s="158">
        <v>13.4307</v>
      </c>
      <c r="P37" s="158"/>
      <c r="Q37" s="158">
        <v>13.123799999999999</v>
      </c>
      <c r="R37" s="158">
        <v>18.715599999999998</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44859</v>
      </c>
      <c r="E38" s="158">
        <v>14.934100000000001</v>
      </c>
      <c r="F38" s="158">
        <v>0.60360000000000003</v>
      </c>
      <c r="G38" s="158">
        <v>0.60360000000000003</v>
      </c>
      <c r="H38" s="158">
        <v>1.2015</v>
      </c>
      <c r="I38" s="158">
        <v>3.2808000000000002</v>
      </c>
      <c r="J38" s="158">
        <v>2.0228000000000002</v>
      </c>
      <c r="K38" s="158">
        <v>5.8795999999999999</v>
      </c>
      <c r="L38" s="158">
        <v>4.7279</v>
      </c>
      <c r="M38" s="158">
        <v>2.5785</v>
      </c>
      <c r="N38" s="158">
        <v>-1.7655000000000001</v>
      </c>
      <c r="O38" s="158">
        <v>11.257099999999999</v>
      </c>
      <c r="P38" s="158"/>
      <c r="Q38" s="158">
        <v>10.9239</v>
      </c>
      <c r="R38" s="158">
        <v>16.492599999999999</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44859</v>
      </c>
      <c r="E39" s="158">
        <v>15.491300000000001</v>
      </c>
      <c r="F39" s="158">
        <v>0.7833</v>
      </c>
      <c r="G39" s="158">
        <v>0.7833</v>
      </c>
      <c r="H39" s="158">
        <v>0.74660000000000004</v>
      </c>
      <c r="I39" s="158">
        <v>2.2785000000000002</v>
      </c>
      <c r="J39" s="158">
        <v>1.2378</v>
      </c>
      <c r="K39" s="158">
        <v>5.4949000000000003</v>
      </c>
      <c r="L39" s="158">
        <v>4.5670999999999999</v>
      </c>
      <c r="M39" s="158">
        <v>1.8367</v>
      </c>
      <c r="N39" s="158">
        <v>0.41880000000000001</v>
      </c>
      <c r="O39" s="158">
        <v>11.736599999999999</v>
      </c>
      <c r="P39" s="158"/>
      <c r="Q39" s="158">
        <v>10.654299999999999</v>
      </c>
      <c r="R39" s="158">
        <v>16.379000000000001</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44859</v>
      </c>
      <c r="E40" s="158">
        <v>14.4876</v>
      </c>
      <c r="F40" s="158">
        <v>0.7651</v>
      </c>
      <c r="G40" s="158">
        <v>0.7651</v>
      </c>
      <c r="H40" s="158">
        <v>0.71530000000000005</v>
      </c>
      <c r="I40" s="158">
        <v>2.2139000000000002</v>
      </c>
      <c r="J40" s="158">
        <v>1.0899000000000001</v>
      </c>
      <c r="K40" s="158">
        <v>5.0571999999999999</v>
      </c>
      <c r="L40" s="158">
        <v>3.7199</v>
      </c>
      <c r="M40" s="158">
        <v>0.61739999999999995</v>
      </c>
      <c r="N40" s="158">
        <v>-1.1928000000000001</v>
      </c>
      <c r="O40" s="158">
        <v>9.9908999999999999</v>
      </c>
      <c r="P40" s="158"/>
      <c r="Q40" s="158">
        <v>8.9529999999999994</v>
      </c>
      <c r="R40" s="158">
        <v>14.4922</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44859</v>
      </c>
      <c r="E41" s="158">
        <v>208.98237960366799</v>
      </c>
      <c r="F41" s="158">
        <v>0.78359999999999996</v>
      </c>
      <c r="G41" s="158">
        <v>0.78359999999999996</v>
      </c>
      <c r="H41" s="158">
        <v>0.8226</v>
      </c>
      <c r="I41" s="158">
        <v>2.7155</v>
      </c>
      <c r="J41" s="158">
        <v>1.8983000000000001</v>
      </c>
      <c r="K41" s="158">
        <v>6.3002000000000002</v>
      </c>
      <c r="L41" s="158">
        <v>6.6599000000000004</v>
      </c>
      <c r="M41" s="158">
        <v>3.9611000000000001</v>
      </c>
      <c r="N41" s="158">
        <v>0.87570000000000003</v>
      </c>
      <c r="O41" s="158">
        <v>20.557700000000001</v>
      </c>
      <c r="P41" s="158">
        <v>9.4082000000000008</v>
      </c>
      <c r="Q41" s="158">
        <v>11.6487</v>
      </c>
      <c r="R41" s="158">
        <v>21.898499999999999</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44859</v>
      </c>
      <c r="E42" s="158">
        <v>76.980999999999995</v>
      </c>
      <c r="F42" s="158">
        <v>0.79810000000000003</v>
      </c>
      <c r="G42" s="158">
        <v>0.79810000000000003</v>
      </c>
      <c r="H42" s="158">
        <v>0.84799999999999998</v>
      </c>
      <c r="I42" s="158">
        <v>2.7673999999999999</v>
      </c>
      <c r="J42" s="158">
        <v>2.0154999999999998</v>
      </c>
      <c r="K42" s="158">
        <v>6.6421000000000001</v>
      </c>
      <c r="L42" s="158">
        <v>7.2107999999999999</v>
      </c>
      <c r="M42" s="158">
        <v>4.6928999999999998</v>
      </c>
      <c r="N42" s="158">
        <v>1.8007</v>
      </c>
      <c r="O42" s="158">
        <v>21.556100000000001</v>
      </c>
      <c r="P42" s="158">
        <v>10.3131</v>
      </c>
      <c r="Q42" s="158">
        <v>12.134499999999999</v>
      </c>
      <c r="R42" s="158">
        <v>22.933900000000001</v>
      </c>
      <c r="T42" s="106"/>
      <c r="U42" s="107"/>
      <c r="V42" s="107"/>
      <c r="W42" s="107"/>
      <c r="X42" s="107"/>
      <c r="Y42" s="107"/>
      <c r="Z42" s="107"/>
      <c r="AA42" s="107"/>
      <c r="AB42" s="107"/>
      <c r="AC42" s="107"/>
      <c r="AD42" s="107"/>
      <c r="AE42" s="107"/>
      <c r="AF42" s="107"/>
      <c r="AG42" s="107"/>
      <c r="AH42" s="107"/>
    </row>
    <row r="43" spans="1:34" x14ac:dyDescent="0.3">
      <c r="A43" s="154" t="s">
        <v>474</v>
      </c>
      <c r="B43" s="154" t="s">
        <v>1703</v>
      </c>
      <c r="C43" s="154">
        <v>133036</v>
      </c>
      <c r="D43" s="157">
        <v>44859</v>
      </c>
      <c r="E43" s="158">
        <v>41.088000000000001</v>
      </c>
      <c r="F43" s="158">
        <v>0.72560000000000002</v>
      </c>
      <c r="G43" s="158">
        <v>0.72560000000000002</v>
      </c>
      <c r="H43" s="158">
        <v>0.95579999999999998</v>
      </c>
      <c r="I43" s="158">
        <v>2.2317999999999998</v>
      </c>
      <c r="J43" s="158">
        <v>0.65410000000000001</v>
      </c>
      <c r="K43" s="158">
        <v>4.5204000000000004</v>
      </c>
      <c r="L43" s="158">
        <v>4.5548999999999999</v>
      </c>
      <c r="M43" s="158">
        <v>3.327</v>
      </c>
      <c r="N43" s="158">
        <v>3.2568999999999999</v>
      </c>
      <c r="O43" s="158">
        <v>17.1571</v>
      </c>
      <c r="P43" s="158">
        <v>11.6274</v>
      </c>
      <c r="Q43" s="158">
        <v>11.144</v>
      </c>
      <c r="R43" s="158">
        <v>22.719799999999999</v>
      </c>
      <c r="T43" s="106"/>
      <c r="U43" s="107"/>
      <c r="V43" s="107"/>
      <c r="W43" s="107"/>
      <c r="X43" s="107"/>
      <c r="Y43" s="107"/>
      <c r="Z43" s="107"/>
      <c r="AA43" s="107"/>
      <c r="AB43" s="107"/>
      <c r="AC43" s="107"/>
      <c r="AD43" s="107"/>
      <c r="AE43" s="107"/>
      <c r="AF43" s="107"/>
      <c r="AG43" s="107"/>
      <c r="AH43" s="107"/>
    </row>
    <row r="44" spans="1:34" x14ac:dyDescent="0.3">
      <c r="A44" s="154" t="s">
        <v>474</v>
      </c>
      <c r="B44" s="154" t="s">
        <v>1704</v>
      </c>
      <c r="C44" s="154">
        <v>133035</v>
      </c>
      <c r="D44" s="157">
        <v>44859</v>
      </c>
      <c r="E44" s="158">
        <v>46.512999999999998</v>
      </c>
      <c r="F44" s="158">
        <v>0.7429</v>
      </c>
      <c r="G44" s="158">
        <v>0.7429</v>
      </c>
      <c r="H44" s="158">
        <v>0.98570000000000002</v>
      </c>
      <c r="I44" s="158">
        <v>2.2871000000000001</v>
      </c>
      <c r="J44" s="158">
        <v>0.78220000000000001</v>
      </c>
      <c r="K44" s="158">
        <v>4.8959999999999999</v>
      </c>
      <c r="L44" s="158">
        <v>5.3045</v>
      </c>
      <c r="M44" s="158">
        <v>4.4297000000000004</v>
      </c>
      <c r="N44" s="158">
        <v>4.7306999999999997</v>
      </c>
      <c r="O44" s="158">
        <v>18.7502</v>
      </c>
      <c r="P44" s="158">
        <v>13.1122</v>
      </c>
      <c r="Q44" s="158">
        <v>12.6838</v>
      </c>
      <c r="R44" s="158">
        <v>24.429400000000001</v>
      </c>
      <c r="T44" s="106"/>
      <c r="U44" s="107"/>
      <c r="V44" s="107"/>
      <c r="W44" s="107"/>
      <c r="X44" s="107"/>
      <c r="Y44" s="107"/>
      <c r="Z44" s="107"/>
      <c r="AA44" s="107"/>
      <c r="AB44" s="107"/>
      <c r="AC44" s="107"/>
      <c r="AD44" s="107"/>
      <c r="AE44" s="107"/>
      <c r="AF44" s="107"/>
      <c r="AG44" s="107"/>
      <c r="AH44" s="107"/>
    </row>
    <row r="45" spans="1:34" x14ac:dyDescent="0.3">
      <c r="A45" s="154" t="s">
        <v>474</v>
      </c>
      <c r="B45" s="154" t="s">
        <v>1830</v>
      </c>
      <c r="C45" s="154">
        <v>100286</v>
      </c>
      <c r="D45" s="157">
        <v>44859</v>
      </c>
      <c r="E45" s="158">
        <v>161.321358137641</v>
      </c>
      <c r="F45" s="158">
        <v>0.7258</v>
      </c>
      <c r="G45" s="158">
        <v>0.7258</v>
      </c>
      <c r="H45" s="158">
        <v>0.95740000000000003</v>
      </c>
      <c r="I45" s="158">
        <v>2.2311999999999999</v>
      </c>
      <c r="J45" s="158">
        <v>0.65439999999999998</v>
      </c>
      <c r="K45" s="158">
        <v>4.5189000000000004</v>
      </c>
      <c r="L45" s="158">
        <v>4.5551000000000004</v>
      </c>
      <c r="M45" s="158">
        <v>3.3292000000000002</v>
      </c>
      <c r="N45" s="158">
        <v>3.2585000000000002</v>
      </c>
      <c r="O45" s="158">
        <v>17.1145</v>
      </c>
      <c r="P45" s="158">
        <v>11.302</v>
      </c>
      <c r="Q45" s="158">
        <v>12.8925</v>
      </c>
      <c r="R45" s="158">
        <v>22.7211</v>
      </c>
      <c r="T45" s="106"/>
      <c r="U45" s="107"/>
      <c r="V45" s="107"/>
      <c r="W45" s="107"/>
      <c r="X45" s="107"/>
      <c r="Y45" s="107"/>
      <c r="Z45" s="107"/>
      <c r="AA45" s="107"/>
      <c r="AB45" s="107"/>
      <c r="AC45" s="107"/>
      <c r="AD45" s="107"/>
      <c r="AE45" s="107"/>
      <c r="AF45" s="107"/>
      <c r="AG45" s="107"/>
      <c r="AH45" s="107"/>
    </row>
    <row r="46" spans="1:34" x14ac:dyDescent="0.3">
      <c r="A46" s="154" t="s">
        <v>474</v>
      </c>
      <c r="B46" s="154" t="s">
        <v>1831</v>
      </c>
      <c r="C46" s="154">
        <v>119767</v>
      </c>
      <c r="D46" s="157">
        <v>44859</v>
      </c>
      <c r="E46" s="158">
        <v>81.362585650224602</v>
      </c>
      <c r="F46" s="158">
        <v>0.73839999999999995</v>
      </c>
      <c r="G46" s="158">
        <v>0.73839999999999995</v>
      </c>
      <c r="H46" s="158">
        <v>0.98109999999999997</v>
      </c>
      <c r="I46" s="158">
        <v>2.2852000000000001</v>
      </c>
      <c r="J46" s="158">
        <v>0.78120000000000001</v>
      </c>
      <c r="K46" s="158">
        <v>4.8929</v>
      </c>
      <c r="L46" s="158">
        <v>5.3036000000000003</v>
      </c>
      <c r="M46" s="158">
        <v>4.4280999999999997</v>
      </c>
      <c r="N46" s="158">
        <v>4.7272999999999996</v>
      </c>
      <c r="O46" s="158">
        <v>18.703199999999999</v>
      </c>
      <c r="P46" s="158">
        <v>12.8239</v>
      </c>
      <c r="Q46" s="158">
        <v>13.5313</v>
      </c>
      <c r="R46" s="158">
        <v>24.427399999999999</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44859</v>
      </c>
      <c r="E47" s="158">
        <v>40.588000000000001</v>
      </c>
      <c r="F47" s="158">
        <v>0.58489999999999998</v>
      </c>
      <c r="G47" s="158">
        <v>0.58489999999999998</v>
      </c>
      <c r="H47" s="158">
        <v>0.17030000000000001</v>
      </c>
      <c r="I47" s="158">
        <v>1.9953000000000001</v>
      </c>
      <c r="J47" s="158">
        <v>1.0154000000000001</v>
      </c>
      <c r="K47" s="158">
        <v>5.2621000000000002</v>
      </c>
      <c r="L47" s="158">
        <v>2.4148000000000001</v>
      </c>
      <c r="M47" s="158">
        <v>0.9677</v>
      </c>
      <c r="N47" s="158">
        <v>-1.0941000000000001</v>
      </c>
      <c r="O47" s="158">
        <v>12.6609</v>
      </c>
      <c r="P47" s="158">
        <v>8.5982000000000003</v>
      </c>
      <c r="Q47" s="158">
        <v>13.6676</v>
      </c>
      <c r="R47" s="158">
        <v>16.517700000000001</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44859</v>
      </c>
      <c r="E48" s="158">
        <v>36.749000000000002</v>
      </c>
      <c r="F48" s="158">
        <v>0.57469999999999999</v>
      </c>
      <c r="G48" s="158">
        <v>0.57469999999999999</v>
      </c>
      <c r="H48" s="158">
        <v>0.14990000000000001</v>
      </c>
      <c r="I48" s="158">
        <v>1.9559</v>
      </c>
      <c r="J48" s="158">
        <v>0.92269999999999996</v>
      </c>
      <c r="K48" s="158">
        <v>4.9911000000000003</v>
      </c>
      <c r="L48" s="158">
        <v>1.8909</v>
      </c>
      <c r="M48" s="158">
        <v>0.20180000000000001</v>
      </c>
      <c r="N48" s="158">
        <v>-2.0888</v>
      </c>
      <c r="O48" s="158">
        <v>11.4899</v>
      </c>
      <c r="P48" s="158">
        <v>7.4821999999999997</v>
      </c>
      <c r="Q48" s="158">
        <v>11.7447</v>
      </c>
      <c r="R48" s="158">
        <v>15.3428</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44859</v>
      </c>
      <c r="E49" s="158">
        <v>136.86259999999999</v>
      </c>
      <c r="F49" s="158">
        <v>0.41089999999999999</v>
      </c>
      <c r="G49" s="158">
        <v>0.41089999999999999</v>
      </c>
      <c r="H49" s="158">
        <v>0.78039999999999998</v>
      </c>
      <c r="I49" s="158">
        <v>2.7364999999999999</v>
      </c>
      <c r="J49" s="158">
        <v>1.5258</v>
      </c>
      <c r="K49" s="158">
        <v>4.2046999999999999</v>
      </c>
      <c r="L49" s="158">
        <v>3.6608999999999998</v>
      </c>
      <c r="M49" s="158">
        <v>-0.96</v>
      </c>
      <c r="N49" s="158">
        <v>-2.3054000000000001</v>
      </c>
      <c r="O49" s="158">
        <v>8.7642000000000007</v>
      </c>
      <c r="P49" s="158">
        <v>6.9</v>
      </c>
      <c r="Q49" s="158">
        <v>8.5655999999999999</v>
      </c>
      <c r="R49" s="158">
        <v>13.113</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44859</v>
      </c>
      <c r="E50" s="158">
        <v>150.90889999999999</v>
      </c>
      <c r="F50" s="158">
        <v>0.42259999999999998</v>
      </c>
      <c r="G50" s="158">
        <v>0.42259999999999998</v>
      </c>
      <c r="H50" s="158">
        <v>0.80110000000000003</v>
      </c>
      <c r="I50" s="158">
        <v>2.7787000000000002</v>
      </c>
      <c r="J50" s="158">
        <v>1.6213</v>
      </c>
      <c r="K50" s="158">
        <v>4.4836999999999998</v>
      </c>
      <c r="L50" s="158">
        <v>4.2305999999999999</v>
      </c>
      <c r="M50" s="158">
        <v>-0.1173</v>
      </c>
      <c r="N50" s="158">
        <v>-1.1742999999999999</v>
      </c>
      <c r="O50" s="158">
        <v>10.036</v>
      </c>
      <c r="P50" s="158">
        <v>8.2192000000000007</v>
      </c>
      <c r="Q50" s="158">
        <v>9.8703000000000003</v>
      </c>
      <c r="R50" s="158">
        <v>14.454599999999999</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44859</v>
      </c>
      <c r="E51" s="158">
        <v>18.3339</v>
      </c>
      <c r="F51" s="158">
        <v>0.43659999999999999</v>
      </c>
      <c r="G51" s="158">
        <v>0.43659999999999999</v>
      </c>
      <c r="H51" s="158">
        <v>0.87090000000000001</v>
      </c>
      <c r="I51" s="158">
        <v>2.7465999999999999</v>
      </c>
      <c r="J51" s="158">
        <v>1.5834999999999999</v>
      </c>
      <c r="K51" s="158">
        <v>4.9691000000000001</v>
      </c>
      <c r="L51" s="158">
        <v>5.1292</v>
      </c>
      <c r="M51" s="158">
        <v>3.5024000000000002</v>
      </c>
      <c r="N51" s="158">
        <v>3.2442000000000002</v>
      </c>
      <c r="O51" s="158">
        <v>19.330300000000001</v>
      </c>
      <c r="P51" s="158"/>
      <c r="Q51" s="158">
        <v>20.3582</v>
      </c>
      <c r="R51" s="158">
        <v>25.729399999999998</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44859</v>
      </c>
      <c r="E52" s="158">
        <v>17.227</v>
      </c>
      <c r="F52" s="158">
        <v>0.41439999999999999</v>
      </c>
      <c r="G52" s="158">
        <v>0.41439999999999999</v>
      </c>
      <c r="H52" s="158">
        <v>0.83230000000000004</v>
      </c>
      <c r="I52" s="158">
        <v>2.6682000000000001</v>
      </c>
      <c r="J52" s="158">
        <v>1.4051</v>
      </c>
      <c r="K52" s="158">
        <v>4.4377000000000004</v>
      </c>
      <c r="L52" s="158">
        <v>4.0743</v>
      </c>
      <c r="M52" s="158">
        <v>1.9572000000000001</v>
      </c>
      <c r="N52" s="158">
        <v>1.2102999999999999</v>
      </c>
      <c r="O52" s="158">
        <v>17.0715</v>
      </c>
      <c r="P52" s="158"/>
      <c r="Q52" s="158">
        <v>18.0886</v>
      </c>
      <c r="R52" s="158">
        <v>23.309799999999999</v>
      </c>
      <c r="T52" s="106"/>
      <c r="U52" s="107"/>
      <c r="V52" s="107"/>
      <c r="W52" s="107"/>
      <c r="X52" s="107"/>
      <c r="Y52" s="107"/>
      <c r="Z52" s="107"/>
      <c r="AA52" s="107"/>
      <c r="AB52" s="107"/>
      <c r="AC52" s="107"/>
      <c r="AD52" s="107"/>
      <c r="AE52" s="107"/>
      <c r="AF52" s="107"/>
      <c r="AG52" s="107"/>
      <c r="AH52" s="107"/>
    </row>
    <row r="53" spans="1:34" x14ac:dyDescent="0.3">
      <c r="A53" s="154" t="s">
        <v>474</v>
      </c>
      <c r="B53" s="154" t="s">
        <v>1705</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1706</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1707</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44859</v>
      </c>
      <c r="E57" s="158">
        <v>24.960999999999999</v>
      </c>
      <c r="F57" s="158">
        <v>0.61270000000000002</v>
      </c>
      <c r="G57" s="158">
        <v>0.61270000000000002</v>
      </c>
      <c r="H57" s="158">
        <v>0.6411</v>
      </c>
      <c r="I57" s="158">
        <v>2.5303</v>
      </c>
      <c r="J57" s="158">
        <v>1.2164999999999999</v>
      </c>
      <c r="K57" s="158">
        <v>4.7769000000000004</v>
      </c>
      <c r="L57" s="158">
        <v>3.9218999999999999</v>
      </c>
      <c r="M57" s="158">
        <v>2.1234000000000002</v>
      </c>
      <c r="N57" s="158">
        <v>0.3054</v>
      </c>
      <c r="O57" s="158">
        <v>15.8264</v>
      </c>
      <c r="P57" s="158">
        <v>12.2005</v>
      </c>
      <c r="Q57" s="158">
        <v>13.4542</v>
      </c>
      <c r="R57" s="158">
        <v>19.751000000000001</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44859</v>
      </c>
      <c r="E58" s="158">
        <v>22.195</v>
      </c>
      <c r="F58" s="158">
        <v>0.59830000000000005</v>
      </c>
      <c r="G58" s="158">
        <v>0.59830000000000005</v>
      </c>
      <c r="H58" s="158">
        <v>0.61199999999999999</v>
      </c>
      <c r="I58" s="158">
        <v>2.4746999999999999</v>
      </c>
      <c r="J58" s="158">
        <v>1.0931</v>
      </c>
      <c r="K58" s="158">
        <v>4.4127000000000001</v>
      </c>
      <c r="L58" s="158">
        <v>3.2038000000000002</v>
      </c>
      <c r="M58" s="158">
        <v>1.0792999999999999</v>
      </c>
      <c r="N58" s="158">
        <v>-1.0786</v>
      </c>
      <c r="O58" s="158">
        <v>14.1617</v>
      </c>
      <c r="P58" s="158">
        <v>10.529</v>
      </c>
      <c r="Q58" s="158">
        <v>11.6303</v>
      </c>
      <c r="R58" s="158">
        <v>18.061599999999999</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44859</v>
      </c>
      <c r="E59" s="158">
        <v>16.5869</v>
      </c>
      <c r="F59" s="158">
        <v>0.64070000000000005</v>
      </c>
      <c r="G59" s="158">
        <v>0.64070000000000005</v>
      </c>
      <c r="H59" s="158">
        <v>0.60350000000000004</v>
      </c>
      <c r="I59" s="158">
        <v>2.0274000000000001</v>
      </c>
      <c r="J59" s="158">
        <v>1.5607</v>
      </c>
      <c r="K59" s="158">
        <v>6.7504999999999997</v>
      </c>
      <c r="L59" s="158">
        <v>7.9104000000000001</v>
      </c>
      <c r="M59" s="158">
        <v>5.6456999999999997</v>
      </c>
      <c r="N59" s="158">
        <v>1.1791</v>
      </c>
      <c r="O59" s="158">
        <v>12.779500000000001</v>
      </c>
      <c r="P59" s="158"/>
      <c r="Q59" s="158">
        <v>13.085000000000001</v>
      </c>
      <c r="R59" s="158">
        <v>16.0002</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44859</v>
      </c>
      <c r="E60" s="158">
        <v>15.5311</v>
      </c>
      <c r="F60" s="158">
        <v>0.62390000000000001</v>
      </c>
      <c r="G60" s="158">
        <v>0.62390000000000001</v>
      </c>
      <c r="H60" s="158">
        <v>0.57440000000000002</v>
      </c>
      <c r="I60" s="158">
        <v>1.9682999999999999</v>
      </c>
      <c r="J60" s="158">
        <v>1.4262999999999999</v>
      </c>
      <c r="K60" s="158">
        <v>6.3452999999999999</v>
      </c>
      <c r="L60" s="158">
        <v>7.0755999999999997</v>
      </c>
      <c r="M60" s="158">
        <v>4.4029999999999996</v>
      </c>
      <c r="N60" s="158">
        <v>-0.40339999999999998</v>
      </c>
      <c r="O60" s="158">
        <v>10.949400000000001</v>
      </c>
      <c r="P60" s="158"/>
      <c r="Q60" s="158">
        <v>11.292</v>
      </c>
      <c r="R60" s="158">
        <v>14.178000000000001</v>
      </c>
      <c r="T60" s="106"/>
      <c r="U60" s="107"/>
      <c r="V60" s="107"/>
      <c r="W60" s="107"/>
      <c r="X60" s="107"/>
      <c r="Y60" s="107"/>
      <c r="Z60" s="107"/>
      <c r="AA60" s="107"/>
      <c r="AB60" s="107"/>
      <c r="AC60" s="107"/>
      <c r="AD60" s="107"/>
      <c r="AE60" s="107"/>
      <c r="AF60" s="107"/>
      <c r="AG60" s="107"/>
      <c r="AH60" s="107"/>
    </row>
    <row r="61" spans="1:34" x14ac:dyDescent="0.3">
      <c r="A61" s="154" t="s">
        <v>474</v>
      </c>
      <c r="B61" s="154" t="s">
        <v>1861</v>
      </c>
      <c r="C61" s="154">
        <v>143163</v>
      </c>
      <c r="D61" s="157">
        <v>44859</v>
      </c>
      <c r="E61" s="158">
        <v>15.624700000000001</v>
      </c>
      <c r="F61" s="158">
        <v>0.68559999999999999</v>
      </c>
      <c r="G61" s="158">
        <v>0.68559999999999999</v>
      </c>
      <c r="H61" s="158">
        <v>0.17050000000000001</v>
      </c>
      <c r="I61" s="158">
        <v>2.1869999999999998</v>
      </c>
      <c r="J61" s="158">
        <v>1.4722999999999999</v>
      </c>
      <c r="K61" s="158">
        <v>5.7709999999999999</v>
      </c>
      <c r="L61" s="158">
        <v>4.3803999999999998</v>
      </c>
      <c r="M61" s="158">
        <v>3.0373999999999999</v>
      </c>
      <c r="N61" s="158">
        <v>1.9689000000000001</v>
      </c>
      <c r="O61" s="158">
        <v>12.5307</v>
      </c>
      <c r="P61" s="158"/>
      <c r="Q61" s="158">
        <v>10.4489</v>
      </c>
      <c r="R61" s="158">
        <v>18.686900000000001</v>
      </c>
      <c r="T61" s="106"/>
      <c r="U61" s="107"/>
      <c r="V61" s="107"/>
      <c r="W61" s="107"/>
      <c r="X61" s="107"/>
      <c r="Y61" s="107"/>
      <c r="Z61" s="107"/>
      <c r="AA61" s="107"/>
      <c r="AB61" s="107"/>
      <c r="AC61" s="107"/>
      <c r="AD61" s="107"/>
      <c r="AE61" s="107"/>
      <c r="AF61" s="107"/>
      <c r="AG61" s="107"/>
      <c r="AH61" s="107"/>
    </row>
    <row r="62" spans="1:34" x14ac:dyDescent="0.3">
      <c r="A62" s="154" t="s">
        <v>474</v>
      </c>
      <c r="B62" s="154" t="s">
        <v>1862</v>
      </c>
      <c r="C62" s="154">
        <v>143162</v>
      </c>
      <c r="D62" s="157">
        <v>44859</v>
      </c>
      <c r="E62" s="158">
        <v>14.4253</v>
      </c>
      <c r="F62" s="158">
        <v>0.6643</v>
      </c>
      <c r="G62" s="158">
        <v>0.6643</v>
      </c>
      <c r="H62" s="158">
        <v>0.13400000000000001</v>
      </c>
      <c r="I62" s="158">
        <v>2.1122999999999998</v>
      </c>
      <c r="J62" s="158">
        <v>1.3033999999999999</v>
      </c>
      <c r="K62" s="158">
        <v>5.2649999999999997</v>
      </c>
      <c r="L62" s="158">
        <v>3.3759999999999999</v>
      </c>
      <c r="M62" s="158">
        <v>1.5923</v>
      </c>
      <c r="N62" s="158">
        <v>5.8999999999999997E-2</v>
      </c>
      <c r="O62" s="158">
        <v>10.5099</v>
      </c>
      <c r="P62" s="158"/>
      <c r="Q62" s="158">
        <v>8.5016999999999996</v>
      </c>
      <c r="R62" s="158">
        <v>16.482099999999999</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44859</v>
      </c>
      <c r="E63" s="158">
        <v>69.043700000000001</v>
      </c>
      <c r="F63" s="158">
        <v>0.85450000000000004</v>
      </c>
      <c r="G63" s="158">
        <v>0.85450000000000004</v>
      </c>
      <c r="H63" s="158">
        <v>1.2677</v>
      </c>
      <c r="I63" s="158">
        <v>3.5213999999999999</v>
      </c>
      <c r="J63" s="158">
        <v>2.1976</v>
      </c>
      <c r="K63" s="158">
        <v>6.6898999999999997</v>
      </c>
      <c r="L63" s="158">
        <v>5.5053000000000001</v>
      </c>
      <c r="M63" s="158">
        <v>4.5678000000000001</v>
      </c>
      <c r="N63" s="158">
        <v>2.5118999999999998</v>
      </c>
      <c r="O63" s="158">
        <v>9.5416000000000007</v>
      </c>
      <c r="P63" s="158">
        <v>5.0115999999999996</v>
      </c>
      <c r="Q63" s="158">
        <v>11.754099999999999</v>
      </c>
      <c r="R63" s="158">
        <v>23.108499999999999</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44859</v>
      </c>
      <c r="E64" s="158">
        <v>76.129199999999997</v>
      </c>
      <c r="F64" s="158">
        <v>0.86299999999999999</v>
      </c>
      <c r="G64" s="158">
        <v>0.86299999999999999</v>
      </c>
      <c r="H64" s="158">
        <v>1.2829999999999999</v>
      </c>
      <c r="I64" s="158">
        <v>3.5529000000000002</v>
      </c>
      <c r="J64" s="158">
        <v>2.2677</v>
      </c>
      <c r="K64" s="158">
        <v>6.8981000000000003</v>
      </c>
      <c r="L64" s="158">
        <v>5.9089</v>
      </c>
      <c r="M64" s="158">
        <v>5.1696999999999997</v>
      </c>
      <c r="N64" s="158">
        <v>3.3012999999999999</v>
      </c>
      <c r="O64" s="158">
        <v>10.3949</v>
      </c>
      <c r="P64" s="158">
        <v>5.9732000000000003</v>
      </c>
      <c r="Q64" s="158">
        <v>11.655900000000001</v>
      </c>
      <c r="R64" s="158">
        <v>24.065999999999999</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44859</v>
      </c>
      <c r="E65" s="158">
        <v>5.1799999999999999E-2</v>
      </c>
      <c r="F65" s="158">
        <v>0</v>
      </c>
      <c r="G65" s="158">
        <v>0</v>
      </c>
      <c r="H65" s="158">
        <v>0</v>
      </c>
      <c r="I65" s="158">
        <v>0</v>
      </c>
      <c r="J65" s="158">
        <v>0</v>
      </c>
      <c r="K65" s="158">
        <v>0</v>
      </c>
      <c r="L65" s="158">
        <v>0</v>
      </c>
      <c r="M65" s="158">
        <v>0</v>
      </c>
      <c r="N65" s="158">
        <v>0</v>
      </c>
      <c r="O65" s="158">
        <v>0</v>
      </c>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44859</v>
      </c>
      <c r="E66" s="158">
        <v>5.5800000000000002E-2</v>
      </c>
      <c r="F66" s="158">
        <v>0</v>
      </c>
      <c r="G66" s="158">
        <v>0</v>
      </c>
      <c r="H66" s="158">
        <v>0</v>
      </c>
      <c r="I66" s="158">
        <v>0</v>
      </c>
      <c r="J66" s="158">
        <v>0</v>
      </c>
      <c r="K66" s="158">
        <v>0</v>
      </c>
      <c r="L66" s="158">
        <v>0</v>
      </c>
      <c r="M66" s="158">
        <v>0</v>
      </c>
      <c r="N66" s="158">
        <v>0</v>
      </c>
      <c r="O66" s="158">
        <v>0</v>
      </c>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44859</v>
      </c>
      <c r="E69" s="158">
        <v>91.77</v>
      </c>
      <c r="F69" s="158">
        <v>1.046</v>
      </c>
      <c r="G69" s="158">
        <v>1.046</v>
      </c>
      <c r="H69" s="158">
        <v>1.3249</v>
      </c>
      <c r="I69" s="158">
        <v>3.0198</v>
      </c>
      <c r="J69" s="158">
        <v>1.8761000000000001</v>
      </c>
      <c r="K69" s="158">
        <v>4.7603</v>
      </c>
      <c r="L69" s="158">
        <v>2.2963</v>
      </c>
      <c r="M69" s="158">
        <v>-2.3620000000000001</v>
      </c>
      <c r="N69" s="158">
        <v>-7.1810999999999998</v>
      </c>
      <c r="O69" s="158">
        <v>9.8463999999999992</v>
      </c>
      <c r="P69" s="158">
        <v>6.8335999999999997</v>
      </c>
      <c r="Q69" s="158">
        <v>12.562799999999999</v>
      </c>
      <c r="R69" s="158">
        <v>14.3101</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44859</v>
      </c>
      <c r="E70" s="158">
        <v>104.87</v>
      </c>
      <c r="F70" s="158">
        <v>1.06</v>
      </c>
      <c r="G70" s="158">
        <v>1.06</v>
      </c>
      <c r="H70" s="158">
        <v>1.353</v>
      </c>
      <c r="I70" s="158">
        <v>3.0865999999999998</v>
      </c>
      <c r="J70" s="158">
        <v>2.0335000000000001</v>
      </c>
      <c r="K70" s="158">
        <v>5.2066999999999997</v>
      </c>
      <c r="L70" s="158">
        <v>3.1474000000000002</v>
      </c>
      <c r="M70" s="158">
        <v>-1.1778999999999999</v>
      </c>
      <c r="N70" s="158">
        <v>-5.6840000000000002</v>
      </c>
      <c r="O70" s="158">
        <v>11.6479</v>
      </c>
      <c r="P70" s="158">
        <v>8.5085999999999995</v>
      </c>
      <c r="Q70" s="158">
        <v>11.233000000000001</v>
      </c>
      <c r="R70" s="158">
        <v>16.2027</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44859</v>
      </c>
      <c r="E71" s="158">
        <v>305.74250000000001</v>
      </c>
      <c r="F71" s="158">
        <v>0.50829999999999997</v>
      </c>
      <c r="G71" s="158">
        <v>0.50829999999999997</v>
      </c>
      <c r="H71" s="158">
        <v>0.59299999999999997</v>
      </c>
      <c r="I71" s="158">
        <v>3.0240999999999998</v>
      </c>
      <c r="J71" s="158">
        <v>-0.94720000000000004</v>
      </c>
      <c r="K71" s="158">
        <v>9.0391999999999992</v>
      </c>
      <c r="L71" s="158">
        <v>8.0831999999999997</v>
      </c>
      <c r="M71" s="158">
        <v>11.9086</v>
      </c>
      <c r="N71" s="158">
        <v>12.4391</v>
      </c>
      <c r="O71" s="158">
        <v>29.5809</v>
      </c>
      <c r="P71" s="158">
        <v>19.2315</v>
      </c>
      <c r="Q71" s="158">
        <v>17.1448</v>
      </c>
      <c r="R71" s="158">
        <v>37.224299999999999</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44859</v>
      </c>
      <c r="E72" s="158">
        <v>320.78519999999997</v>
      </c>
      <c r="F72" s="158">
        <v>0.52749999999999997</v>
      </c>
      <c r="G72" s="158">
        <v>0.52749999999999997</v>
      </c>
      <c r="H72" s="158">
        <v>0.62609999999999999</v>
      </c>
      <c r="I72" s="158">
        <v>3.0909</v>
      </c>
      <c r="J72" s="158">
        <v>-0.80300000000000005</v>
      </c>
      <c r="K72" s="158">
        <v>9.5137999999999998</v>
      </c>
      <c r="L72" s="158">
        <v>9.0197000000000003</v>
      </c>
      <c r="M72" s="158">
        <v>13.3508</v>
      </c>
      <c r="N72" s="158">
        <v>14.0633</v>
      </c>
      <c r="O72" s="158">
        <v>30.8094</v>
      </c>
      <c r="P72" s="158">
        <v>20.286200000000001</v>
      </c>
      <c r="Q72" s="158">
        <v>17.9666</v>
      </c>
      <c r="R72" s="158">
        <v>38.268700000000003</v>
      </c>
      <c r="T72" s="106"/>
      <c r="U72" s="107"/>
      <c r="V72" s="107"/>
      <c r="W72" s="107"/>
      <c r="X72" s="107"/>
      <c r="Y72" s="107"/>
      <c r="Z72" s="107"/>
      <c r="AA72" s="107"/>
      <c r="AB72" s="107"/>
      <c r="AC72" s="107"/>
      <c r="AD72" s="107"/>
      <c r="AE72" s="107"/>
      <c r="AF72" s="107"/>
      <c r="AG72" s="107"/>
      <c r="AH72" s="107"/>
    </row>
    <row r="73" spans="1:34" x14ac:dyDescent="0.3">
      <c r="A73" s="154" t="s">
        <v>474</v>
      </c>
      <c r="B73" s="154" t="s">
        <v>1708</v>
      </c>
      <c r="C73" s="154">
        <v>119609</v>
      </c>
      <c r="D73" s="157">
        <v>44859</v>
      </c>
      <c r="E73" s="158">
        <v>223.3853</v>
      </c>
      <c r="F73" s="158">
        <v>0.76600000000000001</v>
      </c>
      <c r="G73" s="158">
        <v>0.76600000000000001</v>
      </c>
      <c r="H73" s="158">
        <v>0.15010000000000001</v>
      </c>
      <c r="I73" s="158">
        <v>1.6197999999999999</v>
      </c>
      <c r="J73" s="158">
        <v>0.626</v>
      </c>
      <c r="K73" s="158">
        <v>4.6845999999999997</v>
      </c>
      <c r="L73" s="158">
        <v>2.8176999999999999</v>
      </c>
      <c r="M73" s="158">
        <v>3.1333000000000002</v>
      </c>
      <c r="N73" s="158">
        <v>0.7752</v>
      </c>
      <c r="O73" s="158">
        <v>14.363899999999999</v>
      </c>
      <c r="P73" s="158">
        <v>11.658899999999999</v>
      </c>
      <c r="Q73" s="158">
        <v>14.9815</v>
      </c>
      <c r="R73" s="158">
        <v>20.9435</v>
      </c>
      <c r="T73" s="106"/>
      <c r="U73" s="107"/>
      <c r="V73" s="107"/>
      <c r="W73" s="107"/>
      <c r="X73" s="107"/>
      <c r="Y73" s="107"/>
      <c r="Z73" s="107"/>
      <c r="AA73" s="107"/>
      <c r="AB73" s="107"/>
      <c r="AC73" s="107"/>
      <c r="AD73" s="107"/>
      <c r="AE73" s="107"/>
      <c r="AF73" s="107"/>
      <c r="AG73" s="107"/>
      <c r="AH73" s="107"/>
    </row>
    <row r="74" spans="1:34" x14ac:dyDescent="0.3">
      <c r="A74" s="154" t="s">
        <v>474</v>
      </c>
      <c r="B74" s="154" t="s">
        <v>1832</v>
      </c>
      <c r="C74" s="154">
        <v>119604</v>
      </c>
      <c r="D74" s="157">
        <v>44859</v>
      </c>
      <c r="E74" s="158">
        <v>99.366642457481007</v>
      </c>
      <c r="F74" s="158">
        <v>0.76600000000000001</v>
      </c>
      <c r="G74" s="158">
        <v>0.76600000000000001</v>
      </c>
      <c r="H74" s="158">
        <v>0.15</v>
      </c>
      <c r="I74" s="158">
        <v>1.6196999999999999</v>
      </c>
      <c r="J74" s="158">
        <v>0.62590000000000001</v>
      </c>
      <c r="K74" s="158">
        <v>4.6844999999999999</v>
      </c>
      <c r="L74" s="158">
        <v>2.8180999999999998</v>
      </c>
      <c r="M74" s="158">
        <v>3.1337000000000002</v>
      </c>
      <c r="N74" s="158">
        <v>0.77610000000000001</v>
      </c>
      <c r="O74" s="158">
        <v>14.2317</v>
      </c>
      <c r="P74" s="158">
        <v>11.496700000000001</v>
      </c>
      <c r="Q74" s="158">
        <v>14.8939</v>
      </c>
      <c r="R74" s="158">
        <v>20.944299999999998</v>
      </c>
      <c r="T74" s="106"/>
      <c r="U74" s="107"/>
      <c r="V74" s="107"/>
      <c r="W74" s="107"/>
      <c r="X74" s="107"/>
      <c r="Y74" s="107"/>
      <c r="Z74" s="107"/>
      <c r="AA74" s="107"/>
      <c r="AB74" s="107"/>
      <c r="AC74" s="107"/>
      <c r="AD74" s="107"/>
      <c r="AE74" s="107"/>
      <c r="AF74" s="107"/>
      <c r="AG74" s="107"/>
      <c r="AH74" s="107"/>
    </row>
    <row r="75" spans="1:34" x14ac:dyDescent="0.3">
      <c r="A75" s="154" t="s">
        <v>474</v>
      </c>
      <c r="B75" s="154" t="s">
        <v>1709</v>
      </c>
      <c r="C75" s="154">
        <v>102885</v>
      </c>
      <c r="D75" s="157">
        <v>44859</v>
      </c>
      <c r="E75" s="158">
        <v>489.32277423725799</v>
      </c>
      <c r="F75" s="158">
        <v>0.75819999999999999</v>
      </c>
      <c r="G75" s="158">
        <v>0.75819999999999999</v>
      </c>
      <c r="H75" s="158">
        <v>0.13650000000000001</v>
      </c>
      <c r="I75" s="158">
        <v>1.5922000000000001</v>
      </c>
      <c r="J75" s="158">
        <v>0.56369999999999998</v>
      </c>
      <c r="K75" s="158">
        <v>4.5042</v>
      </c>
      <c r="L75" s="158">
        <v>2.4710000000000001</v>
      </c>
      <c r="M75" s="158">
        <v>2.5973000000000002</v>
      </c>
      <c r="N75" s="158">
        <v>6.9699999999999998E-2</v>
      </c>
      <c r="O75" s="158">
        <v>13.581300000000001</v>
      </c>
      <c r="P75" s="158">
        <v>10.8287</v>
      </c>
      <c r="Q75" s="158">
        <v>15.5838</v>
      </c>
      <c r="R75" s="158">
        <v>20.096699999999998</v>
      </c>
      <c r="T75" s="106"/>
      <c r="U75" s="107"/>
      <c r="V75" s="107"/>
      <c r="W75" s="107"/>
      <c r="X75" s="107"/>
      <c r="Y75" s="107"/>
      <c r="Z75" s="107"/>
      <c r="AA75" s="107"/>
      <c r="AB75" s="107"/>
      <c r="AC75" s="107"/>
      <c r="AD75" s="107"/>
      <c r="AE75" s="107"/>
      <c r="AF75" s="107"/>
      <c r="AG75" s="107"/>
      <c r="AH75" s="107"/>
    </row>
    <row r="76" spans="1:34" x14ac:dyDescent="0.3">
      <c r="A76" s="154" t="s">
        <v>474</v>
      </c>
      <c r="B76" s="154" t="s">
        <v>1833</v>
      </c>
      <c r="C76" s="154">
        <v>101551</v>
      </c>
      <c r="D76" s="157">
        <v>44859</v>
      </c>
      <c r="E76" s="158">
        <v>442.21350020102699</v>
      </c>
      <c r="F76" s="158">
        <v>0.75829999999999997</v>
      </c>
      <c r="G76" s="158">
        <v>0.75829999999999997</v>
      </c>
      <c r="H76" s="158">
        <v>0.13650000000000001</v>
      </c>
      <c r="I76" s="158">
        <v>1.5922000000000001</v>
      </c>
      <c r="J76" s="158">
        <v>0.56379999999999997</v>
      </c>
      <c r="K76" s="158">
        <v>4.5044000000000004</v>
      </c>
      <c r="L76" s="158">
        <v>2.4710999999999999</v>
      </c>
      <c r="M76" s="158">
        <v>2.5975000000000001</v>
      </c>
      <c r="N76" s="158">
        <v>7.0199999999999999E-2</v>
      </c>
      <c r="O76" s="158">
        <v>13.4528</v>
      </c>
      <c r="P76" s="158">
        <v>10.667899999999999</v>
      </c>
      <c r="Q76" s="158">
        <v>15.1656</v>
      </c>
      <c r="R76" s="158">
        <v>20.098500000000001</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44859</v>
      </c>
      <c r="E77" s="158">
        <v>25.491499999999998</v>
      </c>
      <c r="F77" s="158">
        <v>0.55579999999999996</v>
      </c>
      <c r="G77" s="158">
        <v>0.55579999999999996</v>
      </c>
      <c r="H77" s="158">
        <v>0.65469999999999995</v>
      </c>
      <c r="I77" s="158">
        <v>2.9369000000000001</v>
      </c>
      <c r="J77" s="158">
        <v>1.508</v>
      </c>
      <c r="K77" s="158">
        <v>5.0849000000000002</v>
      </c>
      <c r="L77" s="158">
        <v>5.1464999999999996</v>
      </c>
      <c r="M77" s="158">
        <v>4.0434999999999999</v>
      </c>
      <c r="N77" s="158">
        <v>0.74019999999999997</v>
      </c>
      <c r="O77" s="158">
        <v>12.043200000000001</v>
      </c>
      <c r="P77" s="158">
        <v>9.5534999999999997</v>
      </c>
      <c r="Q77" s="158">
        <v>11.1065</v>
      </c>
      <c r="R77" s="158">
        <v>16.4937</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44859</v>
      </c>
      <c r="E78" s="158">
        <v>23.285399999999999</v>
      </c>
      <c r="F78" s="158">
        <v>0.53879999999999995</v>
      </c>
      <c r="G78" s="158">
        <v>0.53879999999999995</v>
      </c>
      <c r="H78" s="158">
        <v>0.62529999999999997</v>
      </c>
      <c r="I78" s="158">
        <v>2.8771</v>
      </c>
      <c r="J78" s="158">
        <v>1.3731</v>
      </c>
      <c r="K78" s="158">
        <v>4.6826999999999996</v>
      </c>
      <c r="L78" s="158">
        <v>4.351</v>
      </c>
      <c r="M78" s="158">
        <v>2.8748</v>
      </c>
      <c r="N78" s="158">
        <v>-0.76959999999999995</v>
      </c>
      <c r="O78" s="158">
        <v>10.361599999999999</v>
      </c>
      <c r="P78" s="158">
        <v>8.0861000000000001</v>
      </c>
      <c r="Q78" s="158">
        <v>9.9824000000000002</v>
      </c>
      <c r="R78" s="158">
        <v>14.7499</v>
      </c>
      <c r="T78" s="106"/>
      <c r="U78" s="107"/>
      <c r="V78" s="107"/>
      <c r="W78" s="107"/>
      <c r="X78" s="107"/>
      <c r="Y78" s="107"/>
      <c r="Z78" s="107"/>
      <c r="AA78" s="107"/>
      <c r="AB78" s="107"/>
      <c r="AC78" s="107"/>
      <c r="AD78" s="107"/>
      <c r="AE78" s="107"/>
      <c r="AF78" s="107"/>
      <c r="AG78" s="107"/>
      <c r="AH78" s="107"/>
    </row>
    <row r="79" spans="1:34" x14ac:dyDescent="0.3">
      <c r="A79" s="154" t="s">
        <v>474</v>
      </c>
      <c r="B79" s="154" t="s">
        <v>1895</v>
      </c>
      <c r="C79" s="154">
        <v>149599</v>
      </c>
      <c r="D79" s="157">
        <v>44859</v>
      </c>
      <c r="E79" s="158">
        <v>114.0759</v>
      </c>
      <c r="F79" s="158">
        <v>0.72689999999999999</v>
      </c>
      <c r="G79" s="158">
        <v>0.72689999999999999</v>
      </c>
      <c r="H79" s="158">
        <v>0.51790000000000003</v>
      </c>
      <c r="I79" s="158">
        <v>2.4611999999999998</v>
      </c>
      <c r="J79" s="158">
        <v>0.8498</v>
      </c>
      <c r="K79" s="158">
        <v>6.1218000000000004</v>
      </c>
      <c r="L79" s="158">
        <v>5.4082999999999997</v>
      </c>
      <c r="M79" s="158">
        <v>3.4441000000000002</v>
      </c>
      <c r="N79" s="158">
        <v>-7.3700000000000002E-2</v>
      </c>
      <c r="O79" s="158">
        <v>15.055199999999999</v>
      </c>
      <c r="P79" s="158">
        <v>8.9337</v>
      </c>
      <c r="Q79" s="158">
        <v>11.270300000000001</v>
      </c>
      <c r="R79" s="158">
        <v>20.349499999999999</v>
      </c>
      <c r="T79" s="106"/>
      <c r="U79" s="107"/>
      <c r="V79" s="107"/>
      <c r="W79" s="107"/>
      <c r="X79" s="107"/>
      <c r="Y79" s="107"/>
      <c r="Z79" s="107"/>
      <c r="AA79" s="107"/>
      <c r="AB79" s="107"/>
      <c r="AC79" s="107"/>
      <c r="AD79" s="107"/>
      <c r="AE79" s="107"/>
      <c r="AF79" s="107"/>
      <c r="AG79" s="107"/>
      <c r="AH79" s="107"/>
    </row>
    <row r="80" spans="1:34" x14ac:dyDescent="0.3">
      <c r="A80" s="154" t="s">
        <v>474</v>
      </c>
      <c r="B80" s="154" t="s">
        <v>1896</v>
      </c>
      <c r="C80" s="154">
        <v>149601</v>
      </c>
      <c r="D80" s="157">
        <v>44859</v>
      </c>
      <c r="E80" s="158">
        <v>126.6718</v>
      </c>
      <c r="F80" s="158">
        <v>0.74029999999999996</v>
      </c>
      <c r="G80" s="158">
        <v>0.74029999999999996</v>
      </c>
      <c r="H80" s="158">
        <v>0.54149999999999998</v>
      </c>
      <c r="I80" s="158">
        <v>2.5087999999999999</v>
      </c>
      <c r="J80" s="158">
        <v>0.95740000000000003</v>
      </c>
      <c r="K80" s="158">
        <v>6.4423000000000004</v>
      </c>
      <c r="L80" s="158">
        <v>6.0453000000000001</v>
      </c>
      <c r="M80" s="158">
        <v>4.3803999999999998</v>
      </c>
      <c r="N80" s="158">
        <v>1.1432</v>
      </c>
      <c r="O80" s="158">
        <v>16.4803</v>
      </c>
      <c r="P80" s="158">
        <v>10.2797</v>
      </c>
      <c r="Q80" s="158">
        <v>14.1869</v>
      </c>
      <c r="R80" s="158">
        <v>21.838100000000001</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44859</v>
      </c>
      <c r="E83" s="158">
        <v>345.1728</v>
      </c>
      <c r="F83" s="158">
        <v>0.6018</v>
      </c>
      <c r="G83" s="158">
        <v>0.6018</v>
      </c>
      <c r="H83" s="158">
        <v>0.65</v>
      </c>
      <c r="I83" s="158">
        <v>2.7561</v>
      </c>
      <c r="J83" s="158">
        <v>1.264</v>
      </c>
      <c r="K83" s="158">
        <v>6.1346999999999996</v>
      </c>
      <c r="L83" s="158">
        <v>7.4828999999999999</v>
      </c>
      <c r="M83" s="158">
        <v>4.9467999999999996</v>
      </c>
      <c r="N83" s="158">
        <v>2.7263000000000002</v>
      </c>
      <c r="O83" s="158">
        <v>15.214700000000001</v>
      </c>
      <c r="P83" s="158">
        <v>10.2332</v>
      </c>
      <c r="Q83" s="158">
        <v>13.5396</v>
      </c>
      <c r="R83" s="158">
        <v>22.0213</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44859</v>
      </c>
      <c r="E84" s="158">
        <v>429.91582928651502</v>
      </c>
      <c r="F84" s="158">
        <v>0.59119999999999995</v>
      </c>
      <c r="G84" s="158">
        <v>0.59119999999999995</v>
      </c>
      <c r="H84" s="158">
        <v>0.63139999999999996</v>
      </c>
      <c r="I84" s="158">
        <v>2.7181999999999999</v>
      </c>
      <c r="J84" s="158">
        <v>1.1783999999999999</v>
      </c>
      <c r="K84" s="158">
        <v>5.8773</v>
      </c>
      <c r="L84" s="158">
        <v>6.9661</v>
      </c>
      <c r="M84" s="158">
        <v>4.1997999999999998</v>
      </c>
      <c r="N84" s="158">
        <v>1.7519</v>
      </c>
      <c r="O84" s="158">
        <v>14.0764</v>
      </c>
      <c r="P84" s="158">
        <v>8.9681999999999995</v>
      </c>
      <c r="Q84" s="158">
        <v>14.9076</v>
      </c>
      <c r="R84" s="158">
        <v>20.848800000000001</v>
      </c>
      <c r="T84" s="106"/>
      <c r="U84" s="107"/>
      <c r="V84" s="107"/>
      <c r="W84" s="107"/>
      <c r="X84" s="107"/>
      <c r="Y84" s="107"/>
      <c r="Z84" s="107"/>
      <c r="AA84" s="107"/>
      <c r="AB84" s="107"/>
      <c r="AC84" s="107"/>
      <c r="AD84" s="107"/>
      <c r="AE84" s="107"/>
      <c r="AF84" s="107"/>
      <c r="AG84" s="107"/>
      <c r="AH84" s="107"/>
    </row>
    <row r="85" spans="1:34" x14ac:dyDescent="0.3">
      <c r="A85" s="154" t="s">
        <v>474</v>
      </c>
      <c r="B85" s="154" t="s">
        <v>1710</v>
      </c>
      <c r="C85" s="154">
        <v>148592</v>
      </c>
      <c r="D85" s="157">
        <v>44859</v>
      </c>
      <c r="E85" s="158">
        <v>12.92</v>
      </c>
      <c r="F85" s="158">
        <v>0.70150000000000001</v>
      </c>
      <c r="G85" s="158">
        <v>0.70150000000000001</v>
      </c>
      <c r="H85" s="158">
        <v>0.85870000000000002</v>
      </c>
      <c r="I85" s="158">
        <v>2.5396999999999998</v>
      </c>
      <c r="J85" s="158">
        <v>1.1746000000000001</v>
      </c>
      <c r="K85" s="158">
        <v>5.6418999999999997</v>
      </c>
      <c r="L85" s="158">
        <v>4.1096000000000004</v>
      </c>
      <c r="M85" s="158">
        <v>2.3772000000000002</v>
      </c>
      <c r="N85" s="158">
        <v>-7.7299999999999994E-2</v>
      </c>
      <c r="O85" s="158"/>
      <c r="P85" s="158"/>
      <c r="Q85" s="158">
        <v>14.8352</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1711</v>
      </c>
      <c r="C86" s="154">
        <v>148591</v>
      </c>
      <c r="D86" s="157">
        <v>44859</v>
      </c>
      <c r="E86" s="158">
        <v>12.64</v>
      </c>
      <c r="F86" s="158">
        <v>0.63690000000000002</v>
      </c>
      <c r="G86" s="158">
        <v>0.63690000000000002</v>
      </c>
      <c r="H86" s="158">
        <v>0.7974</v>
      </c>
      <c r="I86" s="158">
        <v>2.5142000000000002</v>
      </c>
      <c r="J86" s="158">
        <v>1.0391999999999999</v>
      </c>
      <c r="K86" s="158">
        <v>5.3333000000000004</v>
      </c>
      <c r="L86" s="158">
        <v>3.5217000000000001</v>
      </c>
      <c r="M86" s="158">
        <v>1.4446000000000001</v>
      </c>
      <c r="N86" s="158">
        <v>-1.25</v>
      </c>
      <c r="O86" s="158"/>
      <c r="P86" s="158"/>
      <c r="Q86" s="158">
        <v>13.4847</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44859</v>
      </c>
      <c r="E87" s="158">
        <v>273.2998</v>
      </c>
      <c r="F87" s="158">
        <v>0.87619999999999998</v>
      </c>
      <c r="G87" s="158">
        <v>0.87619999999999998</v>
      </c>
      <c r="H87" s="158">
        <v>1.1266</v>
      </c>
      <c r="I87" s="158">
        <v>2.9782999999999999</v>
      </c>
      <c r="J87" s="158">
        <v>1.923</v>
      </c>
      <c r="K87" s="158">
        <v>4.8448000000000002</v>
      </c>
      <c r="L87" s="158">
        <v>6.6313000000000004</v>
      </c>
      <c r="M87" s="158">
        <v>4.3677999999999999</v>
      </c>
      <c r="N87" s="158">
        <v>1.6367</v>
      </c>
      <c r="O87" s="158">
        <v>18.039100000000001</v>
      </c>
      <c r="P87" s="158">
        <v>9.9101999999999997</v>
      </c>
      <c r="Q87" s="158">
        <v>12.2126</v>
      </c>
      <c r="R87" s="158">
        <v>24.865500000000001</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44859</v>
      </c>
      <c r="E88" s="158">
        <v>265.11178056539501</v>
      </c>
      <c r="F88" s="158">
        <v>0.86960000000000004</v>
      </c>
      <c r="G88" s="158">
        <v>0.86960000000000004</v>
      </c>
      <c r="H88" s="158">
        <v>1.1145</v>
      </c>
      <c r="I88" s="158">
        <v>2.9540000000000002</v>
      </c>
      <c r="J88" s="158">
        <v>1.8675999999999999</v>
      </c>
      <c r="K88" s="158">
        <v>4.6802999999999999</v>
      </c>
      <c r="L88" s="158">
        <v>6.3079000000000001</v>
      </c>
      <c r="M88" s="158">
        <v>3.9013</v>
      </c>
      <c r="N88" s="158">
        <v>1.0195000000000001</v>
      </c>
      <c r="O88" s="158">
        <v>17.2288</v>
      </c>
      <c r="P88" s="158">
        <v>9.1460000000000008</v>
      </c>
      <c r="Q88" s="158">
        <v>12.4986</v>
      </c>
      <c r="R88" s="158">
        <v>24.079899999999999</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0.66829444444444441</v>
      </c>
      <c r="G89" s="160">
        <v>0.66829444444444441</v>
      </c>
      <c r="H89" s="160">
        <v>0.71952499999999975</v>
      </c>
      <c r="I89" s="160">
        <v>2.454102777777778</v>
      </c>
      <c r="J89" s="160">
        <v>1.2633555555555553</v>
      </c>
      <c r="K89" s="160">
        <v>5.3265805555555552</v>
      </c>
      <c r="L89" s="160">
        <v>4.1703986111111115</v>
      </c>
      <c r="M89" s="160">
        <v>2.6481013888888882</v>
      </c>
      <c r="N89" s="160">
        <v>0.71648194444444446</v>
      </c>
      <c r="O89" s="160">
        <v>14.762921428571429</v>
      </c>
      <c r="P89" s="160">
        <v>10.385551851851851</v>
      </c>
      <c r="Q89" s="160">
        <v>12.551197222222223</v>
      </c>
      <c r="R89" s="160">
        <v>20.282831428571431</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0.67494999999999994</v>
      </c>
      <c r="G90" s="160">
        <v>0.67494999999999994</v>
      </c>
      <c r="H90" s="160">
        <v>0.76350000000000007</v>
      </c>
      <c r="I90" s="160">
        <v>2.65795</v>
      </c>
      <c r="J90" s="160">
        <v>1.34765</v>
      </c>
      <c r="K90" s="160">
        <v>5.2407500000000002</v>
      </c>
      <c r="L90" s="160">
        <v>4.5523500000000006</v>
      </c>
      <c r="M90" s="160">
        <v>2.7874499999999998</v>
      </c>
      <c r="N90" s="160">
        <v>0.54295000000000004</v>
      </c>
      <c r="O90" s="160">
        <v>14.1967</v>
      </c>
      <c r="P90" s="160">
        <v>10.2964</v>
      </c>
      <c r="Q90" s="160">
        <v>12.7624</v>
      </c>
      <c r="R90" s="160">
        <v>20.224</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1638</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1639</v>
      </c>
      <c r="B93" s="154" t="s">
        <v>1616</v>
      </c>
      <c r="C93" s="154">
        <v>112088</v>
      </c>
      <c r="D93" s="157">
        <v>44859</v>
      </c>
      <c r="E93" s="158">
        <v>22.057200000000002</v>
      </c>
      <c r="F93" s="158">
        <v>6.3E-3</v>
      </c>
      <c r="G93" s="158">
        <v>6.3E-3</v>
      </c>
      <c r="H93" s="158">
        <v>8.0799999999999997E-2</v>
      </c>
      <c r="I93" s="158">
        <v>8.5800000000000001E-2</v>
      </c>
      <c r="J93" s="158">
        <v>0.35120000000000001</v>
      </c>
      <c r="K93" s="158">
        <v>1.0791999999999999</v>
      </c>
      <c r="L93" s="158">
        <v>1.7346999999999999</v>
      </c>
      <c r="M93" s="158">
        <v>2.6488999999999998</v>
      </c>
      <c r="N93" s="158">
        <v>3.6031</v>
      </c>
      <c r="O93" s="158">
        <v>3.9266999999999999</v>
      </c>
      <c r="P93" s="158">
        <v>4.8288000000000002</v>
      </c>
      <c r="Q93" s="158">
        <v>6.1458000000000004</v>
      </c>
      <c r="R93" s="158">
        <v>3.7014999999999998</v>
      </c>
      <c r="T93" s="106"/>
      <c r="U93" s="107"/>
      <c r="V93" s="107"/>
      <c r="W93" s="107"/>
      <c r="X93" s="107"/>
      <c r="Y93" s="107"/>
      <c r="Z93" s="107"/>
      <c r="AA93" s="107"/>
      <c r="AB93" s="107"/>
      <c r="AC93" s="107"/>
      <c r="AD93" s="107"/>
      <c r="AE93" s="107"/>
      <c r="AF93" s="107"/>
      <c r="AG93" s="107"/>
      <c r="AH93" s="107"/>
    </row>
    <row r="94" spans="1:34" x14ac:dyDescent="0.3">
      <c r="A94" s="154" t="s">
        <v>1639</v>
      </c>
      <c r="B94" s="154" t="s">
        <v>1593</v>
      </c>
      <c r="C94" s="154">
        <v>119526</v>
      </c>
      <c r="D94" s="157">
        <v>44859</v>
      </c>
      <c r="E94" s="158">
        <v>23.330200000000001</v>
      </c>
      <c r="F94" s="158">
        <v>1.41E-2</v>
      </c>
      <c r="G94" s="158">
        <v>1.41E-2</v>
      </c>
      <c r="H94" s="158">
        <v>9.4399999999999998E-2</v>
      </c>
      <c r="I94" s="158">
        <v>0.1129</v>
      </c>
      <c r="J94" s="158">
        <v>0.41399999999999998</v>
      </c>
      <c r="K94" s="158">
        <v>1.2604</v>
      </c>
      <c r="L94" s="158">
        <v>2.0956999999999999</v>
      </c>
      <c r="M94" s="158">
        <v>3.1858</v>
      </c>
      <c r="N94" s="158">
        <v>4.3235999999999999</v>
      </c>
      <c r="O94" s="158">
        <v>4.5955000000000004</v>
      </c>
      <c r="P94" s="158">
        <v>5.4851000000000001</v>
      </c>
      <c r="Q94" s="158">
        <v>6.7676999999999996</v>
      </c>
      <c r="R94" s="158">
        <v>4.3971999999999998</v>
      </c>
      <c r="T94" s="106"/>
      <c r="U94" s="107"/>
      <c r="V94" s="107"/>
      <c r="W94" s="107"/>
      <c r="X94" s="107"/>
      <c r="Y94" s="107"/>
      <c r="Z94" s="107"/>
      <c r="AA94" s="107"/>
      <c r="AB94" s="107"/>
      <c r="AC94" s="107"/>
      <c r="AD94" s="107"/>
      <c r="AE94" s="107"/>
      <c r="AF94" s="107"/>
      <c r="AG94" s="107"/>
      <c r="AH94" s="107"/>
    </row>
    <row r="95" spans="1:34" x14ac:dyDescent="0.3">
      <c r="A95" s="154" t="s">
        <v>1639</v>
      </c>
      <c r="B95" s="154" t="s">
        <v>1594</v>
      </c>
      <c r="C95" s="154">
        <v>130773</v>
      </c>
      <c r="D95" s="157">
        <v>44859</v>
      </c>
      <c r="E95" s="158">
        <v>16.5944</v>
      </c>
      <c r="F95" s="158">
        <v>1.15E-2</v>
      </c>
      <c r="G95" s="158">
        <v>1.15E-2</v>
      </c>
      <c r="H95" s="158">
        <v>9.5299999999999996E-2</v>
      </c>
      <c r="I95" s="158">
        <v>0.1152</v>
      </c>
      <c r="J95" s="158">
        <v>0.41270000000000001</v>
      </c>
      <c r="K95" s="158">
        <v>1.202</v>
      </c>
      <c r="L95" s="158">
        <v>2.0754000000000001</v>
      </c>
      <c r="M95" s="158">
        <v>3.3024</v>
      </c>
      <c r="N95" s="158">
        <v>4.7190000000000003</v>
      </c>
      <c r="O95" s="158">
        <v>4.6885000000000003</v>
      </c>
      <c r="P95" s="158">
        <v>5.61</v>
      </c>
      <c r="Q95" s="158">
        <v>6.3691000000000004</v>
      </c>
      <c r="R95" s="158">
        <v>4.5103999999999997</v>
      </c>
      <c r="T95" s="106"/>
      <c r="U95" s="107"/>
      <c r="V95" s="107"/>
      <c r="W95" s="107"/>
      <c r="X95" s="107"/>
      <c r="Y95" s="107"/>
      <c r="Z95" s="107"/>
      <c r="AA95" s="107"/>
      <c r="AB95" s="107"/>
      <c r="AC95" s="107"/>
      <c r="AD95" s="107"/>
      <c r="AE95" s="107"/>
      <c r="AF95" s="107"/>
      <c r="AG95" s="107"/>
      <c r="AH95" s="107"/>
    </row>
    <row r="96" spans="1:34" x14ac:dyDescent="0.3">
      <c r="A96" s="154" t="s">
        <v>1639</v>
      </c>
      <c r="B96" s="154" t="s">
        <v>1617</v>
      </c>
      <c r="C96" s="154">
        <v>130771</v>
      </c>
      <c r="D96" s="157">
        <v>44859</v>
      </c>
      <c r="E96" s="158">
        <v>15.560600000000001</v>
      </c>
      <c r="F96" s="158">
        <v>3.2000000000000002E-3</v>
      </c>
      <c r="G96" s="158">
        <v>3.2000000000000002E-3</v>
      </c>
      <c r="H96" s="158">
        <v>8.1000000000000003E-2</v>
      </c>
      <c r="I96" s="158">
        <v>8.7499999999999994E-2</v>
      </c>
      <c r="J96" s="158">
        <v>0.34820000000000001</v>
      </c>
      <c r="K96" s="158">
        <v>1.014</v>
      </c>
      <c r="L96" s="158">
        <v>1.698</v>
      </c>
      <c r="M96" s="158">
        <v>2.7326000000000001</v>
      </c>
      <c r="N96" s="158">
        <v>3.9472999999999998</v>
      </c>
      <c r="O96" s="158">
        <v>3.9178000000000002</v>
      </c>
      <c r="P96" s="158">
        <v>4.8201999999999998</v>
      </c>
      <c r="Q96" s="158">
        <v>5.5382999999999996</v>
      </c>
      <c r="R96" s="158">
        <v>3.7355</v>
      </c>
      <c r="T96" s="106"/>
      <c r="U96" s="107"/>
      <c r="V96" s="107"/>
      <c r="W96" s="107"/>
      <c r="X96" s="107"/>
      <c r="Y96" s="107"/>
      <c r="Z96" s="107"/>
      <c r="AA96" s="107"/>
      <c r="AB96" s="107"/>
      <c r="AC96" s="107"/>
      <c r="AD96" s="107"/>
      <c r="AE96" s="107"/>
      <c r="AF96" s="107"/>
      <c r="AG96" s="107"/>
      <c r="AH96" s="107"/>
    </row>
    <row r="97" spans="1:34" x14ac:dyDescent="0.3">
      <c r="A97" s="154" t="s">
        <v>1639</v>
      </c>
      <c r="B97" s="154" t="s">
        <v>2011</v>
      </c>
      <c r="C97" s="154">
        <v>143614</v>
      </c>
      <c r="D97" s="157">
        <v>44859</v>
      </c>
      <c r="E97" s="158">
        <v>11.986800000000001</v>
      </c>
      <c r="F97" s="158">
        <v>-2.5000000000000001E-3</v>
      </c>
      <c r="G97" s="158">
        <v>-2.5000000000000001E-3</v>
      </c>
      <c r="H97" s="158">
        <v>8.2699999999999996E-2</v>
      </c>
      <c r="I97" s="158">
        <v>0.11020000000000001</v>
      </c>
      <c r="J97" s="158">
        <v>0.33900000000000002</v>
      </c>
      <c r="K97" s="158">
        <v>0.93300000000000005</v>
      </c>
      <c r="L97" s="158">
        <v>1.5056</v>
      </c>
      <c r="M97" s="158">
        <v>2.2214999999999998</v>
      </c>
      <c r="N97" s="158">
        <v>2.9396</v>
      </c>
      <c r="O97" s="158">
        <v>3.2803</v>
      </c>
      <c r="P97" s="158"/>
      <c r="Q97" s="158">
        <v>4.2477999999999998</v>
      </c>
      <c r="R97" s="158">
        <v>2.8552</v>
      </c>
      <c r="T97" s="106"/>
      <c r="U97" s="107"/>
      <c r="V97" s="107"/>
      <c r="W97" s="107"/>
      <c r="X97" s="107"/>
      <c r="Y97" s="107"/>
      <c r="Z97" s="107"/>
      <c r="AA97" s="107"/>
      <c r="AB97" s="107"/>
      <c r="AC97" s="107"/>
      <c r="AD97" s="107"/>
      <c r="AE97" s="107"/>
      <c r="AF97" s="107"/>
      <c r="AG97" s="107"/>
      <c r="AH97" s="107"/>
    </row>
    <row r="98" spans="1:34" x14ac:dyDescent="0.3">
      <c r="A98" s="154" t="s">
        <v>1639</v>
      </c>
      <c r="B98" s="154" t="s">
        <v>2012</v>
      </c>
      <c r="C98" s="154">
        <v>143620</v>
      </c>
      <c r="D98" s="157">
        <v>44859</v>
      </c>
      <c r="E98" s="158">
        <v>11.670500000000001</v>
      </c>
      <c r="F98" s="158">
        <v>-7.7000000000000002E-3</v>
      </c>
      <c r="G98" s="158">
        <v>-7.7000000000000002E-3</v>
      </c>
      <c r="H98" s="158">
        <v>7.46E-2</v>
      </c>
      <c r="I98" s="158">
        <v>9.35E-2</v>
      </c>
      <c r="J98" s="158">
        <v>0.30170000000000002</v>
      </c>
      <c r="K98" s="158">
        <v>0.82330000000000003</v>
      </c>
      <c r="L98" s="158">
        <v>1.2862</v>
      </c>
      <c r="M98" s="158">
        <v>1.8928</v>
      </c>
      <c r="N98" s="158">
        <v>2.4986999999999999</v>
      </c>
      <c r="O98" s="158">
        <v>2.6551</v>
      </c>
      <c r="P98" s="158"/>
      <c r="Q98" s="158">
        <v>3.6097999999999999</v>
      </c>
      <c r="R98" s="158">
        <v>2.3115999999999999</v>
      </c>
      <c r="T98" s="106"/>
      <c r="U98" s="107"/>
      <c r="V98" s="107"/>
      <c r="W98" s="107"/>
      <c r="X98" s="107"/>
      <c r="Y98" s="107"/>
      <c r="Z98" s="107"/>
      <c r="AA98" s="107"/>
      <c r="AB98" s="107"/>
      <c r="AC98" s="107"/>
      <c r="AD98" s="107"/>
      <c r="AE98" s="107"/>
      <c r="AF98" s="107"/>
      <c r="AG98" s="107"/>
      <c r="AH98" s="107"/>
    </row>
    <row r="99" spans="1:34" x14ac:dyDescent="0.3">
      <c r="A99" s="154" t="s">
        <v>1639</v>
      </c>
      <c r="B99" s="154" t="s">
        <v>1955</v>
      </c>
      <c r="C99" s="154">
        <v>150251</v>
      </c>
      <c r="D99" s="157">
        <v>44859</v>
      </c>
      <c r="E99" s="158">
        <v>13.8506</v>
      </c>
      <c r="F99" s="158">
        <v>4.3E-3</v>
      </c>
      <c r="G99" s="158">
        <v>4.3E-3</v>
      </c>
      <c r="H99" s="158">
        <v>8.8200000000000001E-2</v>
      </c>
      <c r="I99" s="158">
        <v>6.7900000000000002E-2</v>
      </c>
      <c r="J99" s="158">
        <v>0.35580000000000001</v>
      </c>
      <c r="K99" s="158">
        <v>1.1560999999999999</v>
      </c>
      <c r="L99" s="158">
        <v>1.8105</v>
      </c>
      <c r="M99" s="158">
        <v>2.8942999999999999</v>
      </c>
      <c r="N99" s="158">
        <v>3.9445000000000001</v>
      </c>
      <c r="O99" s="158">
        <v>4.5769000000000002</v>
      </c>
      <c r="P99" s="158">
        <v>5.4821</v>
      </c>
      <c r="Q99" s="158">
        <v>5.7489999999999997</v>
      </c>
      <c r="R99" s="158">
        <v>4.1824000000000003</v>
      </c>
      <c r="T99" s="106"/>
      <c r="U99" s="107"/>
      <c r="V99" s="107"/>
      <c r="W99" s="107"/>
      <c r="X99" s="107"/>
      <c r="Y99" s="107"/>
      <c r="Z99" s="107"/>
      <c r="AA99" s="107"/>
      <c r="AB99" s="107"/>
      <c r="AC99" s="107"/>
      <c r="AD99" s="107"/>
      <c r="AE99" s="107"/>
      <c r="AF99" s="107"/>
      <c r="AG99" s="107"/>
      <c r="AH99" s="107"/>
    </row>
    <row r="100" spans="1:34" x14ac:dyDescent="0.3">
      <c r="A100" s="154" t="s">
        <v>1639</v>
      </c>
      <c r="B100" s="154" t="s">
        <v>1956</v>
      </c>
      <c r="C100" s="154">
        <v>150250</v>
      </c>
      <c r="D100" s="157">
        <v>44859</v>
      </c>
      <c r="E100" s="158">
        <v>13.365500000000001</v>
      </c>
      <c r="F100" s="158">
        <v>-2.2000000000000001E-3</v>
      </c>
      <c r="G100" s="158">
        <v>-2.2000000000000001E-3</v>
      </c>
      <c r="H100" s="158">
        <v>7.7100000000000002E-2</v>
      </c>
      <c r="I100" s="158">
        <v>4.4200000000000003E-2</v>
      </c>
      <c r="J100" s="158">
        <v>0.30170000000000002</v>
      </c>
      <c r="K100" s="158">
        <v>0.99980000000000002</v>
      </c>
      <c r="L100" s="158">
        <v>1.4891000000000001</v>
      </c>
      <c r="M100" s="158">
        <v>2.3862000000000001</v>
      </c>
      <c r="N100" s="158">
        <v>3.2404000000000002</v>
      </c>
      <c r="O100" s="158">
        <v>3.9056999999999999</v>
      </c>
      <c r="P100" s="158">
        <v>4.8281000000000001</v>
      </c>
      <c r="Q100" s="158">
        <v>5.1040999999999999</v>
      </c>
      <c r="R100" s="158">
        <v>3.4937</v>
      </c>
      <c r="T100" s="106"/>
      <c r="U100" s="107"/>
      <c r="V100" s="107"/>
      <c r="W100" s="107"/>
      <c r="X100" s="107"/>
      <c r="Y100" s="107"/>
      <c r="Z100" s="107"/>
      <c r="AA100" s="107"/>
      <c r="AB100" s="107"/>
      <c r="AC100" s="107"/>
      <c r="AD100" s="107"/>
      <c r="AE100" s="107"/>
      <c r="AF100" s="107"/>
      <c r="AG100" s="107"/>
      <c r="AH100" s="107"/>
    </row>
    <row r="101" spans="1:34" x14ac:dyDescent="0.3">
      <c r="A101" s="154" t="s">
        <v>1639</v>
      </c>
      <c r="B101" s="154" t="s">
        <v>1595</v>
      </c>
      <c r="C101" s="154">
        <v>142283</v>
      </c>
      <c r="D101" s="157">
        <v>44859</v>
      </c>
      <c r="E101" s="158">
        <v>12.78</v>
      </c>
      <c r="F101" s="158">
        <v>4.7E-2</v>
      </c>
      <c r="G101" s="158">
        <v>4.7E-2</v>
      </c>
      <c r="H101" s="158">
        <v>0.10970000000000001</v>
      </c>
      <c r="I101" s="158">
        <v>8.6099999999999996E-2</v>
      </c>
      <c r="J101" s="158">
        <v>0.36120000000000002</v>
      </c>
      <c r="K101" s="158">
        <v>1.2759</v>
      </c>
      <c r="L101" s="158">
        <v>2.0684999999999998</v>
      </c>
      <c r="M101" s="158">
        <v>3.0146999999999999</v>
      </c>
      <c r="N101" s="158">
        <v>4.0547000000000004</v>
      </c>
      <c r="O101" s="158">
        <v>4.3349000000000002</v>
      </c>
      <c r="P101" s="158"/>
      <c r="Q101" s="158">
        <v>5.2990000000000004</v>
      </c>
      <c r="R101" s="158">
        <v>4.0364000000000004</v>
      </c>
      <c r="T101" s="106"/>
      <c r="U101" s="107"/>
      <c r="V101" s="107"/>
      <c r="W101" s="107"/>
      <c r="X101" s="107"/>
      <c r="Y101" s="107"/>
      <c r="Z101" s="107"/>
      <c r="AA101" s="107"/>
      <c r="AB101" s="107"/>
      <c r="AC101" s="107"/>
      <c r="AD101" s="107"/>
      <c r="AE101" s="107"/>
      <c r="AF101" s="107"/>
      <c r="AG101" s="107"/>
      <c r="AH101" s="107"/>
    </row>
    <row r="102" spans="1:34" x14ac:dyDescent="0.3">
      <c r="A102" s="154" t="s">
        <v>1639</v>
      </c>
      <c r="B102" s="154" t="s">
        <v>1618</v>
      </c>
      <c r="C102" s="154">
        <v>142282</v>
      </c>
      <c r="D102" s="157">
        <v>44859</v>
      </c>
      <c r="E102" s="158">
        <v>12.422000000000001</v>
      </c>
      <c r="F102" s="158">
        <v>4.0300000000000002E-2</v>
      </c>
      <c r="G102" s="158">
        <v>4.0300000000000002E-2</v>
      </c>
      <c r="H102" s="158">
        <v>9.6699999999999994E-2</v>
      </c>
      <c r="I102" s="158">
        <v>6.4399999999999999E-2</v>
      </c>
      <c r="J102" s="158">
        <v>0.31490000000000001</v>
      </c>
      <c r="K102" s="158">
        <v>1.1234</v>
      </c>
      <c r="L102" s="158">
        <v>1.7696000000000001</v>
      </c>
      <c r="M102" s="158">
        <v>2.5678999999999998</v>
      </c>
      <c r="N102" s="158">
        <v>3.4477000000000002</v>
      </c>
      <c r="O102" s="158">
        <v>3.7221000000000002</v>
      </c>
      <c r="P102" s="158"/>
      <c r="Q102" s="158">
        <v>4.6711</v>
      </c>
      <c r="R102" s="158">
        <v>3.4283000000000001</v>
      </c>
      <c r="T102" s="106"/>
      <c r="U102" s="107"/>
      <c r="V102" s="107"/>
      <c r="W102" s="107"/>
      <c r="X102" s="107"/>
      <c r="Y102" s="107"/>
      <c r="Z102" s="107"/>
      <c r="AA102" s="107"/>
      <c r="AB102" s="107"/>
      <c r="AC102" s="107"/>
      <c r="AD102" s="107"/>
      <c r="AE102" s="107"/>
      <c r="AF102" s="107"/>
      <c r="AG102" s="107"/>
      <c r="AH102" s="107"/>
    </row>
    <row r="103" spans="1:34" x14ac:dyDescent="0.3">
      <c r="A103" s="154" t="s">
        <v>1639</v>
      </c>
      <c r="B103" s="154" t="s">
        <v>1596</v>
      </c>
      <c r="C103" s="154">
        <v>130206</v>
      </c>
      <c r="D103" s="157">
        <v>44859</v>
      </c>
      <c r="E103" s="158">
        <v>16.924199999999999</v>
      </c>
      <c r="F103" s="158">
        <v>9.4999999999999998E-3</v>
      </c>
      <c r="G103" s="158">
        <v>9.4999999999999998E-3</v>
      </c>
      <c r="H103" s="158">
        <v>0.1142</v>
      </c>
      <c r="I103" s="158">
        <v>0.1124</v>
      </c>
      <c r="J103" s="158">
        <v>0.41410000000000002</v>
      </c>
      <c r="K103" s="158">
        <v>1.3212999999999999</v>
      </c>
      <c r="L103" s="158">
        <v>2.2178</v>
      </c>
      <c r="M103" s="158">
        <v>3.4379</v>
      </c>
      <c r="N103" s="158">
        <v>4.6726000000000001</v>
      </c>
      <c r="O103" s="158">
        <v>4.8696999999999999</v>
      </c>
      <c r="P103" s="158">
        <v>5.7206000000000001</v>
      </c>
      <c r="Q103" s="158">
        <v>6.5167999999999999</v>
      </c>
      <c r="R103" s="158">
        <v>4.5594000000000001</v>
      </c>
      <c r="T103" s="106"/>
      <c r="U103" s="107"/>
      <c r="V103" s="107"/>
      <c r="W103" s="107"/>
      <c r="X103" s="107"/>
      <c r="Y103" s="107"/>
      <c r="Z103" s="107"/>
      <c r="AA103" s="107"/>
      <c r="AB103" s="107"/>
      <c r="AC103" s="107"/>
      <c r="AD103" s="107"/>
      <c r="AE103" s="107"/>
      <c r="AF103" s="107"/>
      <c r="AG103" s="107"/>
      <c r="AH103" s="107"/>
    </row>
    <row r="104" spans="1:34" x14ac:dyDescent="0.3">
      <c r="A104" s="154" t="s">
        <v>1639</v>
      </c>
      <c r="B104" s="154" t="s">
        <v>1619</v>
      </c>
      <c r="C104" s="154">
        <v>130205</v>
      </c>
      <c r="D104" s="157">
        <v>44859</v>
      </c>
      <c r="E104" s="158">
        <v>16.066500000000001</v>
      </c>
      <c r="F104" s="158">
        <v>1.1999999999999999E-3</v>
      </c>
      <c r="G104" s="158">
        <v>1.1999999999999999E-3</v>
      </c>
      <c r="H104" s="158">
        <v>0.1003</v>
      </c>
      <c r="I104" s="158">
        <v>8.5300000000000001E-2</v>
      </c>
      <c r="J104" s="158">
        <v>0.35170000000000001</v>
      </c>
      <c r="K104" s="158">
        <v>1.1394</v>
      </c>
      <c r="L104" s="158">
        <v>1.8524</v>
      </c>
      <c r="M104" s="158">
        <v>2.8849</v>
      </c>
      <c r="N104" s="158">
        <v>3.9237000000000002</v>
      </c>
      <c r="O104" s="158">
        <v>4.1135999999999999</v>
      </c>
      <c r="P104" s="158">
        <v>4.9824000000000002</v>
      </c>
      <c r="Q104" s="158">
        <v>5.8540999999999999</v>
      </c>
      <c r="R104" s="158">
        <v>3.8111999999999999</v>
      </c>
      <c r="T104" s="106"/>
      <c r="U104" s="107"/>
      <c r="V104" s="107"/>
      <c r="W104" s="107"/>
      <c r="X104" s="107"/>
      <c r="Y104" s="107"/>
      <c r="Z104" s="107"/>
      <c r="AA104" s="107"/>
      <c r="AB104" s="107"/>
      <c r="AC104" s="107"/>
      <c r="AD104" s="107"/>
      <c r="AE104" s="107"/>
      <c r="AF104" s="107"/>
      <c r="AG104" s="107"/>
      <c r="AH104" s="107"/>
    </row>
    <row r="105" spans="1:34" x14ac:dyDescent="0.3">
      <c r="A105" s="154" t="s">
        <v>1639</v>
      </c>
      <c r="B105" s="154" t="s">
        <v>1712</v>
      </c>
      <c r="C105" s="154">
        <v>118931</v>
      </c>
      <c r="D105" s="157">
        <v>44859</v>
      </c>
      <c r="E105" s="158">
        <v>26.126000000000001</v>
      </c>
      <c r="F105" s="158">
        <v>1.5299999999999999E-2</v>
      </c>
      <c r="G105" s="158">
        <v>1.5299999999999999E-2</v>
      </c>
      <c r="H105" s="158">
        <v>9.9599999999999994E-2</v>
      </c>
      <c r="I105" s="158">
        <v>0.1226</v>
      </c>
      <c r="J105" s="158">
        <v>0.41120000000000001</v>
      </c>
      <c r="K105" s="158">
        <v>1.2557</v>
      </c>
      <c r="L105" s="158">
        <v>2.0945999999999998</v>
      </c>
      <c r="M105" s="158">
        <v>3.1221999999999999</v>
      </c>
      <c r="N105" s="158">
        <v>4.1748000000000003</v>
      </c>
      <c r="O105" s="158">
        <v>4.2855999999999996</v>
      </c>
      <c r="P105" s="158">
        <v>5.117</v>
      </c>
      <c r="Q105" s="158">
        <v>6.3205999999999998</v>
      </c>
      <c r="R105" s="158">
        <v>4.1847000000000003</v>
      </c>
      <c r="T105" s="106"/>
      <c r="U105" s="107"/>
      <c r="V105" s="107"/>
      <c r="W105" s="107"/>
      <c r="X105" s="107"/>
      <c r="Y105" s="107"/>
      <c r="Z105" s="107"/>
      <c r="AA105" s="107"/>
      <c r="AB105" s="107"/>
      <c r="AC105" s="107"/>
      <c r="AD105" s="107"/>
      <c r="AE105" s="107"/>
      <c r="AF105" s="107"/>
      <c r="AG105" s="107"/>
      <c r="AH105" s="107"/>
    </row>
    <row r="106" spans="1:34" x14ac:dyDescent="0.3">
      <c r="A106" s="154" t="s">
        <v>1639</v>
      </c>
      <c r="B106" s="154" t="s">
        <v>1620</v>
      </c>
      <c r="C106" s="154">
        <v>106793</v>
      </c>
      <c r="D106" s="157">
        <v>44859</v>
      </c>
      <c r="E106" s="158">
        <v>25.390999999999998</v>
      </c>
      <c r="F106" s="158">
        <v>1.18E-2</v>
      </c>
      <c r="G106" s="158">
        <v>1.18E-2</v>
      </c>
      <c r="H106" s="158">
        <v>9.0700000000000003E-2</v>
      </c>
      <c r="I106" s="158">
        <v>0.10249999999999999</v>
      </c>
      <c r="J106" s="158">
        <v>0.36370000000000002</v>
      </c>
      <c r="K106" s="158">
        <v>1.1191</v>
      </c>
      <c r="L106" s="158">
        <v>1.8165</v>
      </c>
      <c r="M106" s="158">
        <v>2.7019000000000002</v>
      </c>
      <c r="N106" s="158">
        <v>3.6029</v>
      </c>
      <c r="O106" s="158">
        <v>3.7178</v>
      </c>
      <c r="P106" s="158">
        <v>4.5602</v>
      </c>
      <c r="Q106" s="158">
        <v>6.4017999999999997</v>
      </c>
      <c r="R106" s="158">
        <v>3.6141000000000001</v>
      </c>
      <c r="T106" s="106"/>
      <c r="U106" s="107"/>
      <c r="V106" s="107"/>
      <c r="W106" s="107"/>
      <c r="X106" s="107"/>
      <c r="Y106" s="107"/>
      <c r="Z106" s="107"/>
      <c r="AA106" s="107"/>
      <c r="AB106" s="107"/>
      <c r="AC106" s="107"/>
      <c r="AD106" s="107"/>
      <c r="AE106" s="107"/>
      <c r="AF106" s="107"/>
      <c r="AG106" s="107"/>
      <c r="AH106" s="107"/>
    </row>
    <row r="107" spans="1:34" x14ac:dyDescent="0.3">
      <c r="A107" s="154" t="s">
        <v>1639</v>
      </c>
      <c r="B107" s="154" t="s">
        <v>1597</v>
      </c>
      <c r="C107" s="154">
        <v>129052</v>
      </c>
      <c r="D107" s="157">
        <v>44859</v>
      </c>
      <c r="E107" s="158">
        <v>16.481999999999999</v>
      </c>
      <c r="F107" s="158">
        <v>1.8200000000000001E-2</v>
      </c>
      <c r="G107" s="158">
        <v>1.8200000000000001E-2</v>
      </c>
      <c r="H107" s="158">
        <v>0.1032</v>
      </c>
      <c r="I107" s="158">
        <v>0.1215</v>
      </c>
      <c r="J107" s="158">
        <v>0.40820000000000001</v>
      </c>
      <c r="K107" s="158">
        <v>1.2532000000000001</v>
      </c>
      <c r="L107" s="158">
        <v>2.0937000000000001</v>
      </c>
      <c r="M107" s="158">
        <v>3.1221000000000001</v>
      </c>
      <c r="N107" s="158">
        <v>4.1714000000000002</v>
      </c>
      <c r="O107" s="158">
        <v>4.2849000000000004</v>
      </c>
      <c r="P107" s="158">
        <v>5.1180000000000003</v>
      </c>
      <c r="Q107" s="158">
        <v>6.0000999999999998</v>
      </c>
      <c r="R107" s="158">
        <v>4.1852</v>
      </c>
      <c r="T107" s="106"/>
      <c r="U107" s="107"/>
      <c r="V107" s="107"/>
      <c r="W107" s="107"/>
      <c r="X107" s="107"/>
      <c r="Y107" s="107"/>
      <c r="Z107" s="107"/>
      <c r="AA107" s="107"/>
      <c r="AB107" s="107"/>
      <c r="AC107" s="107"/>
      <c r="AD107" s="107"/>
      <c r="AE107" s="107"/>
      <c r="AF107" s="107"/>
      <c r="AG107" s="107"/>
      <c r="AH107" s="107"/>
    </row>
    <row r="108" spans="1:34" x14ac:dyDescent="0.3">
      <c r="A108" s="154" t="s">
        <v>1639</v>
      </c>
      <c r="B108" s="154" t="s">
        <v>1621</v>
      </c>
      <c r="C108" s="154">
        <v>104683</v>
      </c>
      <c r="D108" s="157">
        <v>44859</v>
      </c>
      <c r="E108" s="158">
        <v>28.454599999999999</v>
      </c>
      <c r="F108" s="158">
        <v>2.1100000000000001E-2</v>
      </c>
      <c r="G108" s="158">
        <v>2.1100000000000001E-2</v>
      </c>
      <c r="H108" s="158">
        <v>0.1087</v>
      </c>
      <c r="I108" s="158">
        <v>0.1196</v>
      </c>
      <c r="J108" s="158">
        <v>0.39200000000000002</v>
      </c>
      <c r="K108" s="158">
        <v>1.1766000000000001</v>
      </c>
      <c r="L108" s="158">
        <v>1.8794</v>
      </c>
      <c r="M108" s="158">
        <v>2.7475999999999998</v>
      </c>
      <c r="N108" s="158">
        <v>3.7803</v>
      </c>
      <c r="O108" s="158">
        <v>3.9973000000000001</v>
      </c>
      <c r="P108" s="158">
        <v>4.8621999999999996</v>
      </c>
      <c r="Q108" s="158">
        <v>6.8289999999999997</v>
      </c>
      <c r="R108" s="158">
        <v>3.7532999999999999</v>
      </c>
      <c r="T108" s="106"/>
      <c r="U108" s="107"/>
      <c r="V108" s="107"/>
      <c r="W108" s="107"/>
      <c r="X108" s="107"/>
      <c r="Y108" s="107"/>
      <c r="Z108" s="107"/>
      <c r="AA108" s="107"/>
      <c r="AB108" s="107"/>
      <c r="AC108" s="107"/>
      <c r="AD108" s="107"/>
      <c r="AE108" s="107"/>
      <c r="AF108" s="107"/>
      <c r="AG108" s="107"/>
      <c r="AH108" s="107"/>
    </row>
    <row r="109" spans="1:34" x14ac:dyDescent="0.3">
      <c r="A109" s="154" t="s">
        <v>1639</v>
      </c>
      <c r="B109" s="154" t="s">
        <v>1598</v>
      </c>
      <c r="C109" s="154">
        <v>120364</v>
      </c>
      <c r="D109" s="157">
        <v>44859</v>
      </c>
      <c r="E109" s="158">
        <v>30.0427</v>
      </c>
      <c r="F109" s="158">
        <v>2.76E-2</v>
      </c>
      <c r="G109" s="158">
        <v>2.76E-2</v>
      </c>
      <c r="H109" s="158">
        <v>0.12</v>
      </c>
      <c r="I109" s="158">
        <v>0.14169999999999999</v>
      </c>
      <c r="J109" s="158">
        <v>0.44230000000000003</v>
      </c>
      <c r="K109" s="158">
        <v>1.3224</v>
      </c>
      <c r="L109" s="158">
        <v>2.1711</v>
      </c>
      <c r="M109" s="158">
        <v>3.1867000000000001</v>
      </c>
      <c r="N109" s="158">
        <v>4.3659999999999997</v>
      </c>
      <c r="O109" s="158">
        <v>4.5603999999999996</v>
      </c>
      <c r="P109" s="158">
        <v>5.4538000000000002</v>
      </c>
      <c r="Q109" s="158">
        <v>6.8512000000000004</v>
      </c>
      <c r="R109" s="158">
        <v>4.3219000000000003</v>
      </c>
      <c r="T109" s="106"/>
      <c r="U109" s="107"/>
      <c r="V109" s="107"/>
      <c r="W109" s="107"/>
      <c r="X109" s="107"/>
      <c r="Y109" s="107"/>
      <c r="Z109" s="107"/>
      <c r="AA109" s="107"/>
      <c r="AB109" s="107"/>
      <c r="AC109" s="107"/>
      <c r="AD109" s="107"/>
      <c r="AE109" s="107"/>
      <c r="AF109" s="107"/>
      <c r="AG109" s="107"/>
      <c r="AH109" s="107"/>
    </row>
    <row r="110" spans="1:34" x14ac:dyDescent="0.3">
      <c r="A110" s="154" t="s">
        <v>1639</v>
      </c>
      <c r="B110" s="154" t="s">
        <v>1599</v>
      </c>
      <c r="C110" s="154">
        <v>118474</v>
      </c>
      <c r="D110" s="157">
        <v>44859</v>
      </c>
      <c r="E110" s="158">
        <v>28.6111</v>
      </c>
      <c r="F110" s="158">
        <v>2.87E-2</v>
      </c>
      <c r="G110" s="158">
        <v>2.87E-2</v>
      </c>
      <c r="H110" s="158">
        <v>0.11899999999999999</v>
      </c>
      <c r="I110" s="158">
        <v>0.12529999999999999</v>
      </c>
      <c r="J110" s="158">
        <v>0.4254</v>
      </c>
      <c r="K110" s="158">
        <v>1.3044</v>
      </c>
      <c r="L110" s="158">
        <v>2.1092</v>
      </c>
      <c r="M110" s="158">
        <v>3.1844999999999999</v>
      </c>
      <c r="N110" s="158">
        <v>4.3021000000000003</v>
      </c>
      <c r="O110" s="158">
        <v>4.4329000000000001</v>
      </c>
      <c r="P110" s="158">
        <v>5.4810999999999996</v>
      </c>
      <c r="Q110" s="158">
        <v>6.7239000000000004</v>
      </c>
      <c r="R110" s="158">
        <v>4.2446000000000002</v>
      </c>
      <c r="T110" s="106"/>
      <c r="U110" s="107"/>
      <c r="V110" s="107"/>
      <c r="W110" s="107"/>
      <c r="X110" s="107"/>
      <c r="Y110" s="107"/>
      <c r="Z110" s="107"/>
      <c r="AA110" s="107"/>
      <c r="AB110" s="107"/>
      <c r="AC110" s="107"/>
      <c r="AD110" s="107"/>
      <c r="AE110" s="107"/>
      <c r="AF110" s="107"/>
      <c r="AG110" s="107"/>
      <c r="AH110" s="107"/>
    </row>
    <row r="111" spans="1:34" x14ac:dyDescent="0.3">
      <c r="A111" s="154" t="s">
        <v>1639</v>
      </c>
      <c r="B111" s="154" t="s">
        <v>1622</v>
      </c>
      <c r="C111" s="154">
        <v>108845</v>
      </c>
      <c r="D111" s="157">
        <v>44859</v>
      </c>
      <c r="E111" s="158">
        <v>26.9434</v>
      </c>
      <c r="F111" s="158">
        <v>2.12E-2</v>
      </c>
      <c r="G111" s="158">
        <v>2.12E-2</v>
      </c>
      <c r="H111" s="158">
        <v>0.10589999999999999</v>
      </c>
      <c r="I111" s="158">
        <v>9.9199999999999997E-2</v>
      </c>
      <c r="J111" s="158">
        <v>0.36509999999999998</v>
      </c>
      <c r="K111" s="158">
        <v>1.1297999999999999</v>
      </c>
      <c r="L111" s="158">
        <v>1.7577</v>
      </c>
      <c r="M111" s="158">
        <v>2.645</v>
      </c>
      <c r="N111" s="158">
        <v>3.5735000000000001</v>
      </c>
      <c r="O111" s="158">
        <v>3.6907000000000001</v>
      </c>
      <c r="P111" s="158">
        <v>4.7371999999999996</v>
      </c>
      <c r="Q111" s="158">
        <v>6.4509999999999996</v>
      </c>
      <c r="R111" s="158">
        <v>3.5282</v>
      </c>
      <c r="T111" s="106"/>
      <c r="U111" s="107"/>
      <c r="V111" s="107"/>
      <c r="W111" s="107"/>
      <c r="X111" s="107"/>
      <c r="Y111" s="107"/>
      <c r="Z111" s="107"/>
      <c r="AA111" s="107"/>
      <c r="AB111" s="107"/>
      <c r="AC111" s="107"/>
      <c r="AD111" s="107"/>
      <c r="AE111" s="107"/>
      <c r="AF111" s="107"/>
      <c r="AG111" s="107"/>
      <c r="AH111" s="107"/>
    </row>
    <row r="112" spans="1:34" x14ac:dyDescent="0.3">
      <c r="A112" s="154" t="s">
        <v>1639</v>
      </c>
      <c r="B112" s="154" t="s">
        <v>1600</v>
      </c>
      <c r="C112" s="154">
        <v>133181</v>
      </c>
      <c r="D112" s="157">
        <v>44859</v>
      </c>
      <c r="E112" s="158">
        <v>15.5046</v>
      </c>
      <c r="F112" s="158">
        <v>3.61E-2</v>
      </c>
      <c r="G112" s="158">
        <v>3.61E-2</v>
      </c>
      <c r="H112" s="158">
        <v>9.6199999999999994E-2</v>
      </c>
      <c r="I112" s="158">
        <v>0.1537</v>
      </c>
      <c r="J112" s="158">
        <v>0.32940000000000003</v>
      </c>
      <c r="K112" s="158">
        <v>0.94730000000000003</v>
      </c>
      <c r="L112" s="158">
        <v>1.5423</v>
      </c>
      <c r="M112" s="158">
        <v>2.1194999999999999</v>
      </c>
      <c r="N112" s="158">
        <v>3.0384000000000002</v>
      </c>
      <c r="O112" s="158">
        <v>3.3565</v>
      </c>
      <c r="P112" s="158">
        <v>4.6226000000000003</v>
      </c>
      <c r="Q112" s="158">
        <v>5.742</v>
      </c>
      <c r="R112" s="158">
        <v>2.9575</v>
      </c>
      <c r="T112" s="106"/>
      <c r="U112" s="107"/>
      <c r="V112" s="107"/>
      <c r="W112" s="107"/>
      <c r="X112" s="107"/>
      <c r="Y112" s="107"/>
      <c r="Z112" s="107"/>
      <c r="AA112" s="107"/>
      <c r="AB112" s="107"/>
      <c r="AC112" s="107"/>
      <c r="AD112" s="107"/>
      <c r="AE112" s="107"/>
      <c r="AF112" s="107"/>
      <c r="AG112" s="107"/>
      <c r="AH112" s="107"/>
    </row>
    <row r="113" spans="1:34" x14ac:dyDescent="0.3">
      <c r="A113" s="154" t="s">
        <v>1639</v>
      </c>
      <c r="B113" s="154" t="s">
        <v>1623</v>
      </c>
      <c r="C113" s="154">
        <v>133184</v>
      </c>
      <c r="D113" s="157">
        <v>44859</v>
      </c>
      <c r="E113" s="158">
        <v>14.7714</v>
      </c>
      <c r="F113" s="158">
        <v>2.9100000000000001E-2</v>
      </c>
      <c r="G113" s="158">
        <v>2.9100000000000001E-2</v>
      </c>
      <c r="H113" s="158">
        <v>8.4000000000000005E-2</v>
      </c>
      <c r="I113" s="158">
        <v>0.1288</v>
      </c>
      <c r="J113" s="158">
        <v>0.27360000000000001</v>
      </c>
      <c r="K113" s="158">
        <v>0.77569999999999995</v>
      </c>
      <c r="L113" s="158">
        <v>1.1934</v>
      </c>
      <c r="M113" s="158">
        <v>1.5929</v>
      </c>
      <c r="N113" s="158">
        <v>2.3262</v>
      </c>
      <c r="O113" s="158">
        <v>2.6587000000000001</v>
      </c>
      <c r="P113" s="158">
        <v>3.9944999999999999</v>
      </c>
      <c r="Q113" s="158">
        <v>5.0918999999999999</v>
      </c>
      <c r="R113" s="158">
        <v>2.2429000000000001</v>
      </c>
      <c r="T113" s="106"/>
      <c r="U113" s="107"/>
      <c r="V113" s="107"/>
      <c r="W113" s="107"/>
      <c r="X113" s="107"/>
      <c r="Y113" s="107"/>
      <c r="Z113" s="107"/>
      <c r="AA113" s="107"/>
      <c r="AB113" s="107"/>
      <c r="AC113" s="107"/>
      <c r="AD113" s="107"/>
      <c r="AE113" s="107"/>
      <c r="AF113" s="107"/>
      <c r="AG113" s="107"/>
      <c r="AH113" s="107"/>
    </row>
    <row r="114" spans="1:34" x14ac:dyDescent="0.3">
      <c r="A114" s="154" t="s">
        <v>1639</v>
      </c>
      <c r="B114" s="154" t="s">
        <v>1624</v>
      </c>
      <c r="C114" s="154">
        <v>105603</v>
      </c>
      <c r="D114" s="157">
        <v>44859</v>
      </c>
      <c r="E114" s="158">
        <v>26.391400000000001</v>
      </c>
      <c r="F114" s="158">
        <v>3.8300000000000001E-2</v>
      </c>
      <c r="G114" s="158">
        <v>3.8300000000000001E-2</v>
      </c>
      <c r="H114" s="158">
        <v>0.14269999999999999</v>
      </c>
      <c r="I114" s="158">
        <v>0.12330000000000001</v>
      </c>
      <c r="J114" s="158">
        <v>0.39910000000000001</v>
      </c>
      <c r="K114" s="158">
        <v>1.3487</v>
      </c>
      <c r="L114" s="158">
        <v>2.2711999999999999</v>
      </c>
      <c r="M114" s="158">
        <v>3.4672999999999998</v>
      </c>
      <c r="N114" s="158">
        <v>4.5225</v>
      </c>
      <c r="O114" s="158">
        <v>4.1223000000000001</v>
      </c>
      <c r="P114" s="158">
        <v>4.9169</v>
      </c>
      <c r="Q114" s="158">
        <v>6.4617000000000004</v>
      </c>
      <c r="R114" s="158">
        <v>3.9394</v>
      </c>
      <c r="T114" s="106"/>
      <c r="U114" s="107"/>
      <c r="V114" s="107"/>
      <c r="W114" s="107"/>
      <c r="X114" s="107"/>
      <c r="Y114" s="107"/>
      <c r="Z114" s="107"/>
      <c r="AA114" s="107"/>
      <c r="AB114" s="107"/>
      <c r="AC114" s="107"/>
      <c r="AD114" s="107"/>
      <c r="AE114" s="107"/>
      <c r="AF114" s="107"/>
      <c r="AG114" s="107"/>
      <c r="AH114" s="107"/>
    </row>
    <row r="115" spans="1:34" x14ac:dyDescent="0.3">
      <c r="A115" s="154" t="s">
        <v>1639</v>
      </c>
      <c r="B115" s="154" t="s">
        <v>1601</v>
      </c>
      <c r="C115" s="154">
        <v>120401</v>
      </c>
      <c r="D115" s="157">
        <v>44859</v>
      </c>
      <c r="E115" s="158">
        <v>28.032299999999999</v>
      </c>
      <c r="F115" s="158">
        <v>4.53E-2</v>
      </c>
      <c r="G115" s="158">
        <v>4.53E-2</v>
      </c>
      <c r="H115" s="158">
        <v>0.15540000000000001</v>
      </c>
      <c r="I115" s="158">
        <v>0.14899999999999999</v>
      </c>
      <c r="J115" s="158">
        <v>0.45800000000000002</v>
      </c>
      <c r="K115" s="158">
        <v>1.5214000000000001</v>
      </c>
      <c r="L115" s="158">
        <v>2.6219000000000001</v>
      </c>
      <c r="M115" s="158">
        <v>3.9990000000000001</v>
      </c>
      <c r="N115" s="158">
        <v>5.2244000000000002</v>
      </c>
      <c r="O115" s="158">
        <v>4.8227000000000002</v>
      </c>
      <c r="P115" s="158">
        <v>5.5923999999999996</v>
      </c>
      <c r="Q115" s="158">
        <v>6.6898999999999997</v>
      </c>
      <c r="R115" s="158">
        <v>4.6333000000000002</v>
      </c>
      <c r="T115" s="106"/>
      <c r="U115" s="107"/>
      <c r="V115" s="107"/>
      <c r="W115" s="107"/>
      <c r="X115" s="107"/>
      <c r="Y115" s="107"/>
      <c r="Z115" s="107"/>
      <c r="AA115" s="107"/>
      <c r="AB115" s="107"/>
      <c r="AC115" s="107"/>
      <c r="AD115" s="107"/>
      <c r="AE115" s="107"/>
      <c r="AF115" s="107"/>
      <c r="AG115" s="107"/>
      <c r="AH115" s="107"/>
    </row>
    <row r="116" spans="1:34" x14ac:dyDescent="0.3">
      <c r="A116" s="154" t="s">
        <v>1639</v>
      </c>
      <c r="B116" s="154" t="s">
        <v>1602</v>
      </c>
      <c r="C116" s="154">
        <v>147617</v>
      </c>
      <c r="D116" s="157">
        <v>44859</v>
      </c>
      <c r="E116" s="158">
        <v>11.174799999999999</v>
      </c>
      <c r="F116" s="158">
        <v>-2.9499999999999998E-2</v>
      </c>
      <c r="G116" s="158">
        <v>-2.9499999999999998E-2</v>
      </c>
      <c r="H116" s="158">
        <v>6.0900000000000003E-2</v>
      </c>
      <c r="I116" s="158">
        <v>5.4600000000000003E-2</v>
      </c>
      <c r="J116" s="158">
        <v>0.2656</v>
      </c>
      <c r="K116" s="158">
        <v>0.90569999999999995</v>
      </c>
      <c r="L116" s="158">
        <v>1.5236000000000001</v>
      </c>
      <c r="M116" s="158">
        <v>2.2667999999999999</v>
      </c>
      <c r="N116" s="158">
        <v>3.0533999999999999</v>
      </c>
      <c r="O116" s="158">
        <v>3.4582000000000002</v>
      </c>
      <c r="P116" s="158"/>
      <c r="Q116" s="158">
        <v>3.6139000000000001</v>
      </c>
      <c r="R116" s="158">
        <v>3.0825999999999998</v>
      </c>
      <c r="T116" s="106"/>
      <c r="U116" s="107"/>
      <c r="V116" s="107"/>
      <c r="W116" s="107"/>
      <c r="X116" s="107"/>
      <c r="Y116" s="107"/>
      <c r="Z116" s="107"/>
      <c r="AA116" s="107"/>
      <c r="AB116" s="107"/>
      <c r="AC116" s="107"/>
      <c r="AD116" s="107"/>
      <c r="AE116" s="107"/>
      <c r="AF116" s="107"/>
      <c r="AG116" s="107"/>
      <c r="AH116" s="107"/>
    </row>
    <row r="117" spans="1:34" x14ac:dyDescent="0.3">
      <c r="A117" s="154" t="s">
        <v>1639</v>
      </c>
      <c r="B117" s="154" t="s">
        <v>1625</v>
      </c>
      <c r="C117" s="154">
        <v>147618</v>
      </c>
      <c r="D117" s="157">
        <v>44859</v>
      </c>
      <c r="E117" s="158">
        <v>10.9133</v>
      </c>
      <c r="F117" s="158">
        <v>-3.85E-2</v>
      </c>
      <c r="G117" s="158">
        <v>-3.85E-2</v>
      </c>
      <c r="H117" s="158">
        <v>4.58E-2</v>
      </c>
      <c r="I117" s="158">
        <v>2.5700000000000001E-2</v>
      </c>
      <c r="J117" s="158">
        <v>0.19919999999999999</v>
      </c>
      <c r="K117" s="158">
        <v>0.71430000000000005</v>
      </c>
      <c r="L117" s="158">
        <v>1.1305000000000001</v>
      </c>
      <c r="M117" s="158">
        <v>1.6713</v>
      </c>
      <c r="N117" s="158">
        <v>2.2591000000000001</v>
      </c>
      <c r="O117" s="158">
        <v>2.6785000000000001</v>
      </c>
      <c r="P117" s="158"/>
      <c r="Q117" s="158">
        <v>2.8327</v>
      </c>
      <c r="R117" s="158">
        <v>2.3014000000000001</v>
      </c>
      <c r="T117" s="106"/>
      <c r="U117" s="107"/>
      <c r="V117" s="107"/>
      <c r="W117" s="107"/>
      <c r="X117" s="107"/>
      <c r="Y117" s="107"/>
      <c r="Z117" s="107"/>
      <c r="AA117" s="107"/>
      <c r="AB117" s="107"/>
      <c r="AC117" s="107"/>
      <c r="AD117" s="107"/>
      <c r="AE117" s="107"/>
      <c r="AF117" s="107"/>
      <c r="AG117" s="107"/>
      <c r="AH117" s="107"/>
    </row>
    <row r="118" spans="1:34" x14ac:dyDescent="0.3">
      <c r="A118" s="154" t="s">
        <v>1639</v>
      </c>
      <c r="B118" s="154" t="s">
        <v>1626</v>
      </c>
      <c r="C118" s="154">
        <v>103780</v>
      </c>
      <c r="D118" s="157">
        <v>44859</v>
      </c>
      <c r="E118" s="158">
        <v>27.382300000000001</v>
      </c>
      <c r="F118" s="158">
        <v>-3.2500000000000001E-2</v>
      </c>
      <c r="G118" s="158">
        <v>-3.2500000000000001E-2</v>
      </c>
      <c r="H118" s="158">
        <v>9.7199999999999995E-2</v>
      </c>
      <c r="I118" s="158">
        <v>9.4700000000000006E-2</v>
      </c>
      <c r="J118" s="158">
        <v>0.35809999999999997</v>
      </c>
      <c r="K118" s="158">
        <v>1.0741000000000001</v>
      </c>
      <c r="L118" s="158">
        <v>1.6541999999999999</v>
      </c>
      <c r="M118" s="158">
        <v>2.5722999999999998</v>
      </c>
      <c r="N118" s="158">
        <v>3.411</v>
      </c>
      <c r="O118" s="158">
        <v>2.9849999999999999</v>
      </c>
      <c r="P118" s="158">
        <v>3.9662999999999999</v>
      </c>
      <c r="Q118" s="158">
        <v>6.3819999999999997</v>
      </c>
      <c r="R118" s="158">
        <v>2.9990999999999999</v>
      </c>
      <c r="T118" s="106"/>
      <c r="U118" s="107"/>
      <c r="V118" s="107"/>
      <c r="W118" s="107"/>
      <c r="X118" s="107"/>
      <c r="Y118" s="107"/>
      <c r="Z118" s="107"/>
      <c r="AA118" s="107"/>
      <c r="AB118" s="107"/>
      <c r="AC118" s="107"/>
      <c r="AD118" s="107"/>
      <c r="AE118" s="107"/>
      <c r="AF118" s="107"/>
      <c r="AG118" s="107"/>
      <c r="AH118" s="107"/>
    </row>
    <row r="119" spans="1:34" x14ac:dyDescent="0.3">
      <c r="A119" s="154" t="s">
        <v>1639</v>
      </c>
      <c r="B119" s="154" t="s">
        <v>1603</v>
      </c>
      <c r="C119" s="154">
        <v>120482</v>
      </c>
      <c r="D119" s="157">
        <v>44859</v>
      </c>
      <c r="E119" s="158">
        <v>28.667400000000001</v>
      </c>
      <c r="F119" s="158">
        <v>-2.6200000000000001E-2</v>
      </c>
      <c r="G119" s="158">
        <v>-2.6200000000000001E-2</v>
      </c>
      <c r="H119" s="158">
        <v>0.1086</v>
      </c>
      <c r="I119" s="158">
        <v>0.1177</v>
      </c>
      <c r="J119" s="158">
        <v>0.41049999999999998</v>
      </c>
      <c r="K119" s="158">
        <v>1.2274</v>
      </c>
      <c r="L119" s="158">
        <v>1.9938</v>
      </c>
      <c r="M119" s="158">
        <v>3.0655999999999999</v>
      </c>
      <c r="N119" s="158">
        <v>4.0260999999999996</v>
      </c>
      <c r="O119" s="158">
        <v>3.4641999999999999</v>
      </c>
      <c r="P119" s="158">
        <v>4.4192999999999998</v>
      </c>
      <c r="Q119" s="158">
        <v>6.1425999999999998</v>
      </c>
      <c r="R119" s="158">
        <v>3.5114999999999998</v>
      </c>
      <c r="T119" s="106"/>
      <c r="U119" s="107"/>
      <c r="V119" s="107"/>
      <c r="W119" s="107"/>
      <c r="X119" s="107"/>
      <c r="Y119" s="107"/>
      <c r="Z119" s="107"/>
      <c r="AA119" s="107"/>
      <c r="AB119" s="107"/>
      <c r="AC119" s="107"/>
      <c r="AD119" s="107"/>
      <c r="AE119" s="107"/>
      <c r="AF119" s="107"/>
      <c r="AG119" s="107"/>
      <c r="AH119" s="107"/>
    </row>
    <row r="120" spans="1:34" x14ac:dyDescent="0.3">
      <c r="A120" s="154" t="s">
        <v>1639</v>
      </c>
      <c r="B120" s="154" t="s">
        <v>1627</v>
      </c>
      <c r="C120" s="154">
        <v>105968</v>
      </c>
      <c r="D120" s="157">
        <v>44859</v>
      </c>
      <c r="E120" s="158">
        <v>30.928899999999999</v>
      </c>
      <c r="F120" s="158">
        <v>6.1000000000000004E-3</v>
      </c>
      <c r="G120" s="158">
        <v>6.1000000000000004E-3</v>
      </c>
      <c r="H120" s="158">
        <v>0.11360000000000001</v>
      </c>
      <c r="I120" s="158">
        <v>9.7100000000000006E-2</v>
      </c>
      <c r="J120" s="158">
        <v>0.38950000000000001</v>
      </c>
      <c r="K120" s="158">
        <v>1.1941999999999999</v>
      </c>
      <c r="L120" s="158">
        <v>1.9608000000000001</v>
      </c>
      <c r="M120" s="158">
        <v>3.0002</v>
      </c>
      <c r="N120" s="158">
        <v>4.048</v>
      </c>
      <c r="O120" s="158">
        <v>4.1516000000000002</v>
      </c>
      <c r="P120" s="158">
        <v>5.0080999999999998</v>
      </c>
      <c r="Q120" s="158">
        <v>6.8331999999999997</v>
      </c>
      <c r="R120" s="158">
        <v>3.9681999999999999</v>
      </c>
      <c r="T120" s="106"/>
      <c r="U120" s="107"/>
      <c r="V120" s="107"/>
      <c r="W120" s="107"/>
      <c r="X120" s="107"/>
      <c r="Y120" s="107"/>
      <c r="Z120" s="107"/>
      <c r="AA120" s="107"/>
      <c r="AB120" s="107"/>
      <c r="AC120" s="107"/>
      <c r="AD120" s="107"/>
      <c r="AE120" s="107"/>
      <c r="AF120" s="107"/>
      <c r="AG120" s="107"/>
      <c r="AH120" s="107"/>
    </row>
    <row r="121" spans="1:34" x14ac:dyDescent="0.3">
      <c r="A121" s="154" t="s">
        <v>1639</v>
      </c>
      <c r="B121" s="154" t="s">
        <v>1604</v>
      </c>
      <c r="C121" s="154">
        <v>119771</v>
      </c>
      <c r="D121" s="157">
        <v>44859</v>
      </c>
      <c r="E121" s="158">
        <v>32.531700000000001</v>
      </c>
      <c r="F121" s="158">
        <v>1.26E-2</v>
      </c>
      <c r="G121" s="158">
        <v>1.26E-2</v>
      </c>
      <c r="H121" s="158">
        <v>0.1246</v>
      </c>
      <c r="I121" s="158">
        <v>0.11940000000000001</v>
      </c>
      <c r="J121" s="158">
        <v>0.44119999999999998</v>
      </c>
      <c r="K121" s="158">
        <v>1.3439000000000001</v>
      </c>
      <c r="L121" s="158">
        <v>2.2616999999999998</v>
      </c>
      <c r="M121" s="158">
        <v>3.4523000000000001</v>
      </c>
      <c r="N121" s="158">
        <v>4.6581000000000001</v>
      </c>
      <c r="O121" s="158">
        <v>4.7462</v>
      </c>
      <c r="P121" s="158">
        <v>5.5693999999999999</v>
      </c>
      <c r="Q121" s="158">
        <v>6.8738000000000001</v>
      </c>
      <c r="R121" s="158">
        <v>4.5739999999999998</v>
      </c>
      <c r="T121" s="106"/>
      <c r="U121" s="107"/>
      <c r="V121" s="107"/>
      <c r="W121" s="107"/>
      <c r="X121" s="107"/>
      <c r="Y121" s="107"/>
      <c r="Z121" s="107"/>
      <c r="AA121" s="107"/>
      <c r="AB121" s="107"/>
      <c r="AC121" s="107"/>
      <c r="AD121" s="107"/>
      <c r="AE121" s="107"/>
      <c r="AF121" s="107"/>
      <c r="AG121" s="107"/>
      <c r="AH121" s="107"/>
    </row>
    <row r="122" spans="1:34" x14ac:dyDescent="0.3">
      <c r="A122" s="154" t="s">
        <v>1639</v>
      </c>
      <c r="B122" s="154" t="s">
        <v>1605</v>
      </c>
      <c r="C122" s="154">
        <v>130450</v>
      </c>
      <c r="D122" s="157">
        <v>44859</v>
      </c>
      <c r="E122" s="158">
        <v>16.640999999999998</v>
      </c>
      <c r="F122" s="158">
        <v>1.2E-2</v>
      </c>
      <c r="G122" s="158">
        <v>1.2E-2</v>
      </c>
      <c r="H122" s="158">
        <v>9.0200000000000002E-2</v>
      </c>
      <c r="I122" s="158">
        <v>0.1023</v>
      </c>
      <c r="J122" s="158">
        <v>0.3679</v>
      </c>
      <c r="K122" s="158">
        <v>1.2534000000000001</v>
      </c>
      <c r="L122" s="158">
        <v>1.9857</v>
      </c>
      <c r="M122" s="158">
        <v>3.0529999999999999</v>
      </c>
      <c r="N122" s="158">
        <v>4.1234000000000002</v>
      </c>
      <c r="O122" s="158">
        <v>4.6764999999999999</v>
      </c>
      <c r="P122" s="158">
        <v>5.5178000000000003</v>
      </c>
      <c r="Q122" s="158">
        <v>6.3076999999999996</v>
      </c>
      <c r="R122" s="158">
        <v>4.2443999999999997</v>
      </c>
      <c r="T122" s="106"/>
      <c r="U122" s="107"/>
      <c r="V122" s="107"/>
      <c r="W122" s="107"/>
      <c r="X122" s="107"/>
      <c r="Y122" s="107"/>
      <c r="Z122" s="107"/>
      <c r="AA122" s="107"/>
      <c r="AB122" s="107"/>
      <c r="AC122" s="107"/>
      <c r="AD122" s="107"/>
      <c r="AE122" s="107"/>
      <c r="AF122" s="107"/>
      <c r="AG122" s="107"/>
      <c r="AH122" s="107"/>
    </row>
    <row r="123" spans="1:34" x14ac:dyDescent="0.3">
      <c r="A123" s="154" t="s">
        <v>1639</v>
      </c>
      <c r="B123" s="154" t="s">
        <v>1628</v>
      </c>
      <c r="C123" s="154">
        <v>130446</v>
      </c>
      <c r="D123" s="157">
        <v>44859</v>
      </c>
      <c r="E123" s="158">
        <v>15.826000000000001</v>
      </c>
      <c r="F123" s="158">
        <v>6.3E-3</v>
      </c>
      <c r="G123" s="158">
        <v>6.3E-3</v>
      </c>
      <c r="H123" s="158">
        <v>8.2199999999999995E-2</v>
      </c>
      <c r="I123" s="158">
        <v>7.5899999999999995E-2</v>
      </c>
      <c r="J123" s="158">
        <v>0.31059999999999999</v>
      </c>
      <c r="K123" s="158">
        <v>1.0858000000000001</v>
      </c>
      <c r="L123" s="158">
        <v>1.6507000000000001</v>
      </c>
      <c r="M123" s="158">
        <v>2.5398000000000001</v>
      </c>
      <c r="N123" s="158">
        <v>3.4310999999999998</v>
      </c>
      <c r="O123" s="158">
        <v>4.0362999999999998</v>
      </c>
      <c r="P123" s="158">
        <v>4.8860000000000001</v>
      </c>
      <c r="Q123" s="158">
        <v>5.6684999999999999</v>
      </c>
      <c r="R123" s="158">
        <v>3.5453000000000001</v>
      </c>
      <c r="T123" s="106"/>
      <c r="U123" s="107"/>
      <c r="V123" s="107"/>
      <c r="W123" s="107"/>
      <c r="X123" s="107"/>
      <c r="Y123" s="107"/>
      <c r="Z123" s="107"/>
      <c r="AA123" s="107"/>
      <c r="AB123" s="107"/>
      <c r="AC123" s="107"/>
      <c r="AD123" s="107"/>
      <c r="AE123" s="107"/>
      <c r="AF123" s="107"/>
      <c r="AG123" s="107"/>
      <c r="AH123" s="107"/>
    </row>
    <row r="124" spans="1:34" x14ac:dyDescent="0.3">
      <c r="A124" s="154" t="s">
        <v>1639</v>
      </c>
      <c r="B124" s="154" t="s">
        <v>1606</v>
      </c>
      <c r="C124" s="154">
        <v>145895</v>
      </c>
      <c r="D124" s="157">
        <v>44859</v>
      </c>
      <c r="E124" s="158">
        <v>11.9009</v>
      </c>
      <c r="F124" s="158">
        <v>-5.0000000000000001E-3</v>
      </c>
      <c r="G124" s="158">
        <v>-5.0000000000000001E-3</v>
      </c>
      <c r="H124" s="158">
        <v>0.11609999999999999</v>
      </c>
      <c r="I124" s="158">
        <v>9.6699999999999994E-2</v>
      </c>
      <c r="J124" s="158">
        <v>0.40160000000000001</v>
      </c>
      <c r="K124" s="158">
        <v>1.3369</v>
      </c>
      <c r="L124" s="158">
        <v>2.2810000000000001</v>
      </c>
      <c r="M124" s="158">
        <v>3.4060999999999999</v>
      </c>
      <c r="N124" s="158">
        <v>4.5488</v>
      </c>
      <c r="O124" s="158">
        <v>4.2468000000000004</v>
      </c>
      <c r="P124" s="158"/>
      <c r="Q124" s="158">
        <v>4.7492999999999999</v>
      </c>
      <c r="R124" s="158">
        <v>4.1412000000000004</v>
      </c>
      <c r="T124" s="106"/>
      <c r="U124" s="107"/>
      <c r="V124" s="107"/>
      <c r="W124" s="107"/>
      <c r="X124" s="107"/>
      <c r="Y124" s="107"/>
      <c r="Z124" s="107"/>
      <c r="AA124" s="107"/>
      <c r="AB124" s="107"/>
      <c r="AC124" s="107"/>
      <c r="AD124" s="107"/>
      <c r="AE124" s="107"/>
      <c r="AF124" s="107"/>
      <c r="AG124" s="107"/>
      <c r="AH124" s="107"/>
    </row>
    <row r="125" spans="1:34" x14ac:dyDescent="0.3">
      <c r="A125" s="154" t="s">
        <v>1639</v>
      </c>
      <c r="B125" s="154" t="s">
        <v>1629</v>
      </c>
      <c r="C125" s="154">
        <v>145890</v>
      </c>
      <c r="D125" s="157">
        <v>44859</v>
      </c>
      <c r="E125" s="158">
        <v>11.592000000000001</v>
      </c>
      <c r="F125" s="158">
        <v>-1.47E-2</v>
      </c>
      <c r="G125" s="158">
        <v>-1.47E-2</v>
      </c>
      <c r="H125" s="158">
        <v>0.1002</v>
      </c>
      <c r="I125" s="158">
        <v>6.3899999999999998E-2</v>
      </c>
      <c r="J125" s="158">
        <v>0.32629999999999998</v>
      </c>
      <c r="K125" s="158">
        <v>1.1183000000000001</v>
      </c>
      <c r="L125" s="158">
        <v>1.8423</v>
      </c>
      <c r="M125" s="158">
        <v>2.7431999999999999</v>
      </c>
      <c r="N125" s="158">
        <v>3.6564000000000001</v>
      </c>
      <c r="O125" s="158">
        <v>3.5053999999999998</v>
      </c>
      <c r="P125" s="158"/>
      <c r="Q125" s="158">
        <v>4.0172999999999996</v>
      </c>
      <c r="R125" s="158">
        <v>3.3519999999999999</v>
      </c>
      <c r="T125" s="106"/>
      <c r="U125" s="107"/>
      <c r="V125" s="107"/>
      <c r="W125" s="107"/>
      <c r="X125" s="107"/>
      <c r="Y125" s="107"/>
      <c r="Z125" s="107"/>
      <c r="AA125" s="107"/>
      <c r="AB125" s="107"/>
      <c r="AC125" s="107"/>
      <c r="AD125" s="107"/>
      <c r="AE125" s="107"/>
      <c r="AF125" s="107"/>
      <c r="AG125" s="107"/>
      <c r="AH125" s="107"/>
    </row>
    <row r="126" spans="1:34" x14ac:dyDescent="0.3">
      <c r="A126" s="154" t="s">
        <v>1639</v>
      </c>
      <c r="B126" s="154" t="s">
        <v>1607</v>
      </c>
      <c r="C126" s="154">
        <v>148468</v>
      </c>
      <c r="D126" s="157">
        <v>44859</v>
      </c>
      <c r="E126" s="158">
        <v>10.813000000000001</v>
      </c>
      <c r="F126" s="158">
        <v>0</v>
      </c>
      <c r="G126" s="158">
        <v>0</v>
      </c>
      <c r="H126" s="158">
        <v>6.9400000000000003E-2</v>
      </c>
      <c r="I126" s="158">
        <v>7.22E-2</v>
      </c>
      <c r="J126" s="158">
        <v>0.37409999999999999</v>
      </c>
      <c r="K126" s="158">
        <v>1.0654999999999999</v>
      </c>
      <c r="L126" s="158">
        <v>1.8575999999999999</v>
      </c>
      <c r="M126" s="158">
        <v>2.7694999999999999</v>
      </c>
      <c r="N126" s="158">
        <v>3.7267999999999999</v>
      </c>
      <c r="O126" s="158"/>
      <c r="P126" s="158"/>
      <c r="Q126" s="158">
        <v>3.6678999999999999</v>
      </c>
      <c r="R126" s="158">
        <v>3.6467999999999998</v>
      </c>
      <c r="T126" s="106"/>
      <c r="U126" s="107"/>
      <c r="V126" s="107"/>
      <c r="W126" s="107"/>
      <c r="X126" s="107"/>
      <c r="Y126" s="107"/>
      <c r="Z126" s="107"/>
      <c r="AA126" s="107"/>
      <c r="AB126" s="107"/>
      <c r="AC126" s="107"/>
      <c r="AD126" s="107"/>
      <c r="AE126" s="107"/>
      <c r="AF126" s="107"/>
      <c r="AG126" s="107"/>
      <c r="AH126" s="107"/>
    </row>
    <row r="127" spans="1:34" x14ac:dyDescent="0.3">
      <c r="A127" s="154" t="s">
        <v>1639</v>
      </c>
      <c r="B127" s="154" t="s">
        <v>1630</v>
      </c>
      <c r="C127" s="154">
        <v>148467</v>
      </c>
      <c r="D127" s="157">
        <v>44859</v>
      </c>
      <c r="E127" s="158">
        <v>10.616099999999999</v>
      </c>
      <c r="F127" s="158">
        <v>-8.5000000000000006E-3</v>
      </c>
      <c r="G127" s="158">
        <v>-8.5000000000000006E-3</v>
      </c>
      <c r="H127" s="158">
        <v>5.28E-2</v>
      </c>
      <c r="I127" s="158">
        <v>4.0500000000000001E-2</v>
      </c>
      <c r="J127" s="158">
        <v>0.29949999999999999</v>
      </c>
      <c r="K127" s="158">
        <v>0.84930000000000005</v>
      </c>
      <c r="L127" s="158">
        <v>1.4254</v>
      </c>
      <c r="M127" s="158">
        <v>2.1191</v>
      </c>
      <c r="N127" s="158">
        <v>2.8532000000000002</v>
      </c>
      <c r="O127" s="158"/>
      <c r="P127" s="158"/>
      <c r="Q127" s="158">
        <v>2.7936000000000001</v>
      </c>
      <c r="R127" s="158">
        <v>2.7742</v>
      </c>
      <c r="T127" s="106"/>
      <c r="U127" s="107"/>
      <c r="V127" s="107"/>
      <c r="W127" s="107"/>
      <c r="X127" s="107"/>
      <c r="Y127" s="107"/>
      <c r="Z127" s="107"/>
      <c r="AA127" s="107"/>
      <c r="AB127" s="107"/>
      <c r="AC127" s="107"/>
      <c r="AD127" s="107"/>
      <c r="AE127" s="107"/>
      <c r="AF127" s="107"/>
      <c r="AG127" s="107"/>
      <c r="AH127" s="107"/>
    </row>
    <row r="128" spans="1:34" x14ac:dyDescent="0.3">
      <c r="A128" s="154" t="s">
        <v>1639</v>
      </c>
      <c r="B128" s="154" t="s">
        <v>1608</v>
      </c>
      <c r="C128" s="154">
        <v>148401</v>
      </c>
      <c r="D128" s="157">
        <v>44859</v>
      </c>
      <c r="E128" s="158">
        <v>11.026</v>
      </c>
      <c r="F128" s="158">
        <v>1.8100000000000002E-2</v>
      </c>
      <c r="G128" s="158">
        <v>1.8100000000000002E-2</v>
      </c>
      <c r="H128" s="158">
        <v>0.15440000000000001</v>
      </c>
      <c r="I128" s="158">
        <v>0.14530000000000001</v>
      </c>
      <c r="J128" s="158">
        <v>0.45550000000000002</v>
      </c>
      <c r="K128" s="158">
        <v>1.3232999999999999</v>
      </c>
      <c r="L128" s="158">
        <v>2.121</v>
      </c>
      <c r="M128" s="158">
        <v>3.2881</v>
      </c>
      <c r="N128" s="158">
        <v>4.3536000000000001</v>
      </c>
      <c r="O128" s="158"/>
      <c r="P128" s="158"/>
      <c r="Q128" s="158">
        <v>4.2424999999999997</v>
      </c>
      <c r="R128" s="158">
        <v>4.2808000000000002</v>
      </c>
      <c r="T128" s="106"/>
      <c r="U128" s="107"/>
      <c r="V128" s="107"/>
      <c r="W128" s="107"/>
      <c r="X128" s="107"/>
      <c r="Y128" s="107"/>
      <c r="Z128" s="107"/>
      <c r="AA128" s="107"/>
      <c r="AB128" s="107"/>
      <c r="AC128" s="107"/>
      <c r="AD128" s="107"/>
      <c r="AE128" s="107"/>
      <c r="AF128" s="107"/>
      <c r="AG128" s="107"/>
      <c r="AH128" s="107"/>
    </row>
    <row r="129" spans="1:34" x14ac:dyDescent="0.3">
      <c r="A129" s="154" t="s">
        <v>1639</v>
      </c>
      <c r="B129" s="154" t="s">
        <v>1631</v>
      </c>
      <c r="C129" s="154">
        <v>148400</v>
      </c>
      <c r="D129" s="157">
        <v>44859</v>
      </c>
      <c r="E129" s="158">
        <v>10.848000000000001</v>
      </c>
      <c r="F129" s="158">
        <v>9.1999999999999998E-3</v>
      </c>
      <c r="G129" s="158">
        <v>9.1999999999999998E-3</v>
      </c>
      <c r="H129" s="158">
        <v>0.13850000000000001</v>
      </c>
      <c r="I129" s="158">
        <v>0.11070000000000001</v>
      </c>
      <c r="J129" s="158">
        <v>0.38869999999999999</v>
      </c>
      <c r="K129" s="158">
        <v>1.1469</v>
      </c>
      <c r="L129" s="158">
        <v>1.7541</v>
      </c>
      <c r="M129" s="158">
        <v>2.7467000000000001</v>
      </c>
      <c r="N129" s="158">
        <v>3.6103000000000001</v>
      </c>
      <c r="O129" s="158"/>
      <c r="P129" s="158"/>
      <c r="Q129" s="158">
        <v>3.5232999999999999</v>
      </c>
      <c r="R129" s="158">
        <v>3.5602999999999998</v>
      </c>
      <c r="T129" s="106"/>
      <c r="U129" s="107"/>
      <c r="V129" s="107"/>
      <c r="W129" s="107"/>
      <c r="X129" s="107"/>
      <c r="Y129" s="107"/>
      <c r="Z129" s="107"/>
      <c r="AA129" s="107"/>
      <c r="AB129" s="107"/>
      <c r="AC129" s="107"/>
      <c r="AD129" s="107"/>
      <c r="AE129" s="107"/>
      <c r="AF129" s="107"/>
      <c r="AG129" s="107"/>
      <c r="AH129" s="107"/>
    </row>
    <row r="130" spans="1:34" x14ac:dyDescent="0.3">
      <c r="A130" s="154" t="s">
        <v>1639</v>
      </c>
      <c r="B130" s="154" t="s">
        <v>1863</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1639</v>
      </c>
      <c r="B131" s="154" t="s">
        <v>1864</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1639</v>
      </c>
      <c r="B132" s="154" t="s">
        <v>1632</v>
      </c>
      <c r="C132" s="154">
        <v>113345</v>
      </c>
      <c r="D132" s="157">
        <v>44859</v>
      </c>
      <c r="E132" s="158">
        <v>22.098700000000001</v>
      </c>
      <c r="F132" s="158">
        <v>6.7999999999999996E-3</v>
      </c>
      <c r="G132" s="158">
        <v>6.7999999999999996E-3</v>
      </c>
      <c r="H132" s="158">
        <v>9.6500000000000002E-2</v>
      </c>
      <c r="I132" s="158">
        <v>8.9700000000000002E-2</v>
      </c>
      <c r="J132" s="158">
        <v>0.34329999999999999</v>
      </c>
      <c r="K132" s="158">
        <v>1.0906</v>
      </c>
      <c r="L132" s="158">
        <v>1.7684</v>
      </c>
      <c r="M132" s="158">
        <v>2.6896</v>
      </c>
      <c r="N132" s="158">
        <v>3.7464</v>
      </c>
      <c r="O132" s="158">
        <v>3.9746999999999999</v>
      </c>
      <c r="P132" s="158">
        <v>5.0023</v>
      </c>
      <c r="Q132" s="158">
        <v>6.8085000000000004</v>
      </c>
      <c r="R132" s="158">
        <v>3.7322000000000002</v>
      </c>
      <c r="T132" s="106"/>
      <c r="U132" s="107"/>
      <c r="V132" s="107"/>
      <c r="W132" s="107"/>
      <c r="X132" s="107"/>
      <c r="Y132" s="107"/>
      <c r="Z132" s="107"/>
      <c r="AA132" s="107"/>
      <c r="AB132" s="107"/>
      <c r="AC132" s="107"/>
      <c r="AD132" s="107"/>
      <c r="AE132" s="107"/>
      <c r="AF132" s="107"/>
      <c r="AG132" s="107"/>
      <c r="AH132" s="107"/>
    </row>
    <row r="133" spans="1:34" x14ac:dyDescent="0.3">
      <c r="A133" s="154" t="s">
        <v>1639</v>
      </c>
      <c r="B133" s="154" t="s">
        <v>1609</v>
      </c>
      <c r="C133" s="154">
        <v>118585</v>
      </c>
      <c r="D133" s="157">
        <v>44859</v>
      </c>
      <c r="E133" s="158">
        <v>23.4148</v>
      </c>
      <c r="F133" s="158">
        <v>1.4999999999999999E-2</v>
      </c>
      <c r="G133" s="158">
        <v>1.4999999999999999E-2</v>
      </c>
      <c r="H133" s="158">
        <v>0.11070000000000001</v>
      </c>
      <c r="I133" s="158">
        <v>0.11799999999999999</v>
      </c>
      <c r="J133" s="158">
        <v>0.40820000000000001</v>
      </c>
      <c r="K133" s="158">
        <v>1.276</v>
      </c>
      <c r="L133" s="158">
        <v>2.1379000000000001</v>
      </c>
      <c r="M133" s="158">
        <v>3.254</v>
      </c>
      <c r="N133" s="158">
        <v>4.4954000000000001</v>
      </c>
      <c r="O133" s="158">
        <v>4.7049000000000003</v>
      </c>
      <c r="P133" s="158">
        <v>5.7178000000000004</v>
      </c>
      <c r="Q133" s="158">
        <v>6.9211999999999998</v>
      </c>
      <c r="R133" s="158">
        <v>4.4554999999999998</v>
      </c>
      <c r="T133" s="106"/>
      <c r="U133" s="107"/>
      <c r="V133" s="107"/>
      <c r="W133" s="107"/>
      <c r="X133" s="107"/>
      <c r="Y133" s="107"/>
      <c r="Z133" s="107"/>
      <c r="AA133" s="107"/>
      <c r="AB133" s="107"/>
      <c r="AC133" s="107"/>
      <c r="AD133" s="107"/>
      <c r="AE133" s="107"/>
      <c r="AF133" s="107"/>
      <c r="AG133" s="107"/>
      <c r="AH133" s="107"/>
    </row>
    <row r="134" spans="1:34" x14ac:dyDescent="0.3">
      <c r="A134" s="154" t="s">
        <v>1639</v>
      </c>
      <c r="B134" s="154" t="s">
        <v>1610</v>
      </c>
      <c r="C134" s="154">
        <v>138875</v>
      </c>
      <c r="D134" s="157">
        <v>44859</v>
      </c>
      <c r="E134" s="158">
        <v>16.163399999999999</v>
      </c>
      <c r="F134" s="158">
        <v>1.7899999999999999E-2</v>
      </c>
      <c r="G134" s="158">
        <v>1.7899999999999999E-2</v>
      </c>
      <c r="H134" s="158">
        <v>7.7399999999999997E-2</v>
      </c>
      <c r="I134" s="158">
        <v>9.5399999999999999E-2</v>
      </c>
      <c r="J134" s="158">
        <v>0.40129999999999999</v>
      </c>
      <c r="K134" s="158">
        <v>1.2306999999999999</v>
      </c>
      <c r="L134" s="158">
        <v>2.0204</v>
      </c>
      <c r="M134" s="158">
        <v>2.9312999999999998</v>
      </c>
      <c r="N134" s="158">
        <v>4.1254999999999997</v>
      </c>
      <c r="O134" s="158">
        <v>4.3476999999999997</v>
      </c>
      <c r="P134" s="158">
        <v>5.1492000000000004</v>
      </c>
      <c r="Q134" s="158">
        <v>6.0555000000000003</v>
      </c>
      <c r="R134" s="158">
        <v>4.1355000000000004</v>
      </c>
      <c r="T134" s="106"/>
      <c r="U134" s="107"/>
      <c r="V134" s="107"/>
      <c r="W134" s="107"/>
      <c r="X134" s="107"/>
      <c r="Y134" s="107"/>
      <c r="Z134" s="107"/>
      <c r="AA134" s="107"/>
      <c r="AB134" s="107"/>
      <c r="AC134" s="107"/>
      <c r="AD134" s="107"/>
      <c r="AE134" s="107"/>
      <c r="AF134" s="107"/>
      <c r="AG134" s="107"/>
      <c r="AH134" s="107"/>
    </row>
    <row r="135" spans="1:34" x14ac:dyDescent="0.3">
      <c r="A135" s="154" t="s">
        <v>1639</v>
      </c>
      <c r="B135" s="154" t="s">
        <v>1633</v>
      </c>
      <c r="C135" s="154">
        <v>138876</v>
      </c>
      <c r="D135" s="157">
        <v>44859</v>
      </c>
      <c r="E135" s="158">
        <v>15.414400000000001</v>
      </c>
      <c r="F135" s="158">
        <v>1.04E-2</v>
      </c>
      <c r="G135" s="158">
        <v>1.04E-2</v>
      </c>
      <c r="H135" s="158">
        <v>6.4299999999999996E-2</v>
      </c>
      <c r="I135" s="158">
        <v>6.88E-2</v>
      </c>
      <c r="J135" s="158">
        <v>0.34039999999999998</v>
      </c>
      <c r="K135" s="158">
        <v>1.0628</v>
      </c>
      <c r="L135" s="158">
        <v>1.6855</v>
      </c>
      <c r="M135" s="158">
        <v>2.4144999999999999</v>
      </c>
      <c r="N135" s="158">
        <v>3.4329000000000001</v>
      </c>
      <c r="O135" s="158">
        <v>3.6884000000000001</v>
      </c>
      <c r="P135" s="158">
        <v>4.5178000000000003</v>
      </c>
      <c r="Q135" s="158">
        <v>5.4412000000000003</v>
      </c>
      <c r="R135" s="158">
        <v>3.4584000000000001</v>
      </c>
      <c r="T135" s="106"/>
      <c r="U135" s="107"/>
      <c r="V135" s="107"/>
      <c r="W135" s="107"/>
      <c r="X135" s="107"/>
      <c r="Y135" s="107"/>
      <c r="Z135" s="107"/>
      <c r="AA135" s="107"/>
      <c r="AB135" s="107"/>
      <c r="AC135" s="107"/>
      <c r="AD135" s="107"/>
      <c r="AE135" s="107"/>
      <c r="AF135" s="107"/>
      <c r="AG135" s="107"/>
      <c r="AH135" s="107"/>
    </row>
    <row r="136" spans="1:34" x14ac:dyDescent="0.3">
      <c r="A136" s="154" t="s">
        <v>1639</v>
      </c>
      <c r="B136" s="154" t="s">
        <v>1611</v>
      </c>
      <c r="C136" s="154">
        <v>119574</v>
      </c>
      <c r="D136" s="157">
        <v>44859</v>
      </c>
      <c r="E136" s="158">
        <v>29.297599999999999</v>
      </c>
      <c r="F136" s="158">
        <v>-2E-3</v>
      </c>
      <c r="G136" s="158">
        <v>-2E-3</v>
      </c>
      <c r="H136" s="158">
        <v>0.11310000000000001</v>
      </c>
      <c r="I136" s="158">
        <v>0.1076</v>
      </c>
      <c r="J136" s="158">
        <v>0.41749999999999998</v>
      </c>
      <c r="K136" s="158">
        <v>1.3252999999999999</v>
      </c>
      <c r="L136" s="158">
        <v>2.1880000000000002</v>
      </c>
      <c r="M136" s="158">
        <v>3.383</v>
      </c>
      <c r="N136" s="158">
        <v>4.4641999999999999</v>
      </c>
      <c r="O136" s="158">
        <v>4.3262</v>
      </c>
      <c r="P136" s="158">
        <v>5.3468</v>
      </c>
      <c r="Q136" s="158">
        <v>6.5731999999999999</v>
      </c>
      <c r="R136" s="158">
        <v>4.3898999999999999</v>
      </c>
      <c r="T136" s="106"/>
      <c r="U136" s="107"/>
      <c r="V136" s="107"/>
      <c r="W136" s="107"/>
      <c r="X136" s="107"/>
      <c r="Y136" s="107"/>
      <c r="Z136" s="107"/>
      <c r="AA136" s="107"/>
      <c r="AB136" s="107"/>
      <c r="AC136" s="107"/>
      <c r="AD136" s="107"/>
      <c r="AE136" s="107"/>
      <c r="AF136" s="107"/>
      <c r="AG136" s="107"/>
      <c r="AH136" s="107"/>
    </row>
    <row r="137" spans="1:34" x14ac:dyDescent="0.3">
      <c r="A137" s="154" t="s">
        <v>1639</v>
      </c>
      <c r="B137" s="154" t="s">
        <v>1634</v>
      </c>
      <c r="C137" s="154">
        <v>104457</v>
      </c>
      <c r="D137" s="157">
        <v>44859</v>
      </c>
      <c r="E137" s="158">
        <v>27.939399999999999</v>
      </c>
      <c r="F137" s="158">
        <v>-7.1999999999999998E-3</v>
      </c>
      <c r="G137" s="158">
        <v>-7.1999999999999998E-3</v>
      </c>
      <c r="H137" s="158">
        <v>0.1043</v>
      </c>
      <c r="I137" s="158">
        <v>8.9899999999999994E-2</v>
      </c>
      <c r="J137" s="158">
        <v>0.37690000000000001</v>
      </c>
      <c r="K137" s="158">
        <v>1.2081</v>
      </c>
      <c r="L137" s="158">
        <v>1.9525999999999999</v>
      </c>
      <c r="M137" s="158">
        <v>3.0278</v>
      </c>
      <c r="N137" s="158">
        <v>3.9849000000000001</v>
      </c>
      <c r="O137" s="158">
        <v>3.855</v>
      </c>
      <c r="P137" s="158">
        <v>4.8236999999999997</v>
      </c>
      <c r="Q137" s="158">
        <v>6.6380999999999997</v>
      </c>
      <c r="R137" s="158">
        <v>3.9163999999999999</v>
      </c>
      <c r="T137" s="106"/>
      <c r="U137" s="107"/>
      <c r="V137" s="107"/>
      <c r="W137" s="107"/>
      <c r="X137" s="107"/>
      <c r="Y137" s="107"/>
      <c r="Z137" s="107"/>
      <c r="AA137" s="107"/>
      <c r="AB137" s="107"/>
      <c r="AC137" s="107"/>
      <c r="AD137" s="107"/>
      <c r="AE137" s="107"/>
      <c r="AF137" s="107"/>
      <c r="AG137" s="107"/>
      <c r="AH137" s="107"/>
    </row>
    <row r="138" spans="1:34" x14ac:dyDescent="0.3">
      <c r="A138" s="154" t="s">
        <v>1639</v>
      </c>
      <c r="B138" s="154" t="s">
        <v>1897</v>
      </c>
      <c r="C138" s="154">
        <v>149552</v>
      </c>
      <c r="D138" s="157">
        <v>44859</v>
      </c>
      <c r="E138" s="158">
        <v>12.0959</v>
      </c>
      <c r="F138" s="158">
        <v>5.0000000000000001E-3</v>
      </c>
      <c r="G138" s="158">
        <v>5.0000000000000001E-3</v>
      </c>
      <c r="H138" s="158">
        <v>7.1999999999999995E-2</v>
      </c>
      <c r="I138" s="158">
        <v>0.1026</v>
      </c>
      <c r="J138" s="158">
        <v>0.43259999999999998</v>
      </c>
      <c r="K138" s="158">
        <v>1.0738000000000001</v>
      </c>
      <c r="L138" s="158">
        <v>1.7916000000000001</v>
      </c>
      <c r="M138" s="158">
        <v>2.4</v>
      </c>
      <c r="N138" s="158">
        <v>2.8336000000000001</v>
      </c>
      <c r="O138" s="158">
        <v>2.5684</v>
      </c>
      <c r="P138" s="158">
        <v>2.2492000000000001</v>
      </c>
      <c r="Q138" s="158">
        <v>2.9636999999999998</v>
      </c>
      <c r="R138" s="158">
        <v>2.625</v>
      </c>
      <c r="T138" s="106"/>
      <c r="U138" s="107"/>
      <c r="V138" s="107"/>
      <c r="W138" s="107"/>
      <c r="X138" s="107"/>
      <c r="Y138" s="107"/>
      <c r="Z138" s="107"/>
      <c r="AA138" s="107"/>
      <c r="AB138" s="107"/>
      <c r="AC138" s="107"/>
      <c r="AD138" s="107"/>
      <c r="AE138" s="107"/>
      <c r="AF138" s="107"/>
      <c r="AG138" s="107"/>
      <c r="AH138" s="107"/>
    </row>
    <row r="139" spans="1:34" x14ac:dyDescent="0.3">
      <c r="A139" s="154" t="s">
        <v>1639</v>
      </c>
      <c r="B139" s="154" t="s">
        <v>1612</v>
      </c>
      <c r="C139" s="154">
        <v>149550</v>
      </c>
      <c r="D139" s="157">
        <v>44859</v>
      </c>
      <c r="E139" s="158">
        <v>12.535600000000001</v>
      </c>
      <c r="F139" s="158">
        <v>1.2800000000000001E-2</v>
      </c>
      <c r="G139" s="158">
        <v>1.2800000000000001E-2</v>
      </c>
      <c r="H139" s="158">
        <v>8.5400000000000004E-2</v>
      </c>
      <c r="I139" s="158">
        <v>0.13020000000000001</v>
      </c>
      <c r="J139" s="158">
        <v>0.49619999999999997</v>
      </c>
      <c r="K139" s="158">
        <v>1.2601</v>
      </c>
      <c r="L139" s="158">
        <v>2.0706000000000002</v>
      </c>
      <c r="M139" s="158">
        <v>2.8696999999999999</v>
      </c>
      <c r="N139" s="158">
        <v>3.4333</v>
      </c>
      <c r="O139" s="158">
        <v>3.0655999999999999</v>
      </c>
      <c r="P139" s="158">
        <v>2.7643</v>
      </c>
      <c r="Q139" s="158">
        <v>3.5295999999999998</v>
      </c>
      <c r="R139" s="158">
        <v>3.1436999999999999</v>
      </c>
      <c r="T139" s="106"/>
      <c r="U139" s="107"/>
      <c r="V139" s="107"/>
      <c r="W139" s="107"/>
      <c r="X139" s="107"/>
      <c r="Y139" s="107"/>
      <c r="Z139" s="107"/>
      <c r="AA139" s="107"/>
      <c r="AB139" s="107"/>
      <c r="AC139" s="107"/>
      <c r="AD139" s="107"/>
      <c r="AE139" s="107"/>
      <c r="AF139" s="107"/>
      <c r="AG139" s="107"/>
      <c r="AH139" s="107"/>
    </row>
    <row r="140" spans="1:34" x14ac:dyDescent="0.3">
      <c r="A140" s="154" t="s">
        <v>1639</v>
      </c>
      <c r="B140" s="154" t="s">
        <v>1898</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1639</v>
      </c>
      <c r="B141" s="154" t="s">
        <v>1899</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1639</v>
      </c>
      <c r="B142" s="154" t="s">
        <v>1613</v>
      </c>
      <c r="C142" s="154">
        <v>145724</v>
      </c>
      <c r="D142" s="157">
        <v>44859</v>
      </c>
      <c r="E142" s="158">
        <v>12.2925</v>
      </c>
      <c r="F142" s="158">
        <v>1.55E-2</v>
      </c>
      <c r="G142" s="158">
        <v>1.55E-2</v>
      </c>
      <c r="H142" s="158">
        <v>0.1002</v>
      </c>
      <c r="I142" s="158">
        <v>0.12379999999999999</v>
      </c>
      <c r="J142" s="158">
        <v>0.4133</v>
      </c>
      <c r="K142" s="158">
        <v>1.2862</v>
      </c>
      <c r="L142" s="158">
        <v>2.1532</v>
      </c>
      <c r="M142" s="158">
        <v>3.2324000000000002</v>
      </c>
      <c r="N142" s="158">
        <v>4.3471000000000002</v>
      </c>
      <c r="O142" s="158">
        <v>4.9668000000000001</v>
      </c>
      <c r="P142" s="158"/>
      <c r="Q142" s="158">
        <v>5.5004</v>
      </c>
      <c r="R142" s="158">
        <v>4.4657</v>
      </c>
      <c r="T142" s="106"/>
      <c r="U142" s="107"/>
      <c r="V142" s="107"/>
      <c r="W142" s="107"/>
      <c r="X142" s="107"/>
      <c r="Y142" s="107"/>
      <c r="Z142" s="107"/>
      <c r="AA142" s="107"/>
      <c r="AB142" s="107"/>
      <c r="AC142" s="107"/>
      <c r="AD142" s="107"/>
      <c r="AE142" s="107"/>
      <c r="AF142" s="107"/>
      <c r="AG142" s="107"/>
      <c r="AH142" s="107"/>
    </row>
    <row r="143" spans="1:34" x14ac:dyDescent="0.3">
      <c r="A143" s="154" t="s">
        <v>1639</v>
      </c>
      <c r="B143" s="154" t="s">
        <v>1635</v>
      </c>
      <c r="C143" s="154">
        <v>145723</v>
      </c>
      <c r="D143" s="157">
        <v>44859</v>
      </c>
      <c r="E143" s="158">
        <v>11.9353</v>
      </c>
      <c r="F143" s="158">
        <v>7.4999999999999997E-3</v>
      </c>
      <c r="G143" s="158">
        <v>7.4999999999999997E-3</v>
      </c>
      <c r="H143" s="158">
        <v>8.5500000000000007E-2</v>
      </c>
      <c r="I143" s="158">
        <v>9.3899999999999997E-2</v>
      </c>
      <c r="J143" s="158">
        <v>0.34389999999999998</v>
      </c>
      <c r="K143" s="158">
        <v>1.0849</v>
      </c>
      <c r="L143" s="158">
        <v>1.7502</v>
      </c>
      <c r="M143" s="158">
        <v>2.6259999999999999</v>
      </c>
      <c r="N143" s="158">
        <v>3.5286</v>
      </c>
      <c r="O143" s="158">
        <v>4.1536</v>
      </c>
      <c r="P143" s="158"/>
      <c r="Q143" s="158">
        <v>4.6963999999999997</v>
      </c>
      <c r="R143" s="158">
        <v>3.6562000000000001</v>
      </c>
      <c r="T143" s="106"/>
      <c r="U143" s="107"/>
      <c r="V143" s="107"/>
      <c r="W143" s="107"/>
      <c r="X143" s="107"/>
      <c r="Y143" s="107"/>
      <c r="Z143" s="107"/>
      <c r="AA143" s="107"/>
      <c r="AB143" s="107"/>
      <c r="AC143" s="107"/>
      <c r="AD143" s="107"/>
      <c r="AE143" s="107"/>
      <c r="AF143" s="107"/>
      <c r="AG143" s="107"/>
      <c r="AH143" s="107"/>
    </row>
    <row r="144" spans="1:34" x14ac:dyDescent="0.3">
      <c r="A144" s="154" t="s">
        <v>1639</v>
      </c>
      <c r="B144" s="154" t="s">
        <v>1614</v>
      </c>
      <c r="C144" s="154">
        <v>146297</v>
      </c>
      <c r="D144" s="157">
        <v>44859</v>
      </c>
      <c r="E144" s="158">
        <v>11.907999999999999</v>
      </c>
      <c r="F144" s="158">
        <v>2.0199999999999999E-2</v>
      </c>
      <c r="G144" s="158">
        <v>2.0199999999999999E-2</v>
      </c>
      <c r="H144" s="158">
        <v>0.10680000000000001</v>
      </c>
      <c r="I144" s="158">
        <v>0.1472</v>
      </c>
      <c r="J144" s="158">
        <v>0.44540000000000002</v>
      </c>
      <c r="K144" s="158">
        <v>1.2205999999999999</v>
      </c>
      <c r="L144" s="158">
        <v>1.8744000000000001</v>
      </c>
      <c r="M144" s="158">
        <v>2.7597</v>
      </c>
      <c r="N144" s="158">
        <v>3.8195999999999999</v>
      </c>
      <c r="O144" s="158">
        <v>4.3864000000000001</v>
      </c>
      <c r="P144" s="158"/>
      <c r="Q144" s="158">
        <v>4.8604000000000003</v>
      </c>
      <c r="R144" s="158">
        <v>3.9405000000000001</v>
      </c>
      <c r="T144" s="106"/>
      <c r="U144" s="107"/>
      <c r="V144" s="107"/>
      <c r="W144" s="107"/>
      <c r="X144" s="107"/>
      <c r="Y144" s="107"/>
      <c r="Z144" s="107"/>
      <c r="AA144" s="107"/>
      <c r="AB144" s="107"/>
      <c r="AC144" s="107"/>
      <c r="AD144" s="107"/>
      <c r="AE144" s="107"/>
      <c r="AF144" s="107"/>
      <c r="AG144" s="107"/>
      <c r="AH144" s="107"/>
    </row>
    <row r="145" spans="1:34" x14ac:dyDescent="0.3">
      <c r="A145" s="154" t="s">
        <v>1639</v>
      </c>
      <c r="B145" s="154" t="s">
        <v>1636</v>
      </c>
      <c r="C145" s="154">
        <v>146294</v>
      </c>
      <c r="D145" s="157">
        <v>44859</v>
      </c>
      <c r="E145" s="158">
        <v>11.6853</v>
      </c>
      <c r="F145" s="158">
        <v>1.37E-2</v>
      </c>
      <c r="G145" s="158">
        <v>1.37E-2</v>
      </c>
      <c r="H145" s="158">
        <v>9.5100000000000004E-2</v>
      </c>
      <c r="I145" s="158">
        <v>0.12509999999999999</v>
      </c>
      <c r="J145" s="158">
        <v>0.39350000000000002</v>
      </c>
      <c r="K145" s="158">
        <v>1.0682</v>
      </c>
      <c r="L145" s="158">
        <v>1.5680000000000001</v>
      </c>
      <c r="M145" s="158">
        <v>2.2801</v>
      </c>
      <c r="N145" s="158">
        <v>3.1804999999999999</v>
      </c>
      <c r="O145" s="158">
        <v>3.8565999999999998</v>
      </c>
      <c r="P145" s="158"/>
      <c r="Q145" s="158">
        <v>4.3236999999999997</v>
      </c>
      <c r="R145" s="158">
        <v>3.4116</v>
      </c>
      <c r="T145" s="106"/>
      <c r="U145" s="107"/>
      <c r="V145" s="107"/>
      <c r="W145" s="107"/>
      <c r="X145" s="107"/>
      <c r="Y145" s="107"/>
      <c r="Z145" s="107"/>
      <c r="AA145" s="107"/>
      <c r="AB145" s="107"/>
      <c r="AC145" s="107"/>
      <c r="AD145" s="107"/>
      <c r="AE145" s="107"/>
      <c r="AF145" s="107"/>
      <c r="AG145" s="107"/>
      <c r="AH145" s="107"/>
    </row>
    <row r="146" spans="1:34" x14ac:dyDescent="0.3">
      <c r="A146" s="154" t="s">
        <v>1639</v>
      </c>
      <c r="B146" s="154" t="s">
        <v>1615</v>
      </c>
      <c r="C146" s="154">
        <v>120795</v>
      </c>
      <c r="D146" s="157">
        <v>44859</v>
      </c>
      <c r="E146" s="158">
        <v>30.438400000000001</v>
      </c>
      <c r="F146" s="158">
        <v>2.7900000000000001E-2</v>
      </c>
      <c r="G146" s="158">
        <v>2.7900000000000001E-2</v>
      </c>
      <c r="H146" s="158">
        <v>9.3399999999999997E-2</v>
      </c>
      <c r="I146" s="158">
        <v>0.1148</v>
      </c>
      <c r="J146" s="158">
        <v>0.38950000000000001</v>
      </c>
      <c r="K146" s="158">
        <v>1.173</v>
      </c>
      <c r="L146" s="158">
        <v>1.9777</v>
      </c>
      <c r="M146" s="158">
        <v>3.0127000000000002</v>
      </c>
      <c r="N146" s="158">
        <v>4.1612</v>
      </c>
      <c r="O146" s="158">
        <v>4.5617000000000001</v>
      </c>
      <c r="P146" s="158">
        <v>5.4745999999999997</v>
      </c>
      <c r="Q146" s="158">
        <v>6.5183999999999997</v>
      </c>
      <c r="R146" s="158">
        <v>4.2762000000000002</v>
      </c>
      <c r="T146" s="106"/>
      <c r="U146" s="107"/>
      <c r="V146" s="107"/>
      <c r="W146" s="107"/>
      <c r="X146" s="107"/>
      <c r="Y146" s="107"/>
      <c r="Z146" s="107"/>
      <c r="AA146" s="107"/>
      <c r="AB146" s="107"/>
      <c r="AC146" s="107"/>
      <c r="AD146" s="107"/>
      <c r="AE146" s="107"/>
      <c r="AF146" s="107"/>
      <c r="AG146" s="107"/>
      <c r="AH146" s="107"/>
    </row>
    <row r="147" spans="1:34" x14ac:dyDescent="0.3">
      <c r="A147" s="154" t="s">
        <v>1639</v>
      </c>
      <c r="B147" s="154" t="s">
        <v>1637</v>
      </c>
      <c r="C147" s="154">
        <v>104075</v>
      </c>
      <c r="D147" s="157">
        <v>44859</v>
      </c>
      <c r="E147" s="158">
        <v>29.0123</v>
      </c>
      <c r="F147" s="158">
        <v>2.2100000000000002E-2</v>
      </c>
      <c r="G147" s="158">
        <v>2.2100000000000002E-2</v>
      </c>
      <c r="H147" s="158">
        <v>8.2799999999999999E-2</v>
      </c>
      <c r="I147" s="158">
        <v>9.35E-2</v>
      </c>
      <c r="J147" s="158">
        <v>0.3407</v>
      </c>
      <c r="K147" s="158">
        <v>1.0304</v>
      </c>
      <c r="L147" s="158">
        <v>1.6876</v>
      </c>
      <c r="M147" s="158">
        <v>2.5701999999999998</v>
      </c>
      <c r="N147" s="158">
        <v>3.5594999999999999</v>
      </c>
      <c r="O147" s="158">
        <v>3.9738000000000002</v>
      </c>
      <c r="P147" s="158">
        <v>4.9138000000000002</v>
      </c>
      <c r="Q147" s="158">
        <v>6.7382</v>
      </c>
      <c r="R147" s="158">
        <v>3.6770999999999998</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9.6607843137254922E-3</v>
      </c>
      <c r="G148" s="160">
        <v>9.6607843137254922E-3</v>
      </c>
      <c r="H148" s="160">
        <v>9.7301960784313718E-2</v>
      </c>
      <c r="I148" s="160">
        <v>0.10136862745098038</v>
      </c>
      <c r="J148" s="160">
        <v>0.37382745098039238</v>
      </c>
      <c r="K148" s="160">
        <v>1.1472901960784314</v>
      </c>
      <c r="L148" s="160">
        <v>1.8671176470588235</v>
      </c>
      <c r="M148" s="160">
        <v>2.8079137254901965</v>
      </c>
      <c r="N148" s="160">
        <v>3.7895960784313716</v>
      </c>
      <c r="O148" s="160">
        <v>3.9764914893617029</v>
      </c>
      <c r="P148" s="160">
        <v>4.9011314285714294</v>
      </c>
      <c r="Q148" s="160">
        <v>5.5029901960784313</v>
      </c>
      <c r="R148" s="160">
        <v>3.7234039215686283</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1.15E-2</v>
      </c>
      <c r="G149" s="160">
        <v>1.15E-2</v>
      </c>
      <c r="H149" s="160">
        <v>9.6500000000000002E-2</v>
      </c>
      <c r="I149" s="160">
        <v>0.10249999999999999</v>
      </c>
      <c r="J149" s="160">
        <v>0.37690000000000001</v>
      </c>
      <c r="K149" s="160">
        <v>1.1560999999999999</v>
      </c>
      <c r="L149" s="160">
        <v>1.8575999999999999</v>
      </c>
      <c r="M149" s="160">
        <v>2.7694999999999999</v>
      </c>
      <c r="N149" s="160">
        <v>3.8195999999999999</v>
      </c>
      <c r="O149" s="160">
        <v>4.0362999999999998</v>
      </c>
      <c r="P149" s="160">
        <v>4.9824000000000002</v>
      </c>
      <c r="Q149" s="160">
        <v>5.8540999999999999</v>
      </c>
      <c r="R149" s="160">
        <v>3.7355</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44859</v>
      </c>
      <c r="E152" s="158">
        <v>74.83</v>
      </c>
      <c r="F152" s="158">
        <v>0.45639999999999997</v>
      </c>
      <c r="G152" s="158">
        <v>0.45639999999999997</v>
      </c>
      <c r="H152" s="158">
        <v>0.74039999999999995</v>
      </c>
      <c r="I152" s="158">
        <v>2.0316000000000001</v>
      </c>
      <c r="J152" s="158">
        <v>0.97150000000000003</v>
      </c>
      <c r="K152" s="158">
        <v>4.2346000000000004</v>
      </c>
      <c r="L152" s="158">
        <v>4.3362999999999996</v>
      </c>
      <c r="M152" s="158">
        <v>3.3849</v>
      </c>
      <c r="N152" s="158">
        <v>0.90349999999999997</v>
      </c>
      <c r="O152" s="158">
        <v>11.401199999999999</v>
      </c>
      <c r="P152" s="158">
        <v>8.2722999999999995</v>
      </c>
      <c r="Q152" s="158">
        <v>9.3507999999999996</v>
      </c>
      <c r="R152" s="158">
        <v>14.3553</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44859</v>
      </c>
      <c r="E153" s="158">
        <v>82.33</v>
      </c>
      <c r="F153" s="158">
        <v>0.4637</v>
      </c>
      <c r="G153" s="158">
        <v>0.4637</v>
      </c>
      <c r="H153" s="158">
        <v>0.75880000000000003</v>
      </c>
      <c r="I153" s="158">
        <v>2.0703999999999998</v>
      </c>
      <c r="J153" s="158">
        <v>1.0804</v>
      </c>
      <c r="K153" s="158">
        <v>4.5593000000000004</v>
      </c>
      <c r="L153" s="158">
        <v>4.9859999999999998</v>
      </c>
      <c r="M153" s="158">
        <v>4.3869999999999996</v>
      </c>
      <c r="N153" s="158">
        <v>2.2098</v>
      </c>
      <c r="O153" s="158">
        <v>12.730600000000001</v>
      </c>
      <c r="P153" s="158">
        <v>9.5398999999999994</v>
      </c>
      <c r="Q153" s="158">
        <v>11.8688</v>
      </c>
      <c r="R153" s="158">
        <v>15.787599999999999</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44859</v>
      </c>
      <c r="E154" s="158">
        <v>314.69200000000001</v>
      </c>
      <c r="F154" s="158">
        <v>1.0431999999999999</v>
      </c>
      <c r="G154" s="158">
        <v>1.0431999999999999</v>
      </c>
      <c r="H154" s="158">
        <v>1.0730999999999999</v>
      </c>
      <c r="I154" s="158">
        <v>3.2654000000000001</v>
      </c>
      <c r="J154" s="158">
        <v>2.3632</v>
      </c>
      <c r="K154" s="158">
        <v>7.3829000000000002</v>
      </c>
      <c r="L154" s="158">
        <v>8.2691999999999997</v>
      </c>
      <c r="M154" s="158">
        <v>11.4277</v>
      </c>
      <c r="N154" s="158">
        <v>10.297499999999999</v>
      </c>
      <c r="O154" s="158">
        <v>17.519400000000001</v>
      </c>
      <c r="P154" s="158">
        <v>11.440300000000001</v>
      </c>
      <c r="Q154" s="158">
        <v>16.861899999999999</v>
      </c>
      <c r="R154" s="158">
        <v>31.477799999999998</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1713</v>
      </c>
      <c r="C155" s="154"/>
      <c r="D155" s="157">
        <v>44859</v>
      </c>
      <c r="E155" s="158">
        <v>314.69200000000001</v>
      </c>
      <c r="F155" s="158">
        <v>1.0431999999999999</v>
      </c>
      <c r="G155" s="158">
        <v>1.0431999999999999</v>
      </c>
      <c r="H155" s="158">
        <v>1.0730999999999999</v>
      </c>
      <c r="I155" s="158">
        <v>3.2654000000000001</v>
      </c>
      <c r="J155" s="158">
        <v>2.3632</v>
      </c>
      <c r="K155" s="158">
        <v>7.3829000000000002</v>
      </c>
      <c r="L155" s="158">
        <v>8.2691999999999997</v>
      </c>
      <c r="M155" s="158">
        <v>11.4277</v>
      </c>
      <c r="N155" s="158">
        <v>10.297499999999999</v>
      </c>
      <c r="O155" s="158">
        <v>17.519400000000001</v>
      </c>
      <c r="P155" s="158">
        <v>10.4992</v>
      </c>
      <c r="Q155" s="158">
        <v>17.997800000000002</v>
      </c>
      <c r="R155" s="158">
        <v>31.477799999999998</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1714</v>
      </c>
      <c r="C156" s="154">
        <v>118968</v>
      </c>
      <c r="D156" s="157">
        <v>44859</v>
      </c>
      <c r="E156" s="158">
        <v>334.40499999999997</v>
      </c>
      <c r="F156" s="158">
        <v>1.0528</v>
      </c>
      <c r="G156" s="158">
        <v>1.0528</v>
      </c>
      <c r="H156" s="158">
        <v>1.0901000000000001</v>
      </c>
      <c r="I156" s="158">
        <v>3.2980999999999998</v>
      </c>
      <c r="J156" s="158">
        <v>2.4318</v>
      </c>
      <c r="K156" s="158">
        <v>7.5640999999999998</v>
      </c>
      <c r="L156" s="158">
        <v>8.6417999999999999</v>
      </c>
      <c r="M156" s="158">
        <v>11.9846</v>
      </c>
      <c r="N156" s="158">
        <v>11.018700000000001</v>
      </c>
      <c r="O156" s="158">
        <v>18.242599999999999</v>
      </c>
      <c r="P156" s="158">
        <v>12.2186</v>
      </c>
      <c r="Q156" s="158">
        <v>13.811</v>
      </c>
      <c r="R156" s="158">
        <v>32.291699999999999</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44859</v>
      </c>
      <c r="E157" s="158">
        <v>334.40499999999997</v>
      </c>
      <c r="F157" s="158">
        <v>1.0528</v>
      </c>
      <c r="G157" s="158">
        <v>1.0528</v>
      </c>
      <c r="H157" s="158">
        <v>1.0901000000000001</v>
      </c>
      <c r="I157" s="158">
        <v>3.2980999999999998</v>
      </c>
      <c r="J157" s="158">
        <v>2.4318</v>
      </c>
      <c r="K157" s="158">
        <v>7.5640999999999998</v>
      </c>
      <c r="L157" s="158">
        <v>8.6417999999999999</v>
      </c>
      <c r="M157" s="158">
        <v>11.9846</v>
      </c>
      <c r="N157" s="158">
        <v>11.018700000000001</v>
      </c>
      <c r="O157" s="158">
        <v>18.242599999999999</v>
      </c>
      <c r="P157" s="158">
        <v>11.3361</v>
      </c>
      <c r="Q157" s="158">
        <v>14.4208</v>
      </c>
      <c r="R157" s="158">
        <v>32.291699999999999</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44859</v>
      </c>
      <c r="E158" s="158">
        <v>52.3</v>
      </c>
      <c r="F158" s="158">
        <v>0.4224</v>
      </c>
      <c r="G158" s="158">
        <v>0.4224</v>
      </c>
      <c r="H158" s="158">
        <v>0.69310000000000005</v>
      </c>
      <c r="I158" s="158">
        <v>1.6718999999999999</v>
      </c>
      <c r="J158" s="158">
        <v>1.4549000000000001</v>
      </c>
      <c r="K158" s="158">
        <v>4.2455999999999996</v>
      </c>
      <c r="L158" s="158">
        <v>5.6139000000000001</v>
      </c>
      <c r="M158" s="158">
        <v>6.3657000000000004</v>
      </c>
      <c r="N158" s="158">
        <v>6.0422000000000002</v>
      </c>
      <c r="O158" s="158">
        <v>12.3171</v>
      </c>
      <c r="P158" s="158">
        <v>9.8353000000000002</v>
      </c>
      <c r="Q158" s="158">
        <v>11.0167</v>
      </c>
      <c r="R158" s="158">
        <v>15.964</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44859</v>
      </c>
      <c r="E159" s="158">
        <v>57.38</v>
      </c>
      <c r="F159" s="158">
        <v>0.43759999999999999</v>
      </c>
      <c r="G159" s="158">
        <v>0.43759999999999999</v>
      </c>
      <c r="H159" s="158">
        <v>0.70199999999999996</v>
      </c>
      <c r="I159" s="158">
        <v>1.7015</v>
      </c>
      <c r="J159" s="158">
        <v>1.5216000000000001</v>
      </c>
      <c r="K159" s="158">
        <v>4.4032</v>
      </c>
      <c r="L159" s="158">
        <v>5.9452999999999996</v>
      </c>
      <c r="M159" s="158">
        <v>6.8926999999999996</v>
      </c>
      <c r="N159" s="158">
        <v>6.7336</v>
      </c>
      <c r="O159" s="158">
        <v>13.013199999999999</v>
      </c>
      <c r="P159" s="158">
        <v>10.665800000000001</v>
      </c>
      <c r="Q159" s="158">
        <v>12.9941</v>
      </c>
      <c r="R159" s="158">
        <v>16.709700000000002</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44859</v>
      </c>
      <c r="E160" s="158">
        <v>11.1089</v>
      </c>
      <c r="F160" s="158">
        <v>0.2681</v>
      </c>
      <c r="G160" s="158">
        <v>0.2681</v>
      </c>
      <c r="H160" s="158">
        <v>0.5494</v>
      </c>
      <c r="I160" s="158">
        <v>2.1452</v>
      </c>
      <c r="J160" s="158">
        <v>1.3068</v>
      </c>
      <c r="K160" s="158">
        <v>2.5487000000000002</v>
      </c>
      <c r="L160" s="158">
        <v>2.2730999999999999</v>
      </c>
      <c r="M160" s="158">
        <v>-2.6183999999999998</v>
      </c>
      <c r="N160" s="158">
        <v>-2.9009999999999998</v>
      </c>
      <c r="O160" s="158"/>
      <c r="P160" s="158"/>
      <c r="Q160" s="158">
        <v>3.8007</v>
      </c>
      <c r="R160" s="158">
        <v>12.111499999999999</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44859</v>
      </c>
      <c r="E161" s="158">
        <v>10.4588</v>
      </c>
      <c r="F161" s="158">
        <v>0.24629999999999999</v>
      </c>
      <c r="G161" s="158">
        <v>0.24629999999999999</v>
      </c>
      <c r="H161" s="158">
        <v>0.51029999999999998</v>
      </c>
      <c r="I161" s="158">
        <v>2.0669</v>
      </c>
      <c r="J161" s="158">
        <v>1.1274</v>
      </c>
      <c r="K161" s="158">
        <v>2.0320999999999998</v>
      </c>
      <c r="L161" s="158">
        <v>1.242</v>
      </c>
      <c r="M161" s="158">
        <v>-4.0995999999999997</v>
      </c>
      <c r="N161" s="158">
        <v>-4.9027000000000003</v>
      </c>
      <c r="O161" s="158"/>
      <c r="P161" s="158"/>
      <c r="Q161" s="158">
        <v>1.6039000000000001</v>
      </c>
      <c r="R161" s="158">
        <v>9.7263000000000002</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44859</v>
      </c>
      <c r="E162" s="158">
        <v>15.531000000000001</v>
      </c>
      <c r="F162" s="158">
        <v>0.45279999999999998</v>
      </c>
      <c r="G162" s="158">
        <v>0.45279999999999998</v>
      </c>
      <c r="H162" s="158">
        <v>0.56979999999999997</v>
      </c>
      <c r="I162" s="158">
        <v>1.7092000000000001</v>
      </c>
      <c r="J162" s="158">
        <v>0.90310000000000001</v>
      </c>
      <c r="K162" s="158">
        <v>3.7959999999999998</v>
      </c>
      <c r="L162" s="158">
        <v>4.4100999999999999</v>
      </c>
      <c r="M162" s="158">
        <v>3.9836999999999998</v>
      </c>
      <c r="N162" s="158">
        <v>3.2509000000000001</v>
      </c>
      <c r="O162" s="158">
        <v>11.9536</v>
      </c>
      <c r="P162" s="158"/>
      <c r="Q162" s="158">
        <v>10.968400000000001</v>
      </c>
      <c r="R162" s="158">
        <v>12.7501</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44859</v>
      </c>
      <c r="E163" s="158">
        <v>14.772</v>
      </c>
      <c r="F163" s="158">
        <v>0.43509999999999999</v>
      </c>
      <c r="G163" s="158">
        <v>0.43509999999999999</v>
      </c>
      <c r="H163" s="158">
        <v>0.54449999999999998</v>
      </c>
      <c r="I163" s="158">
        <v>1.6655</v>
      </c>
      <c r="J163" s="158">
        <v>0.79149999999999998</v>
      </c>
      <c r="K163" s="158">
        <v>3.4815999999999998</v>
      </c>
      <c r="L163" s="158">
        <v>3.7650999999999999</v>
      </c>
      <c r="M163" s="158">
        <v>3.0125999999999999</v>
      </c>
      <c r="N163" s="158">
        <v>1.9461999999999999</v>
      </c>
      <c r="O163" s="158">
        <v>10.5823</v>
      </c>
      <c r="P163" s="158"/>
      <c r="Q163" s="158">
        <v>9.6617999999999995</v>
      </c>
      <c r="R163" s="158">
        <v>11.317500000000001</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44859</v>
      </c>
      <c r="E164" s="158">
        <v>34.79</v>
      </c>
      <c r="F164" s="158">
        <v>0.43590000000000001</v>
      </c>
      <c r="G164" s="158">
        <v>0.43590000000000001</v>
      </c>
      <c r="H164" s="158">
        <v>0.41270000000000001</v>
      </c>
      <c r="I164" s="158">
        <v>1.1926000000000001</v>
      </c>
      <c r="J164" s="158">
        <v>0.59860000000000002</v>
      </c>
      <c r="K164" s="158">
        <v>3.0143</v>
      </c>
      <c r="L164" s="158">
        <v>2.5286</v>
      </c>
      <c r="M164" s="158">
        <v>2.4712000000000001</v>
      </c>
      <c r="N164" s="158">
        <v>0.90200000000000002</v>
      </c>
      <c r="O164" s="158">
        <v>9.5018999999999991</v>
      </c>
      <c r="P164" s="158">
        <v>8.3475999999999999</v>
      </c>
      <c r="Q164" s="158">
        <v>11.4232</v>
      </c>
      <c r="R164" s="158">
        <v>8.4109999999999996</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44859</v>
      </c>
      <c r="E165" s="158">
        <v>31.143000000000001</v>
      </c>
      <c r="F165" s="158">
        <v>0.41920000000000002</v>
      </c>
      <c r="G165" s="158">
        <v>0.41920000000000002</v>
      </c>
      <c r="H165" s="158">
        <v>0.38679999999999998</v>
      </c>
      <c r="I165" s="158">
        <v>1.1398999999999999</v>
      </c>
      <c r="J165" s="158">
        <v>0.48070000000000002</v>
      </c>
      <c r="K165" s="158">
        <v>2.6669999999999998</v>
      </c>
      <c r="L165" s="158">
        <v>1.8376999999999999</v>
      </c>
      <c r="M165" s="158">
        <v>1.4363999999999999</v>
      </c>
      <c r="N165" s="158">
        <v>-0.46339999999999998</v>
      </c>
      <c r="O165" s="158">
        <v>8.0510999999999999</v>
      </c>
      <c r="P165" s="158">
        <v>7.0033000000000003</v>
      </c>
      <c r="Q165" s="158">
        <v>10.1777</v>
      </c>
      <c r="R165" s="158">
        <v>6.9478999999999997</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44859</v>
      </c>
      <c r="E166" s="158">
        <v>126.4327</v>
      </c>
      <c r="F166" s="158">
        <v>0.5575</v>
      </c>
      <c r="G166" s="158">
        <v>0.5575</v>
      </c>
      <c r="H166" s="158">
        <v>0.68640000000000001</v>
      </c>
      <c r="I166" s="158">
        <v>1.7954000000000001</v>
      </c>
      <c r="J166" s="158">
        <v>1.0992</v>
      </c>
      <c r="K166" s="158">
        <v>4.2426000000000004</v>
      </c>
      <c r="L166" s="158">
        <v>5.5979999999999999</v>
      </c>
      <c r="M166" s="158">
        <v>4.7686999999999999</v>
      </c>
      <c r="N166" s="158">
        <v>2.9001999999999999</v>
      </c>
      <c r="O166" s="158">
        <v>11.530200000000001</v>
      </c>
      <c r="P166" s="158">
        <v>8.2478999999999996</v>
      </c>
      <c r="Q166" s="158">
        <v>15.179</v>
      </c>
      <c r="R166" s="158">
        <v>15.1858</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44859</v>
      </c>
      <c r="E167" s="158">
        <v>138.56460000000001</v>
      </c>
      <c r="F167" s="158">
        <v>0.57299999999999995</v>
      </c>
      <c r="G167" s="158">
        <v>0.57299999999999995</v>
      </c>
      <c r="H167" s="158">
        <v>0.71430000000000005</v>
      </c>
      <c r="I167" s="158">
        <v>1.8516999999999999</v>
      </c>
      <c r="J167" s="158">
        <v>1.2263999999999999</v>
      </c>
      <c r="K167" s="158">
        <v>4.6139000000000001</v>
      </c>
      <c r="L167" s="158">
        <v>6.2896000000000001</v>
      </c>
      <c r="M167" s="158">
        <v>5.8691000000000004</v>
      </c>
      <c r="N167" s="158">
        <v>4.3417000000000003</v>
      </c>
      <c r="O167" s="158">
        <v>13.1076</v>
      </c>
      <c r="P167" s="158">
        <v>9.6378000000000004</v>
      </c>
      <c r="Q167" s="158">
        <v>12.134600000000001</v>
      </c>
      <c r="R167" s="158">
        <v>16.8156</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1900</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1901</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44859</v>
      </c>
      <c r="E170" s="158">
        <v>16.144100000000002</v>
      </c>
      <c r="F170" s="158">
        <v>0.45050000000000001</v>
      </c>
      <c r="G170" s="158">
        <v>0.45050000000000001</v>
      </c>
      <c r="H170" s="158">
        <v>0.64080000000000004</v>
      </c>
      <c r="I170" s="158">
        <v>2.0158</v>
      </c>
      <c r="J170" s="158">
        <v>1.3109</v>
      </c>
      <c r="K170" s="158">
        <v>4.2880000000000003</v>
      </c>
      <c r="L170" s="158">
        <v>4.8311000000000002</v>
      </c>
      <c r="M170" s="158">
        <v>5.5355999999999996</v>
      </c>
      <c r="N170" s="158">
        <v>5.2446000000000002</v>
      </c>
      <c r="O170" s="158">
        <v>14.532999999999999</v>
      </c>
      <c r="P170" s="158"/>
      <c r="Q170" s="158">
        <v>13.6533</v>
      </c>
      <c r="R170" s="158">
        <v>16.359400000000001</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44859</v>
      </c>
      <c r="E171" s="158">
        <v>15.1356</v>
      </c>
      <c r="F171" s="158">
        <v>0.43730000000000002</v>
      </c>
      <c r="G171" s="158">
        <v>0.43730000000000002</v>
      </c>
      <c r="H171" s="158">
        <v>0.6149</v>
      </c>
      <c r="I171" s="158">
        <v>1.9602999999999999</v>
      </c>
      <c r="J171" s="158">
        <v>1.1792</v>
      </c>
      <c r="K171" s="158">
        <v>3.8891</v>
      </c>
      <c r="L171" s="158">
        <v>4.0312000000000001</v>
      </c>
      <c r="M171" s="158">
        <v>4.3049999999999997</v>
      </c>
      <c r="N171" s="158">
        <v>3.5798000000000001</v>
      </c>
      <c r="O171" s="158">
        <v>12.635999999999999</v>
      </c>
      <c r="P171" s="158"/>
      <c r="Q171" s="158">
        <v>11.7112</v>
      </c>
      <c r="R171" s="158">
        <v>14.451000000000001</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44859</v>
      </c>
      <c r="E172" s="158">
        <v>15.89</v>
      </c>
      <c r="F172" s="158">
        <v>0.31569999999999998</v>
      </c>
      <c r="G172" s="158">
        <v>0.31569999999999998</v>
      </c>
      <c r="H172" s="158">
        <v>0.5696</v>
      </c>
      <c r="I172" s="158">
        <v>1.5335000000000001</v>
      </c>
      <c r="J172" s="158">
        <v>1.0172000000000001</v>
      </c>
      <c r="K172" s="158">
        <v>3.5853999999999999</v>
      </c>
      <c r="L172" s="158">
        <v>3.7884000000000002</v>
      </c>
      <c r="M172" s="158">
        <v>3.3832</v>
      </c>
      <c r="N172" s="158">
        <v>2.1208</v>
      </c>
      <c r="O172" s="158">
        <v>12.555300000000001</v>
      </c>
      <c r="P172" s="158"/>
      <c r="Q172" s="158">
        <v>10.0745</v>
      </c>
      <c r="R172" s="158">
        <v>11.3855</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44859</v>
      </c>
      <c r="E173" s="158">
        <v>15.22</v>
      </c>
      <c r="F173" s="158">
        <v>0.3296</v>
      </c>
      <c r="G173" s="158">
        <v>0.3296</v>
      </c>
      <c r="H173" s="158">
        <v>0.52839999999999998</v>
      </c>
      <c r="I173" s="158">
        <v>1.5344</v>
      </c>
      <c r="J173" s="158">
        <v>0.9284</v>
      </c>
      <c r="K173" s="158">
        <v>3.2564000000000002</v>
      </c>
      <c r="L173" s="158">
        <v>3.0467</v>
      </c>
      <c r="M173" s="158">
        <v>2.3536999999999999</v>
      </c>
      <c r="N173" s="158">
        <v>0.72799999999999998</v>
      </c>
      <c r="O173" s="158">
        <v>11.3866</v>
      </c>
      <c r="P173" s="158"/>
      <c r="Q173" s="158">
        <v>9.0960000000000001</v>
      </c>
      <c r="R173" s="158">
        <v>10.052199999999999</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0.54465499999999989</v>
      </c>
      <c r="G174" s="160">
        <v>0.54465499999999989</v>
      </c>
      <c r="H174" s="160">
        <v>0.69742999999999999</v>
      </c>
      <c r="I174" s="160">
        <v>2.0606399999999998</v>
      </c>
      <c r="J174" s="160">
        <v>1.3293899999999998</v>
      </c>
      <c r="K174" s="160">
        <v>4.4375899999999993</v>
      </c>
      <c r="L174" s="160">
        <v>4.917254999999999</v>
      </c>
      <c r="M174" s="160">
        <v>4.9128050000000005</v>
      </c>
      <c r="N174" s="160">
        <v>3.7634300000000005</v>
      </c>
      <c r="O174" s="160">
        <v>13.156872222222219</v>
      </c>
      <c r="P174" s="160">
        <v>9.7536749999999994</v>
      </c>
      <c r="Q174" s="160">
        <v>11.390309999999999</v>
      </c>
      <c r="R174" s="160">
        <v>16.793470000000003</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0.44405</v>
      </c>
      <c r="G175" s="160">
        <v>0.44405</v>
      </c>
      <c r="H175" s="160">
        <v>0.66359999999999997</v>
      </c>
      <c r="I175" s="160">
        <v>1.9059999999999999</v>
      </c>
      <c r="J175" s="160">
        <v>1.1533</v>
      </c>
      <c r="K175" s="160">
        <v>4.2385999999999999</v>
      </c>
      <c r="L175" s="160">
        <v>4.6205999999999996</v>
      </c>
      <c r="M175" s="160">
        <v>4.3460000000000001</v>
      </c>
      <c r="N175" s="160">
        <v>3.0755499999999998</v>
      </c>
      <c r="O175" s="160">
        <v>12.595649999999999</v>
      </c>
      <c r="P175" s="160">
        <v>9.7365500000000011</v>
      </c>
      <c r="Q175" s="160">
        <v>11.5672</v>
      </c>
      <c r="R175" s="160">
        <v>14.8184</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44859</v>
      </c>
      <c r="E178" s="158">
        <v>300.60219999999998</v>
      </c>
      <c r="F178" s="158">
        <v>12.198</v>
      </c>
      <c r="G178" s="158">
        <v>12.198</v>
      </c>
      <c r="H178" s="158">
        <v>6.2416999999999998</v>
      </c>
      <c r="I178" s="158">
        <v>7.7070999999999996</v>
      </c>
      <c r="J178" s="158">
        <v>4.7690000000000001</v>
      </c>
      <c r="K178" s="158">
        <v>4.1326999999999998</v>
      </c>
      <c r="L178" s="158">
        <v>2.8267000000000002</v>
      </c>
      <c r="M178" s="158">
        <v>2.9611999999999998</v>
      </c>
      <c r="N178" s="158">
        <v>2.8595000000000002</v>
      </c>
      <c r="O178" s="158">
        <v>5.9608999999999996</v>
      </c>
      <c r="P178" s="158">
        <v>6.6677</v>
      </c>
      <c r="Q178" s="158">
        <v>7.8901000000000003</v>
      </c>
      <c r="R178" s="158">
        <v>3.6166999999999998</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44859</v>
      </c>
      <c r="E179" s="158">
        <v>309.13369999999998</v>
      </c>
      <c r="F179" s="158">
        <v>12.547599999999999</v>
      </c>
      <c r="G179" s="158">
        <v>12.547599999999999</v>
      </c>
      <c r="H179" s="158">
        <v>6.5917000000000003</v>
      </c>
      <c r="I179" s="158">
        <v>8.0571000000000002</v>
      </c>
      <c r="J179" s="158">
        <v>5.1205999999999996</v>
      </c>
      <c r="K179" s="158">
        <v>4.4871999999999996</v>
      </c>
      <c r="L179" s="158">
        <v>3.1804999999999999</v>
      </c>
      <c r="M179" s="158">
        <v>3.3151999999999999</v>
      </c>
      <c r="N179" s="158">
        <v>3.2121</v>
      </c>
      <c r="O179" s="158">
        <v>6.3166000000000002</v>
      </c>
      <c r="P179" s="158">
        <v>7.0063000000000004</v>
      </c>
      <c r="Q179" s="158">
        <v>8.6038999999999994</v>
      </c>
      <c r="R179" s="158">
        <v>3.9693000000000001</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44859</v>
      </c>
      <c r="E180" s="158">
        <v>2223.3534</v>
      </c>
      <c r="F180" s="158">
        <v>15.6983</v>
      </c>
      <c r="G180" s="158">
        <v>15.6983</v>
      </c>
      <c r="H180" s="158">
        <v>9.1770999999999994</v>
      </c>
      <c r="I180" s="158">
        <v>9.9385999999999992</v>
      </c>
      <c r="J180" s="158">
        <v>5.6810999999999998</v>
      </c>
      <c r="K180" s="158">
        <v>3.1964999999999999</v>
      </c>
      <c r="L180" s="158">
        <v>2.9752999999999998</v>
      </c>
      <c r="M180" s="158">
        <v>3.2475000000000001</v>
      </c>
      <c r="N180" s="158">
        <v>3.2951000000000001</v>
      </c>
      <c r="O180" s="158">
        <v>5.7984999999999998</v>
      </c>
      <c r="P180" s="158">
        <v>7.1536</v>
      </c>
      <c r="Q180" s="158">
        <v>7.9104000000000001</v>
      </c>
      <c r="R180" s="158">
        <v>3.7568999999999999</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44859</v>
      </c>
      <c r="E181" s="158">
        <v>2172.6505999999999</v>
      </c>
      <c r="F181" s="158">
        <v>15.407400000000001</v>
      </c>
      <c r="G181" s="158">
        <v>15.407400000000001</v>
      </c>
      <c r="H181" s="158">
        <v>8.8863000000000003</v>
      </c>
      <c r="I181" s="158">
        <v>9.6471999999999998</v>
      </c>
      <c r="J181" s="158">
        <v>5.3893000000000004</v>
      </c>
      <c r="K181" s="158">
        <v>2.9039999999999999</v>
      </c>
      <c r="L181" s="158">
        <v>2.6808999999999998</v>
      </c>
      <c r="M181" s="158">
        <v>2.9506000000000001</v>
      </c>
      <c r="N181" s="158">
        <v>2.9958</v>
      </c>
      <c r="O181" s="158">
        <v>5.4827000000000004</v>
      </c>
      <c r="P181" s="158">
        <v>6.8434999999999997</v>
      </c>
      <c r="Q181" s="158">
        <v>7.7569999999999997</v>
      </c>
      <c r="R181" s="158">
        <v>3.4495</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1957</v>
      </c>
      <c r="C182" s="154">
        <v>148628</v>
      </c>
      <c r="D182" s="157">
        <v>44859</v>
      </c>
      <c r="E182" s="158">
        <v>10.5076</v>
      </c>
      <c r="F182" s="158">
        <v>12.261200000000001</v>
      </c>
      <c r="G182" s="158">
        <v>12.261200000000001</v>
      </c>
      <c r="H182" s="158">
        <v>6.1109</v>
      </c>
      <c r="I182" s="158">
        <v>7.9390999999999998</v>
      </c>
      <c r="J182" s="158">
        <v>4.0633999999999997</v>
      </c>
      <c r="K182" s="158">
        <v>3.9005999999999998</v>
      </c>
      <c r="L182" s="158">
        <v>1.2319</v>
      </c>
      <c r="M182" s="158">
        <v>1.2522</v>
      </c>
      <c r="N182" s="158">
        <v>1.6563000000000001</v>
      </c>
      <c r="O182" s="158"/>
      <c r="P182" s="158"/>
      <c r="Q182" s="158">
        <v>2.7054</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1958</v>
      </c>
      <c r="C183" s="154">
        <v>148625</v>
      </c>
      <c r="D183" s="157">
        <v>44859</v>
      </c>
      <c r="E183" s="158">
        <v>10.4269</v>
      </c>
      <c r="F183" s="158">
        <v>11.829700000000001</v>
      </c>
      <c r="G183" s="158">
        <v>11.829700000000001</v>
      </c>
      <c r="H183" s="158">
        <v>5.7072000000000003</v>
      </c>
      <c r="I183" s="158">
        <v>7.5228000000000002</v>
      </c>
      <c r="J183" s="158">
        <v>3.6434000000000002</v>
      </c>
      <c r="K183" s="158">
        <v>3.4929999999999999</v>
      </c>
      <c r="L183" s="158">
        <v>0.82399999999999995</v>
      </c>
      <c r="M183" s="158">
        <v>0.84130000000000005</v>
      </c>
      <c r="N183" s="158">
        <v>1.2419</v>
      </c>
      <c r="O183" s="158"/>
      <c r="P183" s="158"/>
      <c r="Q183" s="158">
        <v>2.2793999999999999</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44859</v>
      </c>
      <c r="E184" s="158">
        <v>20.2333</v>
      </c>
      <c r="F184" s="158">
        <v>15.4047</v>
      </c>
      <c r="G184" s="158">
        <v>15.4047</v>
      </c>
      <c r="H184" s="158">
        <v>7.6393000000000004</v>
      </c>
      <c r="I184" s="158">
        <v>7.5468999999999999</v>
      </c>
      <c r="J184" s="158">
        <v>5.1872999999999996</v>
      </c>
      <c r="K184" s="158">
        <v>3.6890000000000001</v>
      </c>
      <c r="L184" s="158">
        <v>2.8738999999999999</v>
      </c>
      <c r="M184" s="158">
        <v>2.6353</v>
      </c>
      <c r="N184" s="158">
        <v>2.7624</v>
      </c>
      <c r="O184" s="158">
        <v>5.8959999999999999</v>
      </c>
      <c r="P184" s="158">
        <v>6.6588000000000003</v>
      </c>
      <c r="Q184" s="158">
        <v>8.0358999999999998</v>
      </c>
      <c r="R184" s="158">
        <v>3.3868999999999998</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44859</v>
      </c>
      <c r="E185" s="158">
        <v>19.679300000000001</v>
      </c>
      <c r="F185" s="158">
        <v>15.1412</v>
      </c>
      <c r="G185" s="158">
        <v>15.1412</v>
      </c>
      <c r="H185" s="158">
        <v>7.4029999999999996</v>
      </c>
      <c r="I185" s="158">
        <v>7.2935999999999996</v>
      </c>
      <c r="J185" s="158">
        <v>4.9363000000000001</v>
      </c>
      <c r="K185" s="158">
        <v>3.4365999999999999</v>
      </c>
      <c r="L185" s="158">
        <v>2.6204999999999998</v>
      </c>
      <c r="M185" s="158">
        <v>2.3773</v>
      </c>
      <c r="N185" s="158">
        <v>2.5005999999999999</v>
      </c>
      <c r="O185" s="158">
        <v>5.6216999999999997</v>
      </c>
      <c r="P185" s="158">
        <v>6.3638000000000003</v>
      </c>
      <c r="Q185" s="158">
        <v>7.7073999999999998</v>
      </c>
      <c r="R185" s="158">
        <v>3.1230000000000002</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44859</v>
      </c>
      <c r="E186" s="158">
        <v>20.628299999999999</v>
      </c>
      <c r="F186" s="158">
        <v>21.5047</v>
      </c>
      <c r="G186" s="158">
        <v>21.5047</v>
      </c>
      <c r="H186" s="158">
        <v>4.4779</v>
      </c>
      <c r="I186" s="158">
        <v>18.8019</v>
      </c>
      <c r="J186" s="158">
        <v>4.6859999999999999</v>
      </c>
      <c r="K186" s="158">
        <v>4.9124999999999996</v>
      </c>
      <c r="L186" s="158">
        <v>2.6869000000000001</v>
      </c>
      <c r="M186" s="158">
        <v>2.0192000000000001</v>
      </c>
      <c r="N186" s="158">
        <v>1.8440000000000001</v>
      </c>
      <c r="O186" s="158">
        <v>6.9127999999999998</v>
      </c>
      <c r="P186" s="158">
        <v>7.6386000000000003</v>
      </c>
      <c r="Q186" s="158">
        <v>8.2626000000000008</v>
      </c>
      <c r="R186" s="158">
        <v>3.4424000000000001</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44859</v>
      </c>
      <c r="E187" s="158">
        <v>20.076699999999999</v>
      </c>
      <c r="F187" s="158">
        <v>21.138000000000002</v>
      </c>
      <c r="G187" s="158">
        <v>21.138000000000002</v>
      </c>
      <c r="H187" s="158">
        <v>4.1327999999999996</v>
      </c>
      <c r="I187" s="158">
        <v>18.4528</v>
      </c>
      <c r="J187" s="158">
        <v>4.3342000000000001</v>
      </c>
      <c r="K187" s="158">
        <v>4.5572999999999997</v>
      </c>
      <c r="L187" s="158">
        <v>2.3450000000000002</v>
      </c>
      <c r="M187" s="158">
        <v>1.6879</v>
      </c>
      <c r="N187" s="158">
        <v>1.5164</v>
      </c>
      <c r="O187" s="158">
        <v>6.5580999999999996</v>
      </c>
      <c r="P187" s="158">
        <v>7.3186999999999998</v>
      </c>
      <c r="Q187" s="158">
        <v>7.9413999999999998</v>
      </c>
      <c r="R187" s="158">
        <v>3.11</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44859</v>
      </c>
      <c r="E188" s="158">
        <v>18.428000000000001</v>
      </c>
      <c r="F188" s="158">
        <v>21.491399999999999</v>
      </c>
      <c r="G188" s="158">
        <v>21.491399999999999</v>
      </c>
      <c r="H188" s="158">
        <v>5.6651999999999996</v>
      </c>
      <c r="I188" s="158">
        <v>8.5591000000000008</v>
      </c>
      <c r="J188" s="158">
        <v>4.63</v>
      </c>
      <c r="K188" s="158">
        <v>3.3675000000000002</v>
      </c>
      <c r="L188" s="158">
        <v>2.2227000000000001</v>
      </c>
      <c r="M188" s="158">
        <v>2.2913999999999999</v>
      </c>
      <c r="N188" s="158">
        <v>2.5110000000000001</v>
      </c>
      <c r="O188" s="158">
        <v>5.3331</v>
      </c>
      <c r="P188" s="158">
        <v>6.5911</v>
      </c>
      <c r="Q188" s="158">
        <v>7.4503000000000004</v>
      </c>
      <c r="R188" s="158">
        <v>3.2789000000000001</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44859</v>
      </c>
      <c r="E189" s="158">
        <v>19.080400000000001</v>
      </c>
      <c r="F189" s="158">
        <v>21.86</v>
      </c>
      <c r="G189" s="158">
        <v>21.86</v>
      </c>
      <c r="H189" s="158">
        <v>5.9916999999999998</v>
      </c>
      <c r="I189" s="158">
        <v>8.8981999999999992</v>
      </c>
      <c r="J189" s="158">
        <v>4.9774000000000003</v>
      </c>
      <c r="K189" s="158">
        <v>3.7147999999999999</v>
      </c>
      <c r="L189" s="158">
        <v>2.5729000000000002</v>
      </c>
      <c r="M189" s="158">
        <v>2.6396000000000002</v>
      </c>
      <c r="N189" s="158">
        <v>2.8610000000000002</v>
      </c>
      <c r="O189" s="158">
        <v>5.6787000000000001</v>
      </c>
      <c r="P189" s="158">
        <v>6.9610000000000003</v>
      </c>
      <c r="Q189" s="158">
        <v>7.8906000000000001</v>
      </c>
      <c r="R189" s="158">
        <v>3.6227999999999998</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44859</v>
      </c>
      <c r="E190" s="158">
        <v>19.448499999999999</v>
      </c>
      <c r="F190" s="158">
        <v>12.4504</v>
      </c>
      <c r="G190" s="158">
        <v>12.4504</v>
      </c>
      <c r="H190" s="158">
        <v>6.5232000000000001</v>
      </c>
      <c r="I190" s="158">
        <v>7.5556000000000001</v>
      </c>
      <c r="J190" s="158">
        <v>5.1668000000000003</v>
      </c>
      <c r="K190" s="158">
        <v>5.0846999999999998</v>
      </c>
      <c r="L190" s="158">
        <v>3.218</v>
      </c>
      <c r="M190" s="158">
        <v>3.2345999999999999</v>
      </c>
      <c r="N190" s="158">
        <v>3.0171000000000001</v>
      </c>
      <c r="O190" s="158">
        <v>6.3529</v>
      </c>
      <c r="P190" s="158">
        <v>6.9257</v>
      </c>
      <c r="Q190" s="158">
        <v>8.0524000000000004</v>
      </c>
      <c r="R190" s="158">
        <v>4.0385999999999997</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44859</v>
      </c>
      <c r="E191" s="158">
        <v>18.879200000000001</v>
      </c>
      <c r="F191" s="158">
        <v>12.051</v>
      </c>
      <c r="G191" s="158">
        <v>12.051</v>
      </c>
      <c r="H191" s="158">
        <v>6.1109999999999998</v>
      </c>
      <c r="I191" s="158">
        <v>7.1452999999999998</v>
      </c>
      <c r="J191" s="158">
        <v>4.7443</v>
      </c>
      <c r="K191" s="158">
        <v>4.6604999999999999</v>
      </c>
      <c r="L191" s="158">
        <v>2.7884000000000002</v>
      </c>
      <c r="M191" s="158">
        <v>2.8039000000000001</v>
      </c>
      <c r="N191" s="158">
        <v>2.5764999999999998</v>
      </c>
      <c r="O191" s="158">
        <v>5.8794000000000004</v>
      </c>
      <c r="P191" s="158">
        <v>6.4480000000000004</v>
      </c>
      <c r="Q191" s="158">
        <v>7.6792999999999996</v>
      </c>
      <c r="R191" s="158">
        <v>3.5794999999999999</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44859</v>
      </c>
      <c r="E192" s="158">
        <v>26.797599999999999</v>
      </c>
      <c r="F192" s="158">
        <v>13.8118</v>
      </c>
      <c r="G192" s="158">
        <v>13.8118</v>
      </c>
      <c r="H192" s="158">
        <v>8.5951000000000004</v>
      </c>
      <c r="I192" s="158">
        <v>9.5302000000000007</v>
      </c>
      <c r="J192" s="158">
        <v>7.2003000000000004</v>
      </c>
      <c r="K192" s="158">
        <v>7.5909000000000004</v>
      </c>
      <c r="L192" s="158">
        <v>4.8207000000000004</v>
      </c>
      <c r="M192" s="158">
        <v>4.649</v>
      </c>
      <c r="N192" s="158">
        <v>3.7408000000000001</v>
      </c>
      <c r="O192" s="158">
        <v>6.1308999999999996</v>
      </c>
      <c r="P192" s="158">
        <v>6.4372999999999996</v>
      </c>
      <c r="Q192" s="158">
        <v>7.9911000000000003</v>
      </c>
      <c r="R192" s="158">
        <v>4.3604000000000003</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44859</v>
      </c>
      <c r="E193" s="158">
        <v>27.6738</v>
      </c>
      <c r="F193" s="158">
        <v>14.2668</v>
      </c>
      <c r="G193" s="158">
        <v>14.2668</v>
      </c>
      <c r="H193" s="158">
        <v>9.0409000000000006</v>
      </c>
      <c r="I193" s="158">
        <v>9.9771999999999998</v>
      </c>
      <c r="J193" s="158">
        <v>7.6513999999999998</v>
      </c>
      <c r="K193" s="158">
        <v>8.0493000000000006</v>
      </c>
      <c r="L193" s="158">
        <v>5.2815000000000003</v>
      </c>
      <c r="M193" s="158">
        <v>5.1154000000000002</v>
      </c>
      <c r="N193" s="158">
        <v>4.2092000000000001</v>
      </c>
      <c r="O193" s="158">
        <v>6.6111000000000004</v>
      </c>
      <c r="P193" s="158">
        <v>6.9001000000000001</v>
      </c>
      <c r="Q193" s="158">
        <v>8.2729999999999997</v>
      </c>
      <c r="R193" s="158">
        <v>4.8324999999999996</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44859</v>
      </c>
      <c r="E194" s="158">
        <v>20.729199999999999</v>
      </c>
      <c r="F194" s="158">
        <v>6.2550999999999997</v>
      </c>
      <c r="G194" s="158">
        <v>6.2550999999999997</v>
      </c>
      <c r="H194" s="158">
        <v>4.5316999999999998</v>
      </c>
      <c r="I194" s="158">
        <v>4.8891</v>
      </c>
      <c r="J194" s="158">
        <v>4.4855999999999998</v>
      </c>
      <c r="K194" s="158">
        <v>4.4103000000000003</v>
      </c>
      <c r="L194" s="158">
        <v>3.1143999999999998</v>
      </c>
      <c r="M194" s="158">
        <v>3.1930000000000001</v>
      </c>
      <c r="N194" s="158">
        <v>3.2747000000000002</v>
      </c>
      <c r="O194" s="158">
        <v>6.2602000000000002</v>
      </c>
      <c r="P194" s="158">
        <v>7.3536999999999999</v>
      </c>
      <c r="Q194" s="158">
        <v>7.8540999999999999</v>
      </c>
      <c r="R194" s="158">
        <v>3.8140000000000001</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44859</v>
      </c>
      <c r="E195" s="158">
        <v>20.305199999999999</v>
      </c>
      <c r="F195" s="158">
        <v>5.9358000000000004</v>
      </c>
      <c r="G195" s="158">
        <v>5.9358000000000004</v>
      </c>
      <c r="H195" s="158">
        <v>4.2149000000000001</v>
      </c>
      <c r="I195" s="158">
        <v>4.5789999999999997</v>
      </c>
      <c r="J195" s="158">
        <v>4.1776999999999997</v>
      </c>
      <c r="K195" s="158">
        <v>4.1060999999999996</v>
      </c>
      <c r="L195" s="158">
        <v>2.8079999999999998</v>
      </c>
      <c r="M195" s="158">
        <v>2.8816000000000002</v>
      </c>
      <c r="N195" s="158">
        <v>2.9581</v>
      </c>
      <c r="O195" s="158">
        <v>5.9142000000000001</v>
      </c>
      <c r="P195" s="158">
        <v>7.0301999999999998</v>
      </c>
      <c r="Q195" s="158">
        <v>7.6231999999999998</v>
      </c>
      <c r="R195" s="158">
        <v>3.4862000000000002</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1858</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1858</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44859</v>
      </c>
      <c r="E198" s="158">
        <v>1857.2406000000001</v>
      </c>
      <c r="F198" s="158">
        <v>15.474299999999999</v>
      </c>
      <c r="G198" s="158">
        <v>15.474299999999999</v>
      </c>
      <c r="H198" s="158">
        <v>2.9163999999999999</v>
      </c>
      <c r="I198" s="158">
        <v>7.0561999999999996</v>
      </c>
      <c r="J198" s="158">
        <v>3.6112000000000002</v>
      </c>
      <c r="K198" s="158">
        <v>3.32</v>
      </c>
      <c r="L198" s="158">
        <v>0.30909999999999999</v>
      </c>
      <c r="M198" s="158">
        <v>-1.54E-2</v>
      </c>
      <c r="N198" s="158">
        <v>3.09E-2</v>
      </c>
      <c r="O198" s="158">
        <v>4.4082999999999997</v>
      </c>
      <c r="P198" s="158">
        <v>5.8255999999999997</v>
      </c>
      <c r="Q198" s="158">
        <v>6.5023</v>
      </c>
      <c r="R198" s="158">
        <v>1.7250000000000001</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44859</v>
      </c>
      <c r="E199" s="158">
        <v>1969.9521999999999</v>
      </c>
      <c r="F199" s="158">
        <v>15.896699999999999</v>
      </c>
      <c r="G199" s="158">
        <v>15.896699999999999</v>
      </c>
      <c r="H199" s="158">
        <v>3.3386</v>
      </c>
      <c r="I199" s="158">
        <v>7.4790999999999999</v>
      </c>
      <c r="J199" s="158">
        <v>4.0343999999999998</v>
      </c>
      <c r="K199" s="158">
        <v>3.7450999999999999</v>
      </c>
      <c r="L199" s="158">
        <v>0.73140000000000005</v>
      </c>
      <c r="M199" s="158">
        <v>0.40620000000000001</v>
      </c>
      <c r="N199" s="158">
        <v>0.4526</v>
      </c>
      <c r="O199" s="158">
        <v>4.8654000000000002</v>
      </c>
      <c r="P199" s="158">
        <v>6.2732000000000001</v>
      </c>
      <c r="Q199" s="158">
        <v>7.1085000000000003</v>
      </c>
      <c r="R199" s="158">
        <v>2.1532</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1715</v>
      </c>
      <c r="C200" s="154">
        <v>148534</v>
      </c>
      <c r="D200" s="157">
        <v>44859</v>
      </c>
      <c r="E200" s="158">
        <v>10.915900000000001</v>
      </c>
      <c r="F200" s="158">
        <v>6.8597999999999999</v>
      </c>
      <c r="G200" s="158">
        <v>6.8597999999999999</v>
      </c>
      <c r="H200" s="158">
        <v>5.7862999999999998</v>
      </c>
      <c r="I200" s="158">
        <v>5.7207999999999997</v>
      </c>
      <c r="J200" s="158">
        <v>5.3647</v>
      </c>
      <c r="K200" s="158">
        <v>4.9269999999999996</v>
      </c>
      <c r="L200" s="158">
        <v>4.4724000000000004</v>
      </c>
      <c r="M200" s="158">
        <v>4.3034999999999997</v>
      </c>
      <c r="N200" s="158">
        <v>4.0928000000000004</v>
      </c>
      <c r="O200" s="158"/>
      <c r="P200" s="158"/>
      <c r="Q200" s="158">
        <v>4.4603999999999999</v>
      </c>
      <c r="R200" s="158">
        <v>4.4489999999999998</v>
      </c>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1716</v>
      </c>
      <c r="C201" s="154">
        <v>148535</v>
      </c>
      <c r="D201" s="157">
        <v>44859</v>
      </c>
      <c r="E201" s="158">
        <v>10.796099999999999</v>
      </c>
      <c r="F201" s="158">
        <v>6.2588999999999997</v>
      </c>
      <c r="G201" s="158">
        <v>6.2588999999999997</v>
      </c>
      <c r="H201" s="158">
        <v>5.2698</v>
      </c>
      <c r="I201" s="158">
        <v>5.1780999999999997</v>
      </c>
      <c r="J201" s="158">
        <v>4.8167999999999997</v>
      </c>
      <c r="K201" s="158">
        <v>4.3692000000000002</v>
      </c>
      <c r="L201" s="158">
        <v>3.9144000000000001</v>
      </c>
      <c r="M201" s="158">
        <v>3.7402000000000002</v>
      </c>
      <c r="N201" s="158">
        <v>3.524</v>
      </c>
      <c r="O201" s="158"/>
      <c r="P201" s="158"/>
      <c r="Q201" s="158">
        <v>3.8879999999999999</v>
      </c>
      <c r="R201" s="158">
        <v>3.8774000000000002</v>
      </c>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44859</v>
      </c>
      <c r="E202" s="158">
        <v>53.602800000000002</v>
      </c>
      <c r="F202" s="158">
        <v>17.909600000000001</v>
      </c>
      <c r="G202" s="158">
        <v>17.909600000000001</v>
      </c>
      <c r="H202" s="158">
        <v>6.9352999999999998</v>
      </c>
      <c r="I202" s="158">
        <v>12.2165</v>
      </c>
      <c r="J202" s="158">
        <v>7.5075000000000003</v>
      </c>
      <c r="K202" s="158">
        <v>5.8430999999999997</v>
      </c>
      <c r="L202" s="158">
        <v>3.2791000000000001</v>
      </c>
      <c r="M202" s="158">
        <v>3.1023999999999998</v>
      </c>
      <c r="N202" s="158">
        <v>2.6993999999999998</v>
      </c>
      <c r="O202" s="158">
        <v>6.0251999999999999</v>
      </c>
      <c r="P202" s="158">
        <v>6.8266999999999998</v>
      </c>
      <c r="Q202" s="158">
        <v>7.2972999999999999</v>
      </c>
      <c r="R202" s="158">
        <v>3.7627000000000002</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44859</v>
      </c>
      <c r="E203" s="158">
        <v>55.244799999999998</v>
      </c>
      <c r="F203" s="158">
        <v>18.338000000000001</v>
      </c>
      <c r="G203" s="158">
        <v>18.338000000000001</v>
      </c>
      <c r="H203" s="158">
        <v>7.3723999999999998</v>
      </c>
      <c r="I203" s="158">
        <v>12.652100000000001</v>
      </c>
      <c r="J203" s="158">
        <v>7.9440999999999997</v>
      </c>
      <c r="K203" s="158">
        <v>6.2811000000000003</v>
      </c>
      <c r="L203" s="158">
        <v>3.7105999999999999</v>
      </c>
      <c r="M203" s="158">
        <v>3.5318000000000001</v>
      </c>
      <c r="N203" s="158">
        <v>3.1257999999999999</v>
      </c>
      <c r="O203" s="158">
        <v>6.4420999999999999</v>
      </c>
      <c r="P203" s="158">
        <v>7.2241999999999997</v>
      </c>
      <c r="Q203" s="158">
        <v>8.2653999999999996</v>
      </c>
      <c r="R203" s="158">
        <v>4.1921999999999997</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44859</v>
      </c>
      <c r="E204" s="158">
        <v>20.881699999999999</v>
      </c>
      <c r="F204" s="158">
        <v>24.5809</v>
      </c>
      <c r="G204" s="158">
        <v>24.5809</v>
      </c>
      <c r="H204" s="158">
        <v>9.0048999999999992</v>
      </c>
      <c r="I204" s="158">
        <v>12.7723</v>
      </c>
      <c r="J204" s="158">
        <v>6.0514000000000001</v>
      </c>
      <c r="K204" s="158">
        <v>2.8685999999999998</v>
      </c>
      <c r="L204" s="158">
        <v>0.68910000000000005</v>
      </c>
      <c r="M204" s="158">
        <v>0.18079999999999999</v>
      </c>
      <c r="N204" s="158">
        <v>0.96609999999999996</v>
      </c>
      <c r="O204" s="158">
        <v>5.2628000000000004</v>
      </c>
      <c r="P204" s="158">
        <v>6.2601000000000004</v>
      </c>
      <c r="Q204" s="158">
        <v>7.5137</v>
      </c>
      <c r="R204" s="158">
        <v>2.65</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44859</v>
      </c>
      <c r="E205" s="158">
        <v>20.027200000000001</v>
      </c>
      <c r="F205" s="158">
        <v>24.212499999999999</v>
      </c>
      <c r="G205" s="158">
        <v>24.212499999999999</v>
      </c>
      <c r="H205" s="158">
        <v>8.6060999999999996</v>
      </c>
      <c r="I205" s="158">
        <v>12.3866</v>
      </c>
      <c r="J205" s="158">
        <v>5.6722000000000001</v>
      </c>
      <c r="K205" s="158">
        <v>2.4857999999999998</v>
      </c>
      <c r="L205" s="158">
        <v>0.30819999999999997</v>
      </c>
      <c r="M205" s="158">
        <v>-0.1993</v>
      </c>
      <c r="N205" s="158">
        <v>0.58309999999999995</v>
      </c>
      <c r="O205" s="158">
        <v>4.8532999999999999</v>
      </c>
      <c r="P205" s="158">
        <v>5.8319999999999999</v>
      </c>
      <c r="Q205" s="158">
        <v>4.7046000000000001</v>
      </c>
      <c r="R205" s="158">
        <v>2.2563</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44859</v>
      </c>
      <c r="E206" s="158">
        <v>28.623899999999999</v>
      </c>
      <c r="F206" s="158">
        <v>13.440799999999999</v>
      </c>
      <c r="G206" s="158">
        <v>13.440799999999999</v>
      </c>
      <c r="H206" s="158">
        <v>6.4019000000000004</v>
      </c>
      <c r="I206" s="158">
        <v>7.7283999999999997</v>
      </c>
      <c r="J206" s="158">
        <v>4.6010999999999997</v>
      </c>
      <c r="K206" s="158">
        <v>2.5331000000000001</v>
      </c>
      <c r="L206" s="158">
        <v>2.0634999999999999</v>
      </c>
      <c r="M206" s="158">
        <v>2.2227999999999999</v>
      </c>
      <c r="N206" s="158">
        <v>2.2812000000000001</v>
      </c>
      <c r="O206" s="158">
        <v>4.6372</v>
      </c>
      <c r="P206" s="158">
        <v>6.1075999999999997</v>
      </c>
      <c r="Q206" s="158">
        <v>7.0597000000000003</v>
      </c>
      <c r="R206" s="158">
        <v>2.6587999999999998</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44859</v>
      </c>
      <c r="E207" s="158">
        <v>30.448499999999999</v>
      </c>
      <c r="F207" s="158">
        <v>13.986800000000001</v>
      </c>
      <c r="G207" s="158">
        <v>13.986800000000001</v>
      </c>
      <c r="H207" s="158">
        <v>6.9619999999999997</v>
      </c>
      <c r="I207" s="158">
        <v>8.2890999999999995</v>
      </c>
      <c r="J207" s="158">
        <v>5.1553000000000004</v>
      </c>
      <c r="K207" s="158">
        <v>3.0872000000000002</v>
      </c>
      <c r="L207" s="158">
        <v>2.6200999999999999</v>
      </c>
      <c r="M207" s="158">
        <v>2.7835999999999999</v>
      </c>
      <c r="N207" s="158">
        <v>2.8456999999999999</v>
      </c>
      <c r="O207" s="158">
        <v>5.2079000000000004</v>
      </c>
      <c r="P207" s="158">
        <v>6.7</v>
      </c>
      <c r="Q207" s="158">
        <v>7.3563999999999998</v>
      </c>
      <c r="R207" s="158">
        <v>3.2214999999999998</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1717</v>
      </c>
      <c r="C208" s="154">
        <v>148419</v>
      </c>
      <c r="D208" s="157">
        <v>44859</v>
      </c>
      <c r="E208" s="158">
        <v>10.7986</v>
      </c>
      <c r="F208" s="158">
        <v>12.6081</v>
      </c>
      <c r="G208" s="158">
        <v>12.6081</v>
      </c>
      <c r="H208" s="158">
        <v>5.1718000000000002</v>
      </c>
      <c r="I208" s="158">
        <v>8.1860999999999997</v>
      </c>
      <c r="J208" s="158">
        <v>4.3472</v>
      </c>
      <c r="K208" s="158">
        <v>3.948</v>
      </c>
      <c r="L208" s="158">
        <v>2.3452999999999999</v>
      </c>
      <c r="M208" s="158">
        <v>2.2267000000000001</v>
      </c>
      <c r="N208" s="158">
        <v>2.4554999999999998</v>
      </c>
      <c r="O208" s="158"/>
      <c r="P208" s="158"/>
      <c r="Q208" s="158">
        <v>3.4662000000000002</v>
      </c>
      <c r="R208" s="158">
        <v>3.3513999999999999</v>
      </c>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1718</v>
      </c>
      <c r="C209" s="154">
        <v>148416</v>
      </c>
      <c r="D209" s="157">
        <v>44859</v>
      </c>
      <c r="E209" s="158">
        <v>10.6914</v>
      </c>
      <c r="F209" s="158">
        <v>12.1357</v>
      </c>
      <c r="G209" s="158">
        <v>12.1357</v>
      </c>
      <c r="H209" s="158">
        <v>4.7351000000000001</v>
      </c>
      <c r="I209" s="158">
        <v>7.7531999999999996</v>
      </c>
      <c r="J209" s="158">
        <v>3.9180999999999999</v>
      </c>
      <c r="K209" s="158">
        <v>3.5152999999999999</v>
      </c>
      <c r="L209" s="158">
        <v>1.9097999999999999</v>
      </c>
      <c r="M209" s="158">
        <v>1.7753000000000001</v>
      </c>
      <c r="N209" s="158">
        <v>2.0123000000000002</v>
      </c>
      <c r="O209" s="158"/>
      <c r="P209" s="158"/>
      <c r="Q209" s="158">
        <v>3.0093999999999999</v>
      </c>
      <c r="R209" s="158">
        <v>2.8994</v>
      </c>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44859</v>
      </c>
      <c r="E210" s="158">
        <v>17.000299999999999</v>
      </c>
      <c r="F210" s="158">
        <v>15.3232</v>
      </c>
      <c r="G210" s="158">
        <v>15.3232</v>
      </c>
      <c r="H210" s="158">
        <v>6.2337999999999996</v>
      </c>
      <c r="I210" s="158">
        <v>8.1689000000000007</v>
      </c>
      <c r="J210" s="158">
        <v>4.0670000000000002</v>
      </c>
      <c r="K210" s="158">
        <v>3.7385000000000002</v>
      </c>
      <c r="L210" s="158">
        <v>2.0937000000000001</v>
      </c>
      <c r="M210" s="158">
        <v>2.1463000000000001</v>
      </c>
      <c r="N210" s="158">
        <v>2.2696999999999998</v>
      </c>
      <c r="O210" s="158">
        <v>5.8094999999999999</v>
      </c>
      <c r="P210" s="158">
        <v>6.6551999999999998</v>
      </c>
      <c r="Q210" s="158">
        <v>7.3804999999999996</v>
      </c>
      <c r="R210" s="158">
        <v>3.3466999999999998</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44859</v>
      </c>
      <c r="E211" s="158">
        <v>17.449300000000001</v>
      </c>
      <c r="F211" s="158">
        <v>15.8203</v>
      </c>
      <c r="G211" s="158">
        <v>15.8203</v>
      </c>
      <c r="H211" s="158">
        <v>6.7023000000000001</v>
      </c>
      <c r="I211" s="158">
        <v>8.6196000000000002</v>
      </c>
      <c r="J211" s="158">
        <v>4.5282999999999998</v>
      </c>
      <c r="K211" s="158">
        <v>4.2026000000000003</v>
      </c>
      <c r="L211" s="158">
        <v>2.5585</v>
      </c>
      <c r="M211" s="158">
        <v>2.6147</v>
      </c>
      <c r="N211" s="158">
        <v>2.7408000000000001</v>
      </c>
      <c r="O211" s="158">
        <v>6.3082000000000003</v>
      </c>
      <c r="P211" s="158">
        <v>7.1074999999999999</v>
      </c>
      <c r="Q211" s="158">
        <v>7.7567000000000004</v>
      </c>
      <c r="R211" s="158">
        <v>3.8290000000000002</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44859</v>
      </c>
      <c r="E212" s="158">
        <v>20.0562</v>
      </c>
      <c r="F212" s="158">
        <v>13.304500000000001</v>
      </c>
      <c r="G212" s="158">
        <v>13.304500000000001</v>
      </c>
      <c r="H212" s="158">
        <v>8.3328000000000007</v>
      </c>
      <c r="I212" s="158">
        <v>9.9694000000000003</v>
      </c>
      <c r="J212" s="158">
        <v>5.0669000000000004</v>
      </c>
      <c r="K212" s="158">
        <v>2.9373999999999998</v>
      </c>
      <c r="L212" s="158">
        <v>2.2995999999999999</v>
      </c>
      <c r="M212" s="158">
        <v>2.3601000000000001</v>
      </c>
      <c r="N212" s="158">
        <v>2.3426999999999998</v>
      </c>
      <c r="O212" s="158">
        <v>5.5621</v>
      </c>
      <c r="P212" s="158">
        <v>6.3468</v>
      </c>
      <c r="Q212" s="158">
        <v>7.4877000000000002</v>
      </c>
      <c r="R212" s="158">
        <v>3.3519000000000001</v>
      </c>
      <c r="S212" t="s">
        <v>1858</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44859</v>
      </c>
      <c r="E213" s="158">
        <v>20.992000000000001</v>
      </c>
      <c r="F213" s="158">
        <v>13.4953</v>
      </c>
      <c r="G213" s="158">
        <v>13.4953</v>
      </c>
      <c r="H213" s="158">
        <v>8.5338999999999992</v>
      </c>
      <c r="I213" s="158">
        <v>10.1615</v>
      </c>
      <c r="J213" s="158">
        <v>5.2731000000000003</v>
      </c>
      <c r="K213" s="158">
        <v>3.2103000000000002</v>
      </c>
      <c r="L213" s="158">
        <v>2.6817000000000002</v>
      </c>
      <c r="M213" s="158">
        <v>2.7787000000000002</v>
      </c>
      <c r="N213" s="158">
        <v>2.7805</v>
      </c>
      <c r="O213" s="158">
        <v>6.0465</v>
      </c>
      <c r="P213" s="158">
        <v>6.8587999999999996</v>
      </c>
      <c r="Q213" s="158">
        <v>7.9974999999999996</v>
      </c>
      <c r="R213" s="158">
        <v>3.8155999999999999</v>
      </c>
      <c r="S213" t="s">
        <v>1858</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44859</v>
      </c>
      <c r="E214" s="158">
        <v>2691.3251</v>
      </c>
      <c r="F214" s="158">
        <v>10.5944</v>
      </c>
      <c r="G214" s="158">
        <v>10.5944</v>
      </c>
      <c r="H214" s="158">
        <v>5.9207999999999998</v>
      </c>
      <c r="I214" s="158">
        <v>7.5675999999999997</v>
      </c>
      <c r="J214" s="158">
        <v>4.9798</v>
      </c>
      <c r="K214" s="158">
        <v>3.7730999999999999</v>
      </c>
      <c r="L214" s="158">
        <v>2.1036999999999999</v>
      </c>
      <c r="M214" s="158">
        <v>2.2966000000000002</v>
      </c>
      <c r="N214" s="158">
        <v>2.3822000000000001</v>
      </c>
      <c r="O214" s="158">
        <v>5.7141999999999999</v>
      </c>
      <c r="P214" s="158">
        <v>6.9474999999999998</v>
      </c>
      <c r="Q214" s="158">
        <v>7.9729999999999999</v>
      </c>
      <c r="R214" s="158">
        <v>3.1846999999999999</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44859</v>
      </c>
      <c r="E215" s="158">
        <v>2563.7386999999999</v>
      </c>
      <c r="F215" s="158">
        <v>10.1248</v>
      </c>
      <c r="G215" s="158">
        <v>10.1248</v>
      </c>
      <c r="H215" s="158">
        <v>5.4513999999999996</v>
      </c>
      <c r="I215" s="158">
        <v>7.0968</v>
      </c>
      <c r="J215" s="158">
        <v>4.5080999999999998</v>
      </c>
      <c r="K215" s="158">
        <v>3.2988</v>
      </c>
      <c r="L215" s="158">
        <v>1.6296999999999999</v>
      </c>
      <c r="M215" s="158">
        <v>1.8197000000000001</v>
      </c>
      <c r="N215" s="158">
        <v>1.9023000000000001</v>
      </c>
      <c r="O215" s="158">
        <v>5.2183999999999999</v>
      </c>
      <c r="P215" s="158">
        <v>6.4344999999999999</v>
      </c>
      <c r="Q215" s="158">
        <v>7.4797000000000002</v>
      </c>
      <c r="R215" s="158">
        <v>2.7010000000000001</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44859</v>
      </c>
      <c r="E216" s="158">
        <v>35.225700000000003</v>
      </c>
      <c r="F216" s="158">
        <v>14.3996</v>
      </c>
      <c r="G216" s="158">
        <v>14.3996</v>
      </c>
      <c r="H216" s="158">
        <v>7.3227000000000002</v>
      </c>
      <c r="I216" s="158">
        <v>10.045</v>
      </c>
      <c r="J216" s="158">
        <v>5.149</v>
      </c>
      <c r="K216" s="158">
        <v>3.4113000000000002</v>
      </c>
      <c r="L216" s="158">
        <v>2.1808999999999998</v>
      </c>
      <c r="M216" s="158">
        <v>2.0377000000000001</v>
      </c>
      <c r="N216" s="158">
        <v>2.2231999999999998</v>
      </c>
      <c r="O216" s="158">
        <v>4.4817</v>
      </c>
      <c r="P216" s="158">
        <v>5.5940000000000003</v>
      </c>
      <c r="Q216" s="158">
        <v>7.3174999999999999</v>
      </c>
      <c r="R216" s="158">
        <v>2.6615000000000002</v>
      </c>
      <c r="S216" t="s">
        <v>1858</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44859</v>
      </c>
      <c r="E217" s="158">
        <v>35.597099999999998</v>
      </c>
      <c r="F217" s="158">
        <v>14.557700000000001</v>
      </c>
      <c r="G217" s="158">
        <v>14.557700000000001</v>
      </c>
      <c r="H217" s="158">
        <v>7.4958999999999998</v>
      </c>
      <c r="I217" s="158">
        <v>10.2277</v>
      </c>
      <c r="J217" s="158">
        <v>5.3342999999999998</v>
      </c>
      <c r="K217" s="158">
        <v>3.5954000000000002</v>
      </c>
      <c r="L217" s="158">
        <v>2.3068</v>
      </c>
      <c r="M217" s="158">
        <v>2.1842000000000001</v>
      </c>
      <c r="N217" s="158">
        <v>2.3816999999999999</v>
      </c>
      <c r="O217" s="158">
        <v>4.6440999999999999</v>
      </c>
      <c r="P217" s="158">
        <v>5.7442000000000002</v>
      </c>
      <c r="Q217" s="158">
        <v>7.0846</v>
      </c>
      <c r="R217" s="158">
        <v>2.8330000000000002</v>
      </c>
      <c r="S217" t="s">
        <v>1858</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44859</v>
      </c>
      <c r="E218" s="158">
        <v>12.002800000000001</v>
      </c>
      <c r="F218" s="158">
        <v>11.7227</v>
      </c>
      <c r="G218" s="158">
        <v>11.7227</v>
      </c>
      <c r="H218" s="158">
        <v>4.8700999999999999</v>
      </c>
      <c r="I218" s="158">
        <v>7.4279999999999999</v>
      </c>
      <c r="J218" s="158">
        <v>4.9343000000000004</v>
      </c>
      <c r="K218" s="158">
        <v>4.5096999999999996</v>
      </c>
      <c r="L218" s="158">
        <v>2.4032</v>
      </c>
      <c r="M218" s="158">
        <v>2.5426000000000002</v>
      </c>
      <c r="N218" s="158">
        <v>2.6819000000000002</v>
      </c>
      <c r="O218" s="158">
        <v>6.0430000000000001</v>
      </c>
      <c r="P218" s="158"/>
      <c r="Q218" s="158">
        <v>6.181</v>
      </c>
      <c r="R218" s="158">
        <v>3.7688000000000001</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44859</v>
      </c>
      <c r="E219" s="158">
        <v>11.819800000000001</v>
      </c>
      <c r="F219" s="158">
        <v>11.2079</v>
      </c>
      <c r="G219" s="158">
        <v>11.2079</v>
      </c>
      <c r="H219" s="158">
        <v>4.3710000000000004</v>
      </c>
      <c r="I219" s="158">
        <v>6.9222999999999999</v>
      </c>
      <c r="J219" s="158">
        <v>4.4368999999999996</v>
      </c>
      <c r="K219" s="158">
        <v>4.0110000000000001</v>
      </c>
      <c r="L219" s="158">
        <v>1.9063000000000001</v>
      </c>
      <c r="M219" s="158">
        <v>2.0466000000000002</v>
      </c>
      <c r="N219" s="158">
        <v>2.1810999999999998</v>
      </c>
      <c r="O219" s="158">
        <v>5.5122999999999998</v>
      </c>
      <c r="P219" s="158"/>
      <c r="Q219" s="158">
        <v>5.6463999999999999</v>
      </c>
      <c r="R219" s="158">
        <v>3.2618999999999998</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1719</v>
      </c>
      <c r="C220" s="154">
        <v>148656</v>
      </c>
      <c r="D220" s="157">
        <v>44859</v>
      </c>
      <c r="E220" s="158">
        <v>1058.0011999999999</v>
      </c>
      <c r="F220" s="158">
        <v>14.3811</v>
      </c>
      <c r="G220" s="158">
        <v>14.3811</v>
      </c>
      <c r="H220" s="158">
        <v>5.4950999999999999</v>
      </c>
      <c r="I220" s="158">
        <v>8.4437999999999995</v>
      </c>
      <c r="J220" s="158">
        <v>5.0191999999999997</v>
      </c>
      <c r="K220" s="158">
        <v>3.6796000000000002</v>
      </c>
      <c r="L220" s="158">
        <v>1.1073</v>
      </c>
      <c r="M220" s="158">
        <v>1.4192</v>
      </c>
      <c r="N220" s="158">
        <v>1.8528</v>
      </c>
      <c r="O220" s="158"/>
      <c r="P220" s="158"/>
      <c r="Q220" s="158">
        <v>3.3151000000000002</v>
      </c>
      <c r="R220" s="158"/>
      <c r="S220" t="s">
        <v>1857</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1720</v>
      </c>
      <c r="C221" s="154">
        <v>148655</v>
      </c>
      <c r="D221" s="157">
        <v>44859</v>
      </c>
      <c r="E221" s="158">
        <v>1048.8690999999999</v>
      </c>
      <c r="F221" s="158">
        <v>13.880800000000001</v>
      </c>
      <c r="G221" s="158">
        <v>13.880800000000001</v>
      </c>
      <c r="H221" s="158">
        <v>4.9945000000000004</v>
      </c>
      <c r="I221" s="158">
        <v>7.9421999999999997</v>
      </c>
      <c r="J221" s="158">
        <v>4.5171000000000001</v>
      </c>
      <c r="K221" s="158">
        <v>3.1753</v>
      </c>
      <c r="L221" s="158">
        <v>0.60509999999999997</v>
      </c>
      <c r="M221" s="158">
        <v>0.91479999999999995</v>
      </c>
      <c r="N221" s="158">
        <v>1.3448</v>
      </c>
      <c r="O221" s="158"/>
      <c r="P221" s="158"/>
      <c r="Q221" s="158">
        <v>2.7984</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44859</v>
      </c>
      <c r="E222" s="158">
        <v>18.150600000000001</v>
      </c>
      <c r="F222" s="158">
        <v>25.560199999999998</v>
      </c>
      <c r="G222" s="158">
        <v>25.560199999999998</v>
      </c>
      <c r="H222" s="158">
        <v>6.4718</v>
      </c>
      <c r="I222" s="158">
        <v>12.063800000000001</v>
      </c>
      <c r="J222" s="158">
        <v>5.1383999999999999</v>
      </c>
      <c r="K222" s="158">
        <v>3.3037999999999998</v>
      </c>
      <c r="L222" s="158">
        <v>15.942299999999999</v>
      </c>
      <c r="M222" s="158">
        <v>11.376300000000001</v>
      </c>
      <c r="N222" s="158">
        <v>9.3344000000000005</v>
      </c>
      <c r="O222" s="158">
        <v>7.2565999999999997</v>
      </c>
      <c r="P222" s="158">
        <v>5.3586</v>
      </c>
      <c r="Q222" s="158">
        <v>7.0679999999999996</v>
      </c>
      <c r="R222" s="158">
        <v>6.2077999999999998</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44859</v>
      </c>
      <c r="E223" s="158">
        <v>17.98</v>
      </c>
      <c r="F223" s="158">
        <v>25.190999999999999</v>
      </c>
      <c r="G223" s="158">
        <v>25.190999999999999</v>
      </c>
      <c r="H223" s="158">
        <v>6.1262999999999996</v>
      </c>
      <c r="I223" s="158">
        <v>11.725199999999999</v>
      </c>
      <c r="J223" s="158">
        <v>4.8033999999999999</v>
      </c>
      <c r="K223" s="158">
        <v>2.97</v>
      </c>
      <c r="L223" s="158">
        <v>15.664899999999999</v>
      </c>
      <c r="M223" s="158">
        <v>11.139200000000001</v>
      </c>
      <c r="N223" s="158">
        <v>9.1172000000000004</v>
      </c>
      <c r="O223" s="158">
        <v>7.1271000000000004</v>
      </c>
      <c r="P223" s="158">
        <v>5.2424999999999997</v>
      </c>
      <c r="Q223" s="158">
        <v>6.9522000000000004</v>
      </c>
      <c r="R223" s="158">
        <v>6.0404</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14.829970454545453</v>
      </c>
      <c r="G224" s="160">
        <v>14.829970454545453</v>
      </c>
      <c r="H224" s="160">
        <v>6.3151045454545454</v>
      </c>
      <c r="I224" s="160">
        <v>9.0418431818181819</v>
      </c>
      <c r="J224" s="160">
        <v>5.0369068181818202</v>
      </c>
      <c r="K224" s="160">
        <v>4.0098590909090897</v>
      </c>
      <c r="L224" s="160">
        <v>3.0206568181818181</v>
      </c>
      <c r="M224" s="160">
        <v>2.7688977272727278</v>
      </c>
      <c r="N224" s="160">
        <v>2.7190272727272728</v>
      </c>
      <c r="O224" s="160">
        <v>5.7814916666666667</v>
      </c>
      <c r="P224" s="160">
        <v>6.5775617647058819</v>
      </c>
      <c r="Q224" s="160">
        <v>6.7040386363636344</v>
      </c>
      <c r="R224" s="160">
        <v>3.5266700000000002</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14.126799999999999</v>
      </c>
      <c r="G225" s="160">
        <v>14.126799999999999</v>
      </c>
      <c r="H225" s="160">
        <v>6.1800499999999996</v>
      </c>
      <c r="I225" s="160">
        <v>8.1775000000000002</v>
      </c>
      <c r="J225" s="160">
        <v>4.9352999999999998</v>
      </c>
      <c r="K225" s="160">
        <v>3.7266500000000002</v>
      </c>
      <c r="L225" s="160">
        <v>2.5657000000000001</v>
      </c>
      <c r="M225" s="160">
        <v>2.4599500000000001</v>
      </c>
      <c r="N225" s="160">
        <v>2.5437500000000002</v>
      </c>
      <c r="O225" s="160">
        <v>5.8444500000000001</v>
      </c>
      <c r="P225" s="160">
        <v>6.6632499999999997</v>
      </c>
      <c r="Q225" s="160">
        <v>7.4649999999999999</v>
      </c>
      <c r="R225" s="160">
        <v>3.4459499999999998</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1640</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1641</v>
      </c>
      <c r="B228" s="154" t="s">
        <v>1525</v>
      </c>
      <c r="C228" s="154">
        <v>101818</v>
      </c>
      <c r="D228" s="157">
        <v>44859</v>
      </c>
      <c r="E228" s="158">
        <v>52.214599999999997</v>
      </c>
      <c r="F228" s="158">
        <v>24.848400000000002</v>
      </c>
      <c r="G228" s="158">
        <v>24.848400000000002</v>
      </c>
      <c r="H228" s="158">
        <v>15.7659</v>
      </c>
      <c r="I228" s="158">
        <v>27.453700000000001</v>
      </c>
      <c r="J228" s="158">
        <v>8.8321000000000005</v>
      </c>
      <c r="K228" s="158">
        <v>8.9108999999999998</v>
      </c>
      <c r="L228" s="158">
        <v>4.4942000000000002</v>
      </c>
      <c r="M228" s="158">
        <v>6.3032000000000004</v>
      </c>
      <c r="N228" s="158">
        <v>4.3432000000000004</v>
      </c>
      <c r="O228" s="158">
        <v>9.2181999999999995</v>
      </c>
      <c r="P228" s="158">
        <v>6.1284000000000001</v>
      </c>
      <c r="Q228" s="158">
        <v>9.3778000000000006</v>
      </c>
      <c r="R228" s="158">
        <v>12.954000000000001</v>
      </c>
      <c r="T228" s="106"/>
      <c r="U228" s="107"/>
      <c r="V228" s="107"/>
      <c r="W228" s="107"/>
      <c r="X228" s="107"/>
      <c r="Y228" s="107"/>
      <c r="Z228" s="107"/>
      <c r="AA228" s="107"/>
      <c r="AB228" s="107"/>
      <c r="AC228" s="107"/>
      <c r="AD228" s="107"/>
      <c r="AE228" s="107"/>
      <c r="AF228" s="107"/>
      <c r="AG228" s="107"/>
      <c r="AH228" s="107"/>
    </row>
    <row r="229" spans="1:34" x14ac:dyDescent="0.3">
      <c r="A229" s="154" t="s">
        <v>1641</v>
      </c>
      <c r="B229" s="154" t="s">
        <v>1505</v>
      </c>
      <c r="C229" s="154">
        <v>120705</v>
      </c>
      <c r="D229" s="157">
        <v>44859</v>
      </c>
      <c r="E229" s="158">
        <v>56.899700000000003</v>
      </c>
      <c r="F229" s="158">
        <v>25.812200000000001</v>
      </c>
      <c r="G229" s="158">
        <v>25.812200000000001</v>
      </c>
      <c r="H229" s="158">
        <v>16.731999999999999</v>
      </c>
      <c r="I229" s="158">
        <v>28.421600000000002</v>
      </c>
      <c r="J229" s="158">
        <v>9.7998999999999992</v>
      </c>
      <c r="K229" s="158">
        <v>9.9375</v>
      </c>
      <c r="L229" s="158">
        <v>5.5025000000000004</v>
      </c>
      <c r="M229" s="158">
        <v>7.3334999999999999</v>
      </c>
      <c r="N229" s="158">
        <v>5.3185000000000002</v>
      </c>
      <c r="O229" s="158">
        <v>10.1554</v>
      </c>
      <c r="P229" s="158">
        <v>7.0750000000000002</v>
      </c>
      <c r="Q229" s="158">
        <v>10.718999999999999</v>
      </c>
      <c r="R229" s="158">
        <v>13.9511</v>
      </c>
      <c r="T229" s="106"/>
      <c r="U229" s="107"/>
      <c r="V229" s="107"/>
      <c r="W229" s="107"/>
      <c r="X229" s="107"/>
      <c r="Y229" s="107"/>
      <c r="Z229" s="107"/>
      <c r="AA229" s="107"/>
      <c r="AB229" s="107"/>
      <c r="AC229" s="107"/>
      <c r="AD229" s="107"/>
      <c r="AE229" s="107"/>
      <c r="AF229" s="107"/>
      <c r="AG229" s="107"/>
      <c r="AH229" s="107"/>
    </row>
    <row r="230" spans="1:34" x14ac:dyDescent="0.3">
      <c r="A230" s="154" t="s">
        <v>1641</v>
      </c>
      <c r="B230" s="154" t="s">
        <v>1721</v>
      </c>
      <c r="C230" s="154"/>
      <c r="D230" s="157">
        <v>44859</v>
      </c>
      <c r="E230" s="158">
        <v>56.899700000000003</v>
      </c>
      <c r="F230" s="158">
        <v>25.812200000000001</v>
      </c>
      <c r="G230" s="158">
        <v>25.812200000000001</v>
      </c>
      <c r="H230" s="158">
        <v>16.731999999999999</v>
      </c>
      <c r="I230" s="158">
        <v>28.421600000000002</v>
      </c>
      <c r="J230" s="158">
        <v>9.7998999999999992</v>
      </c>
      <c r="K230" s="158">
        <v>9.9375</v>
      </c>
      <c r="L230" s="158">
        <v>5.5025000000000004</v>
      </c>
      <c r="M230" s="158">
        <v>7.3334999999999999</v>
      </c>
      <c r="N230" s="158">
        <v>5.3185000000000002</v>
      </c>
      <c r="O230" s="158">
        <v>10.1554</v>
      </c>
      <c r="P230" s="158">
        <v>7.0750000000000002</v>
      </c>
      <c r="Q230" s="158">
        <v>10.691599999999999</v>
      </c>
      <c r="R230" s="158">
        <v>13.9511</v>
      </c>
      <c r="T230" s="106"/>
      <c r="U230" s="107"/>
      <c r="V230" s="107"/>
      <c r="W230" s="107"/>
      <c r="X230" s="107"/>
      <c r="Y230" s="107"/>
      <c r="Z230" s="107"/>
      <c r="AA230" s="107"/>
      <c r="AB230" s="107"/>
      <c r="AC230" s="107"/>
      <c r="AD230" s="107"/>
      <c r="AE230" s="107"/>
      <c r="AF230" s="107"/>
      <c r="AG230" s="107"/>
      <c r="AH230" s="107"/>
    </row>
    <row r="231" spans="1:34" x14ac:dyDescent="0.3">
      <c r="A231" s="154" t="s">
        <v>1641</v>
      </c>
      <c r="B231" s="154" t="s">
        <v>1506</v>
      </c>
      <c r="C231" s="154">
        <v>120480</v>
      </c>
      <c r="D231" s="157">
        <v>44859</v>
      </c>
      <c r="E231" s="158">
        <v>27.615500000000001</v>
      </c>
      <c r="F231" s="158">
        <v>22.757200000000001</v>
      </c>
      <c r="G231" s="158">
        <v>22.757200000000001</v>
      </c>
      <c r="H231" s="158">
        <v>6.9387999999999996</v>
      </c>
      <c r="I231" s="158">
        <v>21.579599999999999</v>
      </c>
      <c r="J231" s="158">
        <v>6.4842000000000004</v>
      </c>
      <c r="K231" s="158">
        <v>10.108000000000001</v>
      </c>
      <c r="L231" s="158">
        <v>3.9996999999999998</v>
      </c>
      <c r="M231" s="158">
        <v>1.8505</v>
      </c>
      <c r="N231" s="158">
        <v>1.9601999999999999</v>
      </c>
      <c r="O231" s="158">
        <v>9.6445000000000007</v>
      </c>
      <c r="P231" s="158">
        <v>7.2678000000000003</v>
      </c>
      <c r="Q231" s="158">
        <v>9.0799000000000003</v>
      </c>
      <c r="R231" s="158">
        <v>9.4024000000000001</v>
      </c>
      <c r="T231" s="106"/>
      <c r="U231" s="107"/>
      <c r="V231" s="107"/>
      <c r="W231" s="107"/>
      <c r="X231" s="107"/>
      <c r="Y231" s="107"/>
      <c r="Z231" s="107"/>
      <c r="AA231" s="107"/>
      <c r="AB231" s="107"/>
      <c r="AC231" s="107"/>
      <c r="AD231" s="107"/>
      <c r="AE231" s="107"/>
      <c r="AF231" s="107"/>
      <c r="AG231" s="107"/>
      <c r="AH231" s="107"/>
    </row>
    <row r="232" spans="1:34" x14ac:dyDescent="0.3">
      <c r="A232" s="154" t="s">
        <v>1641</v>
      </c>
      <c r="B232" s="154" t="s">
        <v>1889</v>
      </c>
      <c r="C232" s="154">
        <v>112924</v>
      </c>
      <c r="D232" s="157">
        <v>44859</v>
      </c>
      <c r="E232" s="158">
        <v>24.465599999999998</v>
      </c>
      <c r="F232" s="158">
        <v>21.459</v>
      </c>
      <c r="G232" s="158">
        <v>21.459</v>
      </c>
      <c r="H232" s="158">
        <v>5.6113</v>
      </c>
      <c r="I232" s="158">
        <v>20.254000000000001</v>
      </c>
      <c r="J232" s="158">
        <v>5.1562000000000001</v>
      </c>
      <c r="K232" s="158">
        <v>8.7509999999999994</v>
      </c>
      <c r="L232" s="158">
        <v>2.5964999999999998</v>
      </c>
      <c r="M232" s="158">
        <v>0.45569999999999999</v>
      </c>
      <c r="N232" s="158">
        <v>0.56269999999999998</v>
      </c>
      <c r="O232" s="158">
        <v>8.3869000000000007</v>
      </c>
      <c r="P232" s="158">
        <v>6.0853000000000002</v>
      </c>
      <c r="Q232" s="158">
        <v>7.5545</v>
      </c>
      <c r="R232" s="158">
        <v>8.0325000000000006</v>
      </c>
      <c r="T232" s="106"/>
      <c r="U232" s="107"/>
      <c r="V232" s="107"/>
      <c r="W232" s="107"/>
      <c r="X232" s="107"/>
      <c r="Y232" s="107"/>
      <c r="Z232" s="107"/>
      <c r="AA232" s="107"/>
      <c r="AB232" s="107"/>
      <c r="AC232" s="107"/>
      <c r="AD232" s="107"/>
      <c r="AE232" s="107"/>
      <c r="AF232" s="107"/>
      <c r="AG232" s="107"/>
      <c r="AH232" s="107"/>
    </row>
    <row r="233" spans="1:34" x14ac:dyDescent="0.3">
      <c r="A233" s="154" t="s">
        <v>1641</v>
      </c>
      <c r="B233" s="154" t="s">
        <v>2013</v>
      </c>
      <c r="C233" s="154">
        <v>119393</v>
      </c>
      <c r="D233" s="157">
        <v>44859</v>
      </c>
      <c r="E233" s="158">
        <v>29.063500000000001</v>
      </c>
      <c r="F233" s="158">
        <v>28.8188</v>
      </c>
      <c r="G233" s="158">
        <v>28.8188</v>
      </c>
      <c r="H233" s="158">
        <v>16.1068</v>
      </c>
      <c r="I233" s="158">
        <v>29.382899999999999</v>
      </c>
      <c r="J233" s="158">
        <v>8.8155000000000001</v>
      </c>
      <c r="K233" s="158">
        <v>8.3147000000000002</v>
      </c>
      <c r="L233" s="158">
        <v>3.8151999999999999</v>
      </c>
      <c r="M233" s="158">
        <v>28.417200000000001</v>
      </c>
      <c r="N233" s="158">
        <v>21.519200000000001</v>
      </c>
      <c r="O233" s="158">
        <v>14.538600000000001</v>
      </c>
      <c r="P233" s="158">
        <v>6.7647000000000004</v>
      </c>
      <c r="Q233" s="158">
        <v>8.5220000000000002</v>
      </c>
      <c r="R233" s="158">
        <v>16.571200000000001</v>
      </c>
      <c r="T233" s="106"/>
      <c r="U233" s="107"/>
      <c r="V233" s="107"/>
      <c r="W233" s="107"/>
      <c r="X233" s="107"/>
      <c r="Y233" s="107"/>
      <c r="Z233" s="107"/>
      <c r="AA233" s="107"/>
      <c r="AB233" s="107"/>
      <c r="AC233" s="107"/>
      <c r="AD233" s="107"/>
      <c r="AE233" s="107"/>
      <c r="AF233" s="107"/>
      <c r="AG233" s="107"/>
      <c r="AH233" s="107"/>
    </row>
    <row r="234" spans="1:34" x14ac:dyDescent="0.3">
      <c r="A234" s="154" t="s">
        <v>1641</v>
      </c>
      <c r="B234" s="154" t="s">
        <v>2014</v>
      </c>
      <c r="C234" s="154">
        <v>111712</v>
      </c>
      <c r="D234" s="157">
        <v>44859</v>
      </c>
      <c r="E234" s="158">
        <v>27.684000000000001</v>
      </c>
      <c r="F234" s="158">
        <v>28.269200000000001</v>
      </c>
      <c r="G234" s="158">
        <v>28.269200000000001</v>
      </c>
      <c r="H234" s="158">
        <v>15.5853</v>
      </c>
      <c r="I234" s="158">
        <v>28.860399999999998</v>
      </c>
      <c r="J234" s="158">
        <v>8.3003</v>
      </c>
      <c r="K234" s="158">
        <v>7.7839</v>
      </c>
      <c r="L234" s="158">
        <v>3.2317</v>
      </c>
      <c r="M234" s="158">
        <v>27.709599999999998</v>
      </c>
      <c r="N234" s="158">
        <v>20.841200000000001</v>
      </c>
      <c r="O234" s="158">
        <v>13.891500000000001</v>
      </c>
      <c r="P234" s="158">
        <v>6.1517999999999997</v>
      </c>
      <c r="Q234" s="158">
        <v>7.7666000000000004</v>
      </c>
      <c r="R234" s="158">
        <v>15.9336</v>
      </c>
      <c r="T234" s="106"/>
      <c r="U234" s="107"/>
      <c r="V234" s="107"/>
      <c r="W234" s="107"/>
      <c r="X234" s="107"/>
      <c r="Y234" s="107"/>
      <c r="Z234" s="107"/>
      <c r="AA234" s="107"/>
      <c r="AB234" s="107"/>
      <c r="AC234" s="107"/>
      <c r="AD234" s="107"/>
      <c r="AE234" s="107"/>
      <c r="AF234" s="107"/>
      <c r="AG234" s="107"/>
      <c r="AH234" s="107"/>
    </row>
    <row r="235" spans="1:34" x14ac:dyDescent="0.3">
      <c r="A235" s="154" t="s">
        <v>1641</v>
      </c>
      <c r="B235" s="154" t="s">
        <v>1959</v>
      </c>
      <c r="C235" s="154">
        <v>150206</v>
      </c>
      <c r="D235" s="157">
        <v>44859</v>
      </c>
      <c r="E235" s="158">
        <v>41.331400000000002</v>
      </c>
      <c r="F235" s="158">
        <v>24.172699999999999</v>
      </c>
      <c r="G235" s="158">
        <v>24.172699999999999</v>
      </c>
      <c r="H235" s="158">
        <v>16.604600000000001</v>
      </c>
      <c r="I235" s="158">
        <v>31.37</v>
      </c>
      <c r="J235" s="158">
        <v>9.1691000000000003</v>
      </c>
      <c r="K235" s="158">
        <v>10.395200000000001</v>
      </c>
      <c r="L235" s="158">
        <v>5.6722000000000001</v>
      </c>
      <c r="M235" s="158">
        <v>3.7629000000000001</v>
      </c>
      <c r="N235" s="158">
        <v>2.4937</v>
      </c>
      <c r="O235" s="158">
        <v>7.8036000000000003</v>
      </c>
      <c r="P235" s="158">
        <v>7.51</v>
      </c>
      <c r="Q235" s="158">
        <v>9.3948999999999998</v>
      </c>
      <c r="R235" s="158">
        <v>7.8933999999999997</v>
      </c>
      <c r="T235" s="106"/>
      <c r="U235" s="107"/>
      <c r="V235" s="107"/>
      <c r="W235" s="107"/>
      <c r="X235" s="107"/>
      <c r="Y235" s="107"/>
      <c r="Z235" s="107"/>
      <c r="AA235" s="107"/>
      <c r="AB235" s="107"/>
      <c r="AC235" s="107"/>
      <c r="AD235" s="107"/>
      <c r="AE235" s="107"/>
      <c r="AF235" s="107"/>
      <c r="AG235" s="107"/>
      <c r="AH235" s="107"/>
    </row>
    <row r="236" spans="1:34" x14ac:dyDescent="0.3">
      <c r="A236" s="154" t="s">
        <v>1641</v>
      </c>
      <c r="B236" s="154" t="s">
        <v>1960</v>
      </c>
      <c r="C236" s="154">
        <v>150203</v>
      </c>
      <c r="D236" s="157">
        <v>44859</v>
      </c>
      <c r="E236" s="158">
        <v>35.3431</v>
      </c>
      <c r="F236" s="158">
        <v>22.517399999999999</v>
      </c>
      <c r="G236" s="158">
        <v>22.517399999999999</v>
      </c>
      <c r="H236" s="158">
        <v>14.9436</v>
      </c>
      <c r="I236" s="158">
        <v>29.708600000000001</v>
      </c>
      <c r="J236" s="158">
        <v>7.5138999999999996</v>
      </c>
      <c r="K236" s="158">
        <v>8.8618000000000006</v>
      </c>
      <c r="L236" s="158">
        <v>4.1771000000000003</v>
      </c>
      <c r="M236" s="158">
        <v>2.2784</v>
      </c>
      <c r="N236" s="158">
        <v>0.9365</v>
      </c>
      <c r="O236" s="158">
        <v>6.1257999999999999</v>
      </c>
      <c r="P236" s="158">
        <v>5.6843000000000004</v>
      </c>
      <c r="Q236" s="158">
        <v>7.2248000000000001</v>
      </c>
      <c r="R236" s="158">
        <v>6.1711999999999998</v>
      </c>
      <c r="T236" s="106"/>
      <c r="U236" s="107"/>
      <c r="V236" s="107"/>
      <c r="W236" s="107"/>
      <c r="X236" s="107"/>
      <c r="Y236" s="107"/>
      <c r="Z236" s="107"/>
      <c r="AA236" s="107"/>
      <c r="AB236" s="107"/>
      <c r="AC236" s="107"/>
      <c r="AD236" s="107"/>
      <c r="AE236" s="107"/>
      <c r="AF236" s="107"/>
      <c r="AG236" s="107"/>
      <c r="AH236" s="107"/>
    </row>
    <row r="237" spans="1:34" x14ac:dyDescent="0.3">
      <c r="A237" s="154" t="s">
        <v>1641</v>
      </c>
      <c r="B237" s="154" t="s">
        <v>1526</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1641</v>
      </c>
      <c r="B238" s="154" t="s">
        <v>1507</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1641</v>
      </c>
      <c r="B239" s="154" t="s">
        <v>1508</v>
      </c>
      <c r="C239" s="154">
        <v>118309</v>
      </c>
      <c r="D239" s="157">
        <v>44859</v>
      </c>
      <c r="E239" s="158">
        <v>85.102099999999993</v>
      </c>
      <c r="F239" s="158">
        <v>33.004600000000003</v>
      </c>
      <c r="G239" s="158">
        <v>33.004600000000003</v>
      </c>
      <c r="H239" s="158">
        <v>18.5944</v>
      </c>
      <c r="I239" s="158">
        <v>26.856200000000001</v>
      </c>
      <c r="J239" s="158">
        <v>8.1492000000000004</v>
      </c>
      <c r="K239" s="158">
        <v>9.8956999999999997</v>
      </c>
      <c r="L239" s="158">
        <v>5.3388999999999998</v>
      </c>
      <c r="M239" s="158">
        <v>3.6751</v>
      </c>
      <c r="N239" s="158">
        <v>3.1398999999999999</v>
      </c>
      <c r="O239" s="158">
        <v>10.2174</v>
      </c>
      <c r="P239" s="158">
        <v>8.9581999999999997</v>
      </c>
      <c r="Q239" s="158">
        <v>9.7772000000000006</v>
      </c>
      <c r="R239" s="158">
        <v>9.3478999999999992</v>
      </c>
      <c r="T239" s="106"/>
      <c r="U239" s="107"/>
      <c r="V239" s="107"/>
      <c r="W239" s="107"/>
      <c r="X239" s="107"/>
      <c r="Y239" s="107"/>
      <c r="Z239" s="107"/>
      <c r="AA239" s="107"/>
      <c r="AB239" s="107"/>
      <c r="AC239" s="107"/>
      <c r="AD239" s="107"/>
      <c r="AE239" s="107"/>
      <c r="AF239" s="107"/>
      <c r="AG239" s="107"/>
      <c r="AH239" s="107"/>
    </row>
    <row r="240" spans="1:34" x14ac:dyDescent="0.3">
      <c r="A240" s="154" t="s">
        <v>1641</v>
      </c>
      <c r="B240" s="154" t="s">
        <v>1527</v>
      </c>
      <c r="C240" s="154">
        <v>100601</v>
      </c>
      <c r="D240" s="157">
        <v>44859</v>
      </c>
      <c r="E240" s="158">
        <v>88.288433829619706</v>
      </c>
      <c r="F240" s="158">
        <v>31.785299999999999</v>
      </c>
      <c r="G240" s="158">
        <v>31.785299999999999</v>
      </c>
      <c r="H240" s="158">
        <v>17.360900000000001</v>
      </c>
      <c r="I240" s="158">
        <v>25.6082</v>
      </c>
      <c r="J240" s="158">
        <v>6.9057000000000004</v>
      </c>
      <c r="K240" s="158">
        <v>8.6270000000000007</v>
      </c>
      <c r="L240" s="158">
        <v>4.0724999999999998</v>
      </c>
      <c r="M240" s="158">
        <v>2.4062000000000001</v>
      </c>
      <c r="N240" s="158">
        <v>1.8579000000000001</v>
      </c>
      <c r="O240" s="158">
        <v>8.9077000000000002</v>
      </c>
      <c r="P240" s="158">
        <v>7.7382999999999997</v>
      </c>
      <c r="Q240" s="158">
        <v>8.3581000000000003</v>
      </c>
      <c r="R240" s="158">
        <v>7.9748000000000001</v>
      </c>
      <c r="T240" s="106"/>
      <c r="U240" s="107"/>
      <c r="V240" s="107"/>
      <c r="W240" s="107"/>
      <c r="X240" s="107"/>
      <c r="Y240" s="107"/>
      <c r="Z240" s="107"/>
      <c r="AA240" s="107"/>
      <c r="AB240" s="107"/>
      <c r="AC240" s="107"/>
      <c r="AD240" s="107"/>
      <c r="AE240" s="107"/>
      <c r="AF240" s="107"/>
      <c r="AG240" s="107"/>
      <c r="AH240" s="107"/>
    </row>
    <row r="241" spans="1:34" x14ac:dyDescent="0.3">
      <c r="A241" s="154" t="s">
        <v>1641</v>
      </c>
      <c r="B241" s="154" t="s">
        <v>1509</v>
      </c>
      <c r="C241" s="154">
        <v>118994</v>
      </c>
      <c r="D241" s="157">
        <v>44859</v>
      </c>
      <c r="E241" s="158">
        <v>49.268999999999998</v>
      </c>
      <c r="F241" s="158">
        <v>23.749700000000001</v>
      </c>
      <c r="G241" s="158">
        <v>23.749700000000001</v>
      </c>
      <c r="H241" s="158">
        <v>32.544400000000003</v>
      </c>
      <c r="I241" s="158">
        <v>37.575400000000002</v>
      </c>
      <c r="J241" s="158">
        <v>13.891</v>
      </c>
      <c r="K241" s="158">
        <v>8.3392999999999997</v>
      </c>
      <c r="L241" s="158">
        <v>3.4708000000000001</v>
      </c>
      <c r="M241" s="158">
        <v>2.4903</v>
      </c>
      <c r="N241" s="158">
        <v>2.7544</v>
      </c>
      <c r="O241" s="158">
        <v>8.2372999999999994</v>
      </c>
      <c r="P241" s="158">
        <v>5.8411</v>
      </c>
      <c r="Q241" s="158">
        <v>8.1978000000000009</v>
      </c>
      <c r="R241" s="158">
        <v>8.4939</v>
      </c>
      <c r="T241" s="106"/>
      <c r="U241" s="107"/>
      <c r="V241" s="107"/>
      <c r="W241" s="107"/>
      <c r="X241" s="107"/>
      <c r="Y241" s="107"/>
      <c r="Z241" s="107"/>
      <c r="AA241" s="107"/>
      <c r="AB241" s="107"/>
      <c r="AC241" s="107"/>
      <c r="AD241" s="107"/>
      <c r="AE241" s="107"/>
      <c r="AF241" s="107"/>
      <c r="AG241" s="107"/>
      <c r="AH241" s="107"/>
    </row>
    <row r="242" spans="1:34" x14ac:dyDescent="0.3">
      <c r="A242" s="154" t="s">
        <v>1641</v>
      </c>
      <c r="B242" s="154" t="s">
        <v>1528</v>
      </c>
      <c r="C242" s="154">
        <v>102448</v>
      </c>
      <c r="D242" s="157">
        <v>44859</v>
      </c>
      <c r="E242" s="158">
        <v>44.518799999999999</v>
      </c>
      <c r="F242" s="158">
        <v>23.0351</v>
      </c>
      <c r="G242" s="158">
        <v>23.0351</v>
      </c>
      <c r="H242" s="158">
        <v>31.828700000000001</v>
      </c>
      <c r="I242" s="158">
        <v>36.851799999999997</v>
      </c>
      <c r="J242" s="158">
        <v>13.1737</v>
      </c>
      <c r="K242" s="158">
        <v>7.6196000000000002</v>
      </c>
      <c r="L242" s="158">
        <v>2.7847</v>
      </c>
      <c r="M242" s="158">
        <v>1.8113999999999999</v>
      </c>
      <c r="N242" s="158">
        <v>1.9530000000000001</v>
      </c>
      <c r="O242" s="158">
        <v>6.7759999999999998</v>
      </c>
      <c r="P242" s="158">
        <v>4.3882000000000003</v>
      </c>
      <c r="Q242" s="158">
        <v>8.4621999999999993</v>
      </c>
      <c r="R242" s="158">
        <v>7.1628999999999996</v>
      </c>
      <c r="T242" s="106"/>
      <c r="U242" s="107"/>
      <c r="V242" s="107"/>
      <c r="W242" s="107"/>
      <c r="X242" s="107"/>
      <c r="Y242" s="107"/>
      <c r="Z242" s="107"/>
      <c r="AA242" s="107"/>
      <c r="AB242" s="107"/>
      <c r="AC242" s="107"/>
      <c r="AD242" s="107"/>
      <c r="AE242" s="107"/>
      <c r="AF242" s="107"/>
      <c r="AG242" s="107"/>
      <c r="AH242" s="107"/>
    </row>
    <row r="243" spans="1:34" x14ac:dyDescent="0.3">
      <c r="A243" s="154" t="s">
        <v>1641</v>
      </c>
      <c r="B243" s="154" t="s">
        <v>1529</v>
      </c>
      <c r="C243" s="154">
        <v>100948</v>
      </c>
      <c r="D243" s="157">
        <v>44859</v>
      </c>
      <c r="E243" s="158">
        <v>69.746300000000005</v>
      </c>
      <c r="F243" s="158">
        <v>52.3035</v>
      </c>
      <c r="G243" s="158">
        <v>52.3035</v>
      </c>
      <c r="H243" s="158">
        <v>23.113399999999999</v>
      </c>
      <c r="I243" s="158">
        <v>31.663599999999999</v>
      </c>
      <c r="J243" s="158">
        <v>12.520799999999999</v>
      </c>
      <c r="K243" s="158">
        <v>11.354699999999999</v>
      </c>
      <c r="L243" s="158">
        <v>6.0271999999999997</v>
      </c>
      <c r="M243" s="158">
        <v>3.3452999999999999</v>
      </c>
      <c r="N243" s="158">
        <v>1.9141999999999999</v>
      </c>
      <c r="O243" s="158">
        <v>6.5975999999999999</v>
      </c>
      <c r="P243" s="158">
        <v>5.8592000000000004</v>
      </c>
      <c r="Q243" s="158">
        <v>9.1917000000000009</v>
      </c>
      <c r="R243" s="158">
        <v>7.5772000000000004</v>
      </c>
      <c r="T243" s="106"/>
      <c r="U243" s="107"/>
      <c r="V243" s="107"/>
      <c r="W243" s="107"/>
      <c r="X243" s="107"/>
      <c r="Y243" s="107"/>
      <c r="Z243" s="107"/>
      <c r="AA243" s="107"/>
      <c r="AB243" s="107"/>
      <c r="AC243" s="107"/>
      <c r="AD243" s="107"/>
      <c r="AE243" s="107"/>
      <c r="AF243" s="107"/>
      <c r="AG243" s="107"/>
      <c r="AH243" s="107"/>
    </row>
    <row r="244" spans="1:34" x14ac:dyDescent="0.3">
      <c r="A244" s="154" t="s">
        <v>1641</v>
      </c>
      <c r="B244" s="154" t="s">
        <v>1510</v>
      </c>
      <c r="C244" s="154">
        <v>118574</v>
      </c>
      <c r="D244" s="157">
        <v>44859</v>
      </c>
      <c r="E244" s="158">
        <v>75.132499999999993</v>
      </c>
      <c r="F244" s="158">
        <v>53.127000000000002</v>
      </c>
      <c r="G244" s="158">
        <v>53.127000000000002</v>
      </c>
      <c r="H244" s="158">
        <v>23.941800000000001</v>
      </c>
      <c r="I244" s="158">
        <v>32.5017</v>
      </c>
      <c r="J244" s="158">
        <v>13.358000000000001</v>
      </c>
      <c r="K244" s="158">
        <v>12.202</v>
      </c>
      <c r="L244" s="158">
        <v>6.8765000000000001</v>
      </c>
      <c r="M244" s="158">
        <v>4.2077999999999998</v>
      </c>
      <c r="N244" s="158">
        <v>2.7587999999999999</v>
      </c>
      <c r="O244" s="158">
        <v>7.4604999999999997</v>
      </c>
      <c r="P244" s="158">
        <v>6.6707999999999998</v>
      </c>
      <c r="Q244" s="158">
        <v>8.923</v>
      </c>
      <c r="R244" s="158">
        <v>8.4189000000000007</v>
      </c>
      <c r="T244" s="106"/>
      <c r="U244" s="107"/>
      <c r="V244" s="107"/>
      <c r="W244" s="107"/>
      <c r="X244" s="107"/>
      <c r="Y244" s="107"/>
      <c r="Z244" s="107"/>
      <c r="AA244" s="107"/>
      <c r="AB244" s="107"/>
      <c r="AC244" s="107"/>
      <c r="AD244" s="107"/>
      <c r="AE244" s="107"/>
      <c r="AF244" s="107"/>
      <c r="AG244" s="107"/>
      <c r="AH244" s="107"/>
    </row>
    <row r="245" spans="1:34" x14ac:dyDescent="0.3">
      <c r="A245" s="154" t="s">
        <v>1641</v>
      </c>
      <c r="B245" s="154" t="s">
        <v>1530</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1641</v>
      </c>
      <c r="B246" s="154" t="s">
        <v>1511</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1641</v>
      </c>
      <c r="B247" s="154" t="s">
        <v>1531</v>
      </c>
      <c r="C247" s="154">
        <v>102147</v>
      </c>
      <c r="D247" s="157">
        <v>44859</v>
      </c>
      <c r="E247" s="158">
        <v>61.719200000000001</v>
      </c>
      <c r="F247" s="158">
        <v>51.368699999999997</v>
      </c>
      <c r="G247" s="158">
        <v>51.368699999999997</v>
      </c>
      <c r="H247" s="158">
        <v>33.3123</v>
      </c>
      <c r="I247" s="158">
        <v>41.69</v>
      </c>
      <c r="J247" s="158">
        <v>13.8096</v>
      </c>
      <c r="K247" s="158">
        <v>13.189299999999999</v>
      </c>
      <c r="L247" s="158">
        <v>6.3792</v>
      </c>
      <c r="M247" s="158">
        <v>4.8159999999999998</v>
      </c>
      <c r="N247" s="158">
        <v>3.1511</v>
      </c>
      <c r="O247" s="158">
        <v>9.8536000000000001</v>
      </c>
      <c r="P247" s="158">
        <v>6.9119000000000002</v>
      </c>
      <c r="Q247" s="158">
        <v>10.1402</v>
      </c>
      <c r="R247" s="158">
        <v>12.1602</v>
      </c>
      <c r="T247" s="106"/>
      <c r="U247" s="107"/>
      <c r="V247" s="107"/>
      <c r="W247" s="107"/>
      <c r="X247" s="107"/>
      <c r="Y247" s="107"/>
      <c r="Z247" s="107"/>
      <c r="AA247" s="107"/>
      <c r="AB247" s="107"/>
      <c r="AC247" s="107"/>
      <c r="AD247" s="107"/>
      <c r="AE247" s="107"/>
      <c r="AF247" s="107"/>
      <c r="AG247" s="107"/>
      <c r="AH247" s="107"/>
    </row>
    <row r="248" spans="1:34" x14ac:dyDescent="0.3">
      <c r="A248" s="154" t="s">
        <v>1641</v>
      </c>
      <c r="B248" s="154" t="s">
        <v>1512</v>
      </c>
      <c r="C248" s="154">
        <v>119118</v>
      </c>
      <c r="D248" s="157">
        <v>44859</v>
      </c>
      <c r="E248" s="158">
        <v>64.726200000000006</v>
      </c>
      <c r="F248" s="158">
        <v>51.848799999999997</v>
      </c>
      <c r="G248" s="158">
        <v>51.848799999999997</v>
      </c>
      <c r="H248" s="158">
        <v>33.794699999999999</v>
      </c>
      <c r="I248" s="158">
        <v>42.167099999999998</v>
      </c>
      <c r="J248" s="158">
        <v>14.2851</v>
      </c>
      <c r="K248" s="158">
        <v>13.680400000000001</v>
      </c>
      <c r="L248" s="158">
        <v>6.8132999999999999</v>
      </c>
      <c r="M248" s="158">
        <v>5.2939999999999996</v>
      </c>
      <c r="N248" s="158">
        <v>3.6303999999999998</v>
      </c>
      <c r="O248" s="158">
        <v>10.3268</v>
      </c>
      <c r="P248" s="158">
        <v>7.4203999999999999</v>
      </c>
      <c r="Q248" s="158">
        <v>9.5318000000000005</v>
      </c>
      <c r="R248" s="158">
        <v>12.6533</v>
      </c>
      <c r="T248" s="106"/>
      <c r="U248" s="107"/>
      <c r="V248" s="107"/>
      <c r="W248" s="107"/>
      <c r="X248" s="107"/>
      <c r="Y248" s="107"/>
      <c r="Z248" s="107"/>
      <c r="AA248" s="107"/>
      <c r="AB248" s="107"/>
      <c r="AC248" s="107"/>
      <c r="AD248" s="107"/>
      <c r="AE248" s="107"/>
      <c r="AF248" s="107"/>
      <c r="AG248" s="107"/>
      <c r="AH248" s="107"/>
    </row>
    <row r="249" spans="1:34" x14ac:dyDescent="0.3">
      <c r="A249" s="154" t="s">
        <v>1641</v>
      </c>
      <c r="B249" s="154" t="s">
        <v>1532</v>
      </c>
      <c r="C249" s="154">
        <v>102262</v>
      </c>
      <c r="D249" s="157">
        <v>44859</v>
      </c>
      <c r="E249" s="158">
        <v>46.082500000000003</v>
      </c>
      <c r="F249" s="158">
        <v>40.754399999999997</v>
      </c>
      <c r="G249" s="158">
        <v>40.754399999999997</v>
      </c>
      <c r="H249" s="158">
        <v>17.096399999999999</v>
      </c>
      <c r="I249" s="158">
        <v>32.072099999999999</v>
      </c>
      <c r="J249" s="158">
        <v>9.7306000000000008</v>
      </c>
      <c r="K249" s="158">
        <v>6.4170999999999996</v>
      </c>
      <c r="L249" s="158">
        <v>2.2736999999999998</v>
      </c>
      <c r="M249" s="158">
        <v>-0.1857</v>
      </c>
      <c r="N249" s="158">
        <v>-0.58640000000000003</v>
      </c>
      <c r="O249" s="158">
        <v>6.6767000000000003</v>
      </c>
      <c r="P249" s="158">
        <v>5.6601999999999997</v>
      </c>
      <c r="Q249" s="158">
        <v>8.5230999999999995</v>
      </c>
      <c r="R249" s="158">
        <v>6.3045999999999998</v>
      </c>
      <c r="T249" s="106"/>
      <c r="U249" s="107"/>
      <c r="V249" s="107"/>
      <c r="W249" s="107"/>
      <c r="X249" s="107"/>
      <c r="Y249" s="107"/>
      <c r="Z249" s="107"/>
      <c r="AA249" s="107"/>
      <c r="AB249" s="107"/>
      <c r="AC249" s="107"/>
      <c r="AD249" s="107"/>
      <c r="AE249" s="107"/>
      <c r="AF249" s="107"/>
      <c r="AG249" s="107"/>
      <c r="AH249" s="107"/>
    </row>
    <row r="250" spans="1:34" x14ac:dyDescent="0.3">
      <c r="A250" s="154" t="s">
        <v>1641</v>
      </c>
      <c r="B250" s="154" t="s">
        <v>1513</v>
      </c>
      <c r="C250" s="154">
        <v>120073</v>
      </c>
      <c r="D250" s="157">
        <v>44859</v>
      </c>
      <c r="E250" s="158">
        <v>50.3658</v>
      </c>
      <c r="F250" s="158">
        <v>42.062399999999997</v>
      </c>
      <c r="G250" s="158">
        <v>42.062399999999997</v>
      </c>
      <c r="H250" s="158">
        <v>18.3996</v>
      </c>
      <c r="I250" s="158">
        <v>33.390799999999999</v>
      </c>
      <c r="J250" s="158">
        <v>11.0397</v>
      </c>
      <c r="K250" s="158">
        <v>7.7385000000000002</v>
      </c>
      <c r="L250" s="158">
        <v>3.5857999999999999</v>
      </c>
      <c r="M250" s="158">
        <v>1.1248</v>
      </c>
      <c r="N250" s="158">
        <v>0.7681</v>
      </c>
      <c r="O250" s="158">
        <v>8.3856999999999999</v>
      </c>
      <c r="P250" s="158">
        <v>7.0004999999999997</v>
      </c>
      <c r="Q250" s="158">
        <v>8.4598999999999993</v>
      </c>
      <c r="R250" s="158">
        <v>7.8802000000000003</v>
      </c>
      <c r="T250" s="106"/>
      <c r="U250" s="107"/>
      <c r="V250" s="107"/>
      <c r="W250" s="107"/>
      <c r="X250" s="107"/>
      <c r="Y250" s="107"/>
      <c r="Z250" s="107"/>
      <c r="AA250" s="107"/>
      <c r="AB250" s="107"/>
      <c r="AC250" s="107"/>
      <c r="AD250" s="107"/>
      <c r="AE250" s="107"/>
      <c r="AF250" s="107"/>
      <c r="AG250" s="107"/>
      <c r="AH250" s="107"/>
    </row>
    <row r="251" spans="1:34" x14ac:dyDescent="0.3">
      <c r="A251" s="154" t="s">
        <v>1641</v>
      </c>
      <c r="B251" s="154" t="s">
        <v>1722</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1641</v>
      </c>
      <c r="B252" s="154" t="s">
        <v>1723</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1641</v>
      </c>
      <c r="B253" s="154" t="s">
        <v>1533</v>
      </c>
      <c r="C253" s="154">
        <v>102330</v>
      </c>
      <c r="D253" s="157">
        <v>44859</v>
      </c>
      <c r="E253" s="158">
        <v>57.563699999999997</v>
      </c>
      <c r="F253" s="158">
        <v>29.404800000000002</v>
      </c>
      <c r="G253" s="158">
        <v>29.404800000000002</v>
      </c>
      <c r="H253" s="158">
        <v>21.328600000000002</v>
      </c>
      <c r="I253" s="158">
        <v>24.485900000000001</v>
      </c>
      <c r="J253" s="158">
        <v>7.8890000000000002</v>
      </c>
      <c r="K253" s="158">
        <v>11.496700000000001</v>
      </c>
      <c r="L253" s="158">
        <v>6.6624999999999996</v>
      </c>
      <c r="M253" s="158">
        <v>4.6017000000000001</v>
      </c>
      <c r="N253" s="158">
        <v>3.9224999999999999</v>
      </c>
      <c r="O253" s="158">
        <v>9.0762</v>
      </c>
      <c r="P253" s="158">
        <v>8.0704999999999991</v>
      </c>
      <c r="Q253" s="158">
        <v>9.8764000000000003</v>
      </c>
      <c r="R253" s="158">
        <v>9.1111000000000004</v>
      </c>
      <c r="T253" s="106"/>
      <c r="U253" s="107"/>
      <c r="V253" s="107"/>
      <c r="W253" s="107"/>
      <c r="X253" s="107"/>
      <c r="Y253" s="107"/>
      <c r="Z253" s="107"/>
      <c r="AA253" s="107"/>
      <c r="AB253" s="107"/>
      <c r="AC253" s="107"/>
      <c r="AD253" s="107"/>
      <c r="AE253" s="107"/>
      <c r="AF253" s="107"/>
      <c r="AG253" s="107"/>
      <c r="AH253" s="107"/>
    </row>
    <row r="254" spans="1:34" x14ac:dyDescent="0.3">
      <c r="A254" s="154" t="s">
        <v>1641</v>
      </c>
      <c r="B254" s="154" t="s">
        <v>1514</v>
      </c>
      <c r="C254" s="154">
        <v>120616</v>
      </c>
      <c r="D254" s="157">
        <v>44859</v>
      </c>
      <c r="E254" s="158">
        <v>62.042400000000001</v>
      </c>
      <c r="F254" s="158">
        <v>30.161899999999999</v>
      </c>
      <c r="G254" s="158">
        <v>30.161899999999999</v>
      </c>
      <c r="H254" s="158">
        <v>22.087499999999999</v>
      </c>
      <c r="I254" s="158">
        <v>25.245200000000001</v>
      </c>
      <c r="J254" s="158">
        <v>8.6488999999999994</v>
      </c>
      <c r="K254" s="158">
        <v>12.2746</v>
      </c>
      <c r="L254" s="158">
        <v>7.4446000000000003</v>
      </c>
      <c r="M254" s="158">
        <v>5.391</v>
      </c>
      <c r="N254" s="158">
        <v>4.7403000000000004</v>
      </c>
      <c r="O254" s="158">
        <v>9.9440000000000008</v>
      </c>
      <c r="P254" s="158">
        <v>8.8924000000000003</v>
      </c>
      <c r="Q254" s="158">
        <v>10.629300000000001</v>
      </c>
      <c r="R254" s="158">
        <v>10.042199999999999</v>
      </c>
      <c r="T254" s="106"/>
      <c r="U254" s="107"/>
      <c r="V254" s="107"/>
      <c r="W254" s="107"/>
      <c r="X254" s="107"/>
      <c r="Y254" s="107"/>
      <c r="Z254" s="107"/>
      <c r="AA254" s="107"/>
      <c r="AB254" s="107"/>
      <c r="AC254" s="107"/>
      <c r="AD254" s="107"/>
      <c r="AE254" s="107"/>
      <c r="AF254" s="107"/>
      <c r="AG254" s="107"/>
      <c r="AH254" s="107"/>
    </row>
    <row r="255" spans="1:34" x14ac:dyDescent="0.3">
      <c r="A255" s="154" t="s">
        <v>1641</v>
      </c>
      <c r="B255" s="154" t="s">
        <v>1515</v>
      </c>
      <c r="C255" s="154">
        <v>118491</v>
      </c>
      <c r="D255" s="157">
        <v>44859</v>
      </c>
      <c r="E255" s="158">
        <v>28.286899999999999</v>
      </c>
      <c r="F255" s="158">
        <v>22.864100000000001</v>
      </c>
      <c r="G255" s="158">
        <v>22.864100000000001</v>
      </c>
      <c r="H255" s="158">
        <v>8.3637999999999995</v>
      </c>
      <c r="I255" s="158">
        <v>15.996499999999999</v>
      </c>
      <c r="J255" s="158">
        <v>4.5098000000000003</v>
      </c>
      <c r="K255" s="158">
        <v>5.6676000000000002</v>
      </c>
      <c r="L255" s="158">
        <v>2.5255999999999998</v>
      </c>
      <c r="M255" s="158">
        <v>0.61160000000000003</v>
      </c>
      <c r="N255" s="158">
        <v>-9.1999999999999998E-3</v>
      </c>
      <c r="O255" s="158">
        <v>6.0309999999999997</v>
      </c>
      <c r="P255" s="158">
        <v>5.8174999999999999</v>
      </c>
      <c r="Q255" s="158">
        <v>8.3148</v>
      </c>
      <c r="R255" s="158">
        <v>5.5392999999999999</v>
      </c>
      <c r="T255" s="106"/>
      <c r="U255" s="107"/>
      <c r="V255" s="107"/>
      <c r="W255" s="107"/>
      <c r="X255" s="107"/>
      <c r="Y255" s="107"/>
      <c r="Z255" s="107"/>
      <c r="AA255" s="107"/>
      <c r="AB255" s="107"/>
      <c r="AC255" s="107"/>
      <c r="AD255" s="107"/>
      <c r="AE255" s="107"/>
      <c r="AF255" s="107"/>
      <c r="AG255" s="107"/>
      <c r="AH255" s="107"/>
    </row>
    <row r="256" spans="1:34" x14ac:dyDescent="0.3">
      <c r="A256" s="154" t="s">
        <v>1641</v>
      </c>
      <c r="B256" s="154" t="s">
        <v>1534</v>
      </c>
      <c r="C256" s="154">
        <v>112353</v>
      </c>
      <c r="D256" s="157">
        <v>44859</v>
      </c>
      <c r="E256" s="158">
        <v>25.9254</v>
      </c>
      <c r="F256" s="158">
        <v>21.9099</v>
      </c>
      <c r="G256" s="158">
        <v>21.9099</v>
      </c>
      <c r="H256" s="158">
        <v>7.4119999999999999</v>
      </c>
      <c r="I256" s="158">
        <v>15.0298</v>
      </c>
      <c r="J256" s="158">
        <v>3.5571999999999999</v>
      </c>
      <c r="K256" s="158">
        <v>4.7073</v>
      </c>
      <c r="L256" s="158">
        <v>1.5624</v>
      </c>
      <c r="M256" s="158">
        <v>-0.33489999999999998</v>
      </c>
      <c r="N256" s="158">
        <v>-0.95589999999999997</v>
      </c>
      <c r="O256" s="158">
        <v>5.0445000000000002</v>
      </c>
      <c r="P256" s="158">
        <v>4.8681000000000001</v>
      </c>
      <c r="Q256" s="158">
        <v>7.8079000000000001</v>
      </c>
      <c r="R256" s="158">
        <v>4.5522</v>
      </c>
      <c r="T256" s="106"/>
      <c r="U256" s="107"/>
      <c r="V256" s="107"/>
      <c r="W256" s="107"/>
      <c r="X256" s="107"/>
      <c r="Y256" s="107"/>
      <c r="Z256" s="107"/>
      <c r="AA256" s="107"/>
      <c r="AB256" s="107"/>
      <c r="AC256" s="107"/>
      <c r="AD256" s="107"/>
      <c r="AE256" s="107"/>
      <c r="AF256" s="107"/>
      <c r="AG256" s="107"/>
      <c r="AH256" s="107"/>
    </row>
    <row r="257" spans="1:34" x14ac:dyDescent="0.3">
      <c r="A257" s="154" t="s">
        <v>1641</v>
      </c>
      <c r="B257" s="154" t="s">
        <v>1516</v>
      </c>
      <c r="C257" s="154">
        <v>135689</v>
      </c>
      <c r="D257" s="157"/>
      <c r="E257" s="158"/>
      <c r="F257" s="158"/>
      <c r="G257" s="158"/>
      <c r="H257" s="158"/>
      <c r="I257" s="158"/>
      <c r="J257" s="158"/>
      <c r="K257" s="158"/>
      <c r="L257" s="158"/>
      <c r="M257" s="158"/>
      <c r="N257" s="158"/>
      <c r="O257" s="158"/>
      <c r="P257" s="158"/>
      <c r="Q257" s="158"/>
      <c r="R257" s="158"/>
      <c r="S257" t="s">
        <v>1858</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1641</v>
      </c>
      <c r="B258" s="154" t="s">
        <v>1535</v>
      </c>
      <c r="C258" s="154">
        <v>135692</v>
      </c>
      <c r="D258" s="157"/>
      <c r="E258" s="158"/>
      <c r="F258" s="158"/>
      <c r="G258" s="158"/>
      <c r="H258" s="158"/>
      <c r="I258" s="158"/>
      <c r="J258" s="158"/>
      <c r="K258" s="158"/>
      <c r="L258" s="158"/>
      <c r="M258" s="158"/>
      <c r="N258" s="158"/>
      <c r="O258" s="158"/>
      <c r="P258" s="158"/>
      <c r="Q258" s="158"/>
      <c r="R258" s="158"/>
      <c r="S258" t="s">
        <v>1858</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1641</v>
      </c>
      <c r="B259" s="154" t="s">
        <v>1536</v>
      </c>
      <c r="C259" s="154">
        <v>114859</v>
      </c>
      <c r="D259" s="157">
        <v>44859</v>
      </c>
      <c r="E259" s="158">
        <v>44.153799999999997</v>
      </c>
      <c r="F259" s="158">
        <v>45.443300000000001</v>
      </c>
      <c r="G259" s="158">
        <v>45.443300000000001</v>
      </c>
      <c r="H259" s="158">
        <v>24.930099999999999</v>
      </c>
      <c r="I259" s="158">
        <v>33.642400000000002</v>
      </c>
      <c r="J259" s="158">
        <v>10.196199999999999</v>
      </c>
      <c r="K259" s="158">
        <v>13.773099999999999</v>
      </c>
      <c r="L259" s="158">
        <v>6.5827999999999998</v>
      </c>
      <c r="M259" s="158">
        <v>4.0925000000000002</v>
      </c>
      <c r="N259" s="158">
        <v>2.8711000000000002</v>
      </c>
      <c r="O259" s="158">
        <v>10.7881</v>
      </c>
      <c r="P259" s="158">
        <v>8.2756000000000007</v>
      </c>
      <c r="Q259" s="158">
        <v>8.1702999999999992</v>
      </c>
      <c r="R259" s="158">
        <v>11.3926</v>
      </c>
      <c r="T259" s="106"/>
      <c r="U259" s="107"/>
      <c r="V259" s="107"/>
      <c r="W259" s="107"/>
      <c r="X259" s="107"/>
      <c r="Y259" s="107"/>
      <c r="Z259" s="107"/>
      <c r="AA259" s="107"/>
      <c r="AB259" s="107"/>
      <c r="AC259" s="107"/>
      <c r="AD259" s="107"/>
      <c r="AE259" s="107"/>
      <c r="AF259" s="107"/>
      <c r="AG259" s="107"/>
      <c r="AH259" s="107"/>
    </row>
    <row r="260" spans="1:34" x14ac:dyDescent="0.3">
      <c r="A260" s="154" t="s">
        <v>1641</v>
      </c>
      <c r="B260" s="154" t="s">
        <v>1517</v>
      </c>
      <c r="C260" s="154">
        <v>120154</v>
      </c>
      <c r="D260" s="157">
        <v>44859</v>
      </c>
      <c r="E260" s="158">
        <v>49.258299999999998</v>
      </c>
      <c r="F260" s="158">
        <v>46.829000000000001</v>
      </c>
      <c r="G260" s="158">
        <v>46.829000000000001</v>
      </c>
      <c r="H260" s="158">
        <v>26.321000000000002</v>
      </c>
      <c r="I260" s="158">
        <v>35.0426</v>
      </c>
      <c r="J260" s="158">
        <v>11.592700000000001</v>
      </c>
      <c r="K260" s="158">
        <v>15.205500000000001</v>
      </c>
      <c r="L260" s="158">
        <v>8.0229999999999997</v>
      </c>
      <c r="M260" s="158">
        <v>5.5347999999999997</v>
      </c>
      <c r="N260" s="158">
        <v>4.3181000000000003</v>
      </c>
      <c r="O260" s="158">
        <v>12.2044</v>
      </c>
      <c r="P260" s="158">
        <v>9.6615000000000002</v>
      </c>
      <c r="Q260" s="158">
        <v>10.6677</v>
      </c>
      <c r="R260" s="158">
        <v>12.888</v>
      </c>
      <c r="T260" s="106"/>
      <c r="U260" s="107"/>
      <c r="V260" s="107"/>
      <c r="W260" s="107"/>
      <c r="X260" s="107"/>
      <c r="Y260" s="107"/>
      <c r="Z260" s="107"/>
      <c r="AA260" s="107"/>
      <c r="AB260" s="107"/>
      <c r="AC260" s="107"/>
      <c r="AD260" s="107"/>
      <c r="AE260" s="107"/>
      <c r="AF260" s="107"/>
      <c r="AG260" s="107"/>
      <c r="AH260" s="107"/>
    </row>
    <row r="261" spans="1:34" x14ac:dyDescent="0.3">
      <c r="A261" s="154" t="s">
        <v>1641</v>
      </c>
      <c r="B261" s="154" t="s">
        <v>1518</v>
      </c>
      <c r="C261" s="154">
        <v>119852</v>
      </c>
      <c r="D261" s="157">
        <v>44859</v>
      </c>
      <c r="E261" s="158">
        <v>46.323999999999998</v>
      </c>
      <c r="F261" s="158">
        <v>20.947800000000001</v>
      </c>
      <c r="G261" s="158">
        <v>20.947800000000001</v>
      </c>
      <c r="H261" s="158">
        <v>-3.4870999999999999</v>
      </c>
      <c r="I261" s="158">
        <v>15.8202</v>
      </c>
      <c r="J261" s="158">
        <v>4.3402000000000003</v>
      </c>
      <c r="K261" s="158">
        <v>6.6158000000000001</v>
      </c>
      <c r="L261" s="158">
        <v>1.1101000000000001</v>
      </c>
      <c r="M261" s="158">
        <v>0.56930000000000003</v>
      </c>
      <c r="N261" s="158">
        <v>1.5784</v>
      </c>
      <c r="O261" s="158">
        <v>6.7887000000000004</v>
      </c>
      <c r="P261" s="158">
        <v>6.3837000000000002</v>
      </c>
      <c r="Q261" s="158">
        <v>7.6700999999999997</v>
      </c>
      <c r="R261" s="158">
        <v>6.9813999999999998</v>
      </c>
      <c r="T261" s="106"/>
      <c r="U261" s="107"/>
      <c r="V261" s="107"/>
      <c r="W261" s="107"/>
      <c r="X261" s="107"/>
      <c r="Y261" s="107"/>
      <c r="Z261" s="107"/>
      <c r="AA261" s="107"/>
      <c r="AB261" s="107"/>
      <c r="AC261" s="107"/>
      <c r="AD261" s="107"/>
      <c r="AE261" s="107"/>
      <c r="AF261" s="107"/>
      <c r="AG261" s="107"/>
      <c r="AH261" s="107"/>
    </row>
    <row r="262" spans="1:34" x14ac:dyDescent="0.3">
      <c r="A262" s="154" t="s">
        <v>1641</v>
      </c>
      <c r="B262" s="154" t="s">
        <v>1537</v>
      </c>
      <c r="C262" s="154">
        <v>112487</v>
      </c>
      <c r="D262" s="157">
        <v>44859</v>
      </c>
      <c r="E262" s="158">
        <v>43.407800000000002</v>
      </c>
      <c r="F262" s="158">
        <v>20.288799999999998</v>
      </c>
      <c r="G262" s="158">
        <v>20.288799999999998</v>
      </c>
      <c r="H262" s="158">
        <v>-4.1529999999999996</v>
      </c>
      <c r="I262" s="158">
        <v>15.1449</v>
      </c>
      <c r="J262" s="158">
        <v>3.6669</v>
      </c>
      <c r="K262" s="158">
        <v>5.9360999999999997</v>
      </c>
      <c r="L262" s="158">
        <v>0.43930000000000002</v>
      </c>
      <c r="M262" s="158">
        <v>-9.1399999999999995E-2</v>
      </c>
      <c r="N262" s="158">
        <v>0.91579999999999995</v>
      </c>
      <c r="O262" s="158">
        <v>6.1632999999999996</v>
      </c>
      <c r="P262" s="158">
        <v>5.7134999999999998</v>
      </c>
      <c r="Q262" s="158">
        <v>5.8635999999999999</v>
      </c>
      <c r="R262" s="158">
        <v>6.3174999999999999</v>
      </c>
      <c r="T262" s="106"/>
      <c r="U262" s="107"/>
      <c r="V262" s="107"/>
      <c r="W262" s="107"/>
      <c r="X262" s="107"/>
      <c r="Y262" s="107"/>
      <c r="Z262" s="107"/>
      <c r="AA262" s="107"/>
      <c r="AB262" s="107"/>
      <c r="AC262" s="107"/>
      <c r="AD262" s="107"/>
      <c r="AE262" s="107"/>
      <c r="AF262" s="107"/>
      <c r="AG262" s="107"/>
      <c r="AH262" s="107"/>
    </row>
    <row r="263" spans="1:34" x14ac:dyDescent="0.3">
      <c r="A263" s="154" t="s">
        <v>1641</v>
      </c>
      <c r="B263" s="154" t="s">
        <v>1538</v>
      </c>
      <c r="C263" s="154">
        <v>101869</v>
      </c>
      <c r="D263" s="157">
        <v>44859</v>
      </c>
      <c r="E263" s="158">
        <v>68.088999999999999</v>
      </c>
      <c r="F263" s="158">
        <v>31.805199999999999</v>
      </c>
      <c r="G263" s="158">
        <v>31.805199999999999</v>
      </c>
      <c r="H263" s="158">
        <v>23.2149</v>
      </c>
      <c r="I263" s="158">
        <v>35.0762</v>
      </c>
      <c r="J263" s="158">
        <v>14.902100000000001</v>
      </c>
      <c r="K263" s="158">
        <v>6.5694999999999997</v>
      </c>
      <c r="L263" s="158">
        <v>4.7729999999999997</v>
      </c>
      <c r="M263" s="158">
        <v>1.3087</v>
      </c>
      <c r="N263" s="158">
        <v>0.40570000000000001</v>
      </c>
      <c r="O263" s="158">
        <v>6.3605</v>
      </c>
      <c r="P263" s="158">
        <v>5.8353999999999999</v>
      </c>
      <c r="Q263" s="158">
        <v>8.1153999999999993</v>
      </c>
      <c r="R263" s="158">
        <v>5.5174000000000003</v>
      </c>
      <c r="T263" s="106"/>
      <c r="U263" s="107"/>
      <c r="V263" s="107"/>
      <c r="W263" s="107"/>
      <c r="X263" s="107"/>
      <c r="Y263" s="107"/>
      <c r="Z263" s="107"/>
      <c r="AA263" s="107"/>
      <c r="AB263" s="107"/>
      <c r="AC263" s="107"/>
      <c r="AD263" s="107"/>
      <c r="AE263" s="107"/>
      <c r="AF263" s="107"/>
      <c r="AG263" s="107"/>
      <c r="AH263" s="107"/>
    </row>
    <row r="264" spans="1:34" x14ac:dyDescent="0.3">
      <c r="A264" s="154" t="s">
        <v>1641</v>
      </c>
      <c r="B264" s="154" t="s">
        <v>1519</v>
      </c>
      <c r="C264" s="154">
        <v>120276</v>
      </c>
      <c r="D264" s="157">
        <v>44859</v>
      </c>
      <c r="E264" s="158">
        <v>73.553200000000004</v>
      </c>
      <c r="F264" s="158">
        <v>32.719799999999999</v>
      </c>
      <c r="G264" s="158">
        <v>32.719799999999999</v>
      </c>
      <c r="H264" s="158">
        <v>24.129100000000001</v>
      </c>
      <c r="I264" s="158">
        <v>35.9998</v>
      </c>
      <c r="J264" s="158">
        <v>15.827999999999999</v>
      </c>
      <c r="K264" s="158">
        <v>7.4996999999999998</v>
      </c>
      <c r="L264" s="158">
        <v>5.7195</v>
      </c>
      <c r="M264" s="158">
        <v>2.2465999999999999</v>
      </c>
      <c r="N264" s="158">
        <v>1.3420000000000001</v>
      </c>
      <c r="O264" s="158">
        <v>7.2702</v>
      </c>
      <c r="P264" s="158">
        <v>6.7638999999999996</v>
      </c>
      <c r="Q264" s="158">
        <v>7.7651000000000003</v>
      </c>
      <c r="R264" s="158">
        <v>6.4230999999999998</v>
      </c>
      <c r="T264" s="106"/>
      <c r="U264" s="107"/>
      <c r="V264" s="107"/>
      <c r="W264" s="107"/>
      <c r="X264" s="107"/>
      <c r="Y264" s="107"/>
      <c r="Z264" s="107"/>
      <c r="AA264" s="107"/>
      <c r="AB264" s="107"/>
      <c r="AC264" s="107"/>
      <c r="AD264" s="107"/>
      <c r="AE264" s="107"/>
      <c r="AF264" s="107"/>
      <c r="AG264" s="107"/>
      <c r="AH264" s="107"/>
    </row>
    <row r="265" spans="1:34" x14ac:dyDescent="0.3">
      <c r="A265" s="154" t="s">
        <v>1641</v>
      </c>
      <c r="B265" s="154" t="s">
        <v>1865</v>
      </c>
      <c r="C265" s="154">
        <v>119156</v>
      </c>
      <c r="D265" s="157">
        <v>44859</v>
      </c>
      <c r="E265" s="158">
        <v>26.276800000000001</v>
      </c>
      <c r="F265" s="158">
        <v>13.319599999999999</v>
      </c>
      <c r="G265" s="158">
        <v>13.319599999999999</v>
      </c>
      <c r="H265" s="158">
        <v>24.101900000000001</v>
      </c>
      <c r="I265" s="158">
        <v>28.252700000000001</v>
      </c>
      <c r="J265" s="158">
        <v>12.1477</v>
      </c>
      <c r="K265" s="158">
        <v>12.105</v>
      </c>
      <c r="L265" s="158">
        <v>5.4787999999999997</v>
      </c>
      <c r="M265" s="158">
        <v>4.1188000000000002</v>
      </c>
      <c r="N265" s="158">
        <v>2.8414000000000001</v>
      </c>
      <c r="O265" s="158">
        <v>6.7251000000000003</v>
      </c>
      <c r="P265" s="158">
        <v>6.4996</v>
      </c>
      <c r="Q265" s="158">
        <v>8.3709000000000007</v>
      </c>
      <c r="R265" s="158">
        <v>7.6157000000000004</v>
      </c>
      <c r="T265" s="106"/>
      <c r="U265" s="107"/>
      <c r="V265" s="107"/>
      <c r="W265" s="107"/>
      <c r="X265" s="107"/>
      <c r="Y265" s="107"/>
      <c r="Z265" s="107"/>
      <c r="AA265" s="107"/>
      <c r="AB265" s="107"/>
      <c r="AC265" s="107"/>
      <c r="AD265" s="107"/>
      <c r="AE265" s="107"/>
      <c r="AF265" s="107"/>
      <c r="AG265" s="107"/>
      <c r="AH265" s="107"/>
    </row>
    <row r="266" spans="1:34" x14ac:dyDescent="0.3">
      <c r="A266" s="154" t="s">
        <v>1641</v>
      </c>
      <c r="B266" s="154" t="s">
        <v>1866</v>
      </c>
      <c r="C266" s="154">
        <v>113142</v>
      </c>
      <c r="D266" s="157">
        <v>44859</v>
      </c>
      <c r="E266" s="158">
        <v>22.596800000000002</v>
      </c>
      <c r="F266" s="158">
        <v>11.523400000000001</v>
      </c>
      <c r="G266" s="158">
        <v>11.523400000000001</v>
      </c>
      <c r="H266" s="158">
        <v>22.316600000000001</v>
      </c>
      <c r="I266" s="158">
        <v>26.468</v>
      </c>
      <c r="J266" s="158">
        <v>10.365500000000001</v>
      </c>
      <c r="K266" s="158">
        <v>10.290699999999999</v>
      </c>
      <c r="L266" s="158">
        <v>3.8580999999999999</v>
      </c>
      <c r="M266" s="158">
        <v>2.4847999999999999</v>
      </c>
      <c r="N266" s="158">
        <v>1.1083000000000001</v>
      </c>
      <c r="O266" s="158">
        <v>4.9813000000000001</v>
      </c>
      <c r="P266" s="158">
        <v>4.7531999999999996</v>
      </c>
      <c r="Q266" s="158">
        <v>6.8817000000000004</v>
      </c>
      <c r="R266" s="158">
        <v>5.7629999999999999</v>
      </c>
      <c r="T266" s="106"/>
      <c r="U266" s="107"/>
      <c r="V266" s="107"/>
      <c r="W266" s="107"/>
      <c r="X266" s="107"/>
      <c r="Y266" s="107"/>
      <c r="Z266" s="107"/>
      <c r="AA266" s="107"/>
      <c r="AB266" s="107"/>
      <c r="AC266" s="107"/>
      <c r="AD266" s="107"/>
      <c r="AE266" s="107"/>
      <c r="AF266" s="107"/>
      <c r="AG266" s="107"/>
      <c r="AH266" s="107"/>
    </row>
    <row r="267" spans="1:34" x14ac:dyDescent="0.3">
      <c r="A267" s="154" t="s">
        <v>1641</v>
      </c>
      <c r="B267" s="154" t="s">
        <v>1539</v>
      </c>
      <c r="C267" s="154">
        <v>102172</v>
      </c>
      <c r="D267" s="157">
        <v>44859</v>
      </c>
      <c r="E267" s="158">
        <v>45.573</v>
      </c>
      <c r="F267" s="158">
        <v>14.379</v>
      </c>
      <c r="G267" s="158">
        <v>14.379</v>
      </c>
      <c r="H267" s="158">
        <v>10.892200000000001</v>
      </c>
      <c r="I267" s="158">
        <v>20.270700000000001</v>
      </c>
      <c r="J267" s="158">
        <v>8.6194000000000006</v>
      </c>
      <c r="K267" s="158">
        <v>7.9358000000000004</v>
      </c>
      <c r="L267" s="158">
        <v>4.9466000000000001</v>
      </c>
      <c r="M267" s="158">
        <v>3.9554</v>
      </c>
      <c r="N267" s="158">
        <v>4.1094999999999997</v>
      </c>
      <c r="O267" s="158">
        <v>1.5848</v>
      </c>
      <c r="P267" s="158">
        <v>2.1585999999999999</v>
      </c>
      <c r="Q267" s="158">
        <v>8.4033999999999995</v>
      </c>
      <c r="R267" s="158">
        <v>8.4619</v>
      </c>
      <c r="T267" s="106"/>
      <c r="U267" s="107"/>
      <c r="V267" s="107"/>
      <c r="W267" s="107"/>
      <c r="X267" s="107"/>
      <c r="Y267" s="107"/>
      <c r="Z267" s="107"/>
      <c r="AA267" s="107"/>
      <c r="AB267" s="107"/>
      <c r="AC267" s="107"/>
      <c r="AD267" s="107"/>
      <c r="AE267" s="107"/>
      <c r="AF267" s="107"/>
      <c r="AG267" s="107"/>
      <c r="AH267" s="107"/>
    </row>
    <row r="268" spans="1:34" x14ac:dyDescent="0.3">
      <c r="A268" s="154" t="s">
        <v>1641</v>
      </c>
      <c r="B268" s="154" t="s">
        <v>1520</v>
      </c>
      <c r="C268" s="154">
        <v>118726</v>
      </c>
      <c r="D268" s="157">
        <v>44859</v>
      </c>
      <c r="E268" s="158">
        <v>49.256900000000002</v>
      </c>
      <c r="F268" s="158">
        <v>15.0116</v>
      </c>
      <c r="G268" s="158">
        <v>15.0116</v>
      </c>
      <c r="H268" s="158">
        <v>11.553599999999999</v>
      </c>
      <c r="I268" s="158">
        <v>20.920200000000001</v>
      </c>
      <c r="J268" s="158">
        <v>9.2420000000000009</v>
      </c>
      <c r="K268" s="158">
        <v>8.5599000000000007</v>
      </c>
      <c r="L268" s="158">
        <v>5.6281999999999996</v>
      </c>
      <c r="M268" s="158">
        <v>4.6246</v>
      </c>
      <c r="N268" s="158">
        <v>4.7778</v>
      </c>
      <c r="O268" s="158">
        <v>2.2332000000000001</v>
      </c>
      <c r="P268" s="158">
        <v>2.9072</v>
      </c>
      <c r="Q268" s="158">
        <v>6.9714999999999998</v>
      </c>
      <c r="R268" s="158">
        <v>9.1491000000000007</v>
      </c>
      <c r="T268" s="106"/>
      <c r="U268" s="107"/>
      <c r="V268" s="107"/>
      <c r="W268" s="107"/>
      <c r="X268" s="107"/>
      <c r="Y268" s="107"/>
      <c r="Z268" s="107"/>
      <c r="AA268" s="107"/>
      <c r="AB268" s="107"/>
      <c r="AC268" s="107"/>
      <c r="AD268" s="107"/>
      <c r="AE268" s="107"/>
      <c r="AF268" s="107"/>
      <c r="AG268" s="107"/>
      <c r="AH268" s="107"/>
    </row>
    <row r="269" spans="1:34" x14ac:dyDescent="0.3">
      <c r="A269" s="154" t="s">
        <v>1641</v>
      </c>
      <c r="B269" s="154" t="s">
        <v>1540</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1641</v>
      </c>
      <c r="B270" s="154" t="s">
        <v>1521</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1641</v>
      </c>
      <c r="B271" s="154" t="s">
        <v>1902</v>
      </c>
      <c r="C271" s="154">
        <v>119839</v>
      </c>
      <c r="D271" s="157">
        <v>44859</v>
      </c>
      <c r="E271" s="158">
        <v>59.7333</v>
      </c>
      <c r="F271" s="158">
        <v>22.2044</v>
      </c>
      <c r="G271" s="158">
        <v>22.2044</v>
      </c>
      <c r="H271" s="158">
        <v>24.874300000000002</v>
      </c>
      <c r="I271" s="158">
        <v>26.605</v>
      </c>
      <c r="J271" s="158">
        <v>10.473599999999999</v>
      </c>
      <c r="K271" s="158">
        <v>14.201499999999999</v>
      </c>
      <c r="L271" s="158">
        <v>7.9462000000000002</v>
      </c>
      <c r="M271" s="158">
        <v>5.9440999999999997</v>
      </c>
      <c r="N271" s="158">
        <v>6.0391000000000004</v>
      </c>
      <c r="O271" s="158">
        <v>11.303699999999999</v>
      </c>
      <c r="P271" s="158">
        <v>8.4666999999999994</v>
      </c>
      <c r="Q271" s="158">
        <v>9.8176000000000005</v>
      </c>
      <c r="R271" s="158">
        <v>12.98</v>
      </c>
      <c r="T271" s="106"/>
      <c r="U271" s="107"/>
      <c r="V271" s="107"/>
      <c r="W271" s="107"/>
      <c r="X271" s="107"/>
      <c r="Y271" s="107"/>
      <c r="Z271" s="107"/>
      <c r="AA271" s="107"/>
      <c r="AB271" s="107"/>
      <c r="AC271" s="107"/>
      <c r="AD271" s="107"/>
      <c r="AE271" s="107"/>
      <c r="AF271" s="107"/>
      <c r="AG271" s="107"/>
      <c r="AH271" s="107"/>
    </row>
    <row r="272" spans="1:34" x14ac:dyDescent="0.3">
      <c r="A272" s="154" t="s">
        <v>1641</v>
      </c>
      <c r="B272" s="154" t="s">
        <v>1903</v>
      </c>
      <c r="C272" s="154">
        <v>100968</v>
      </c>
      <c r="D272" s="157">
        <v>44859</v>
      </c>
      <c r="E272" s="158">
        <v>55.423499999999997</v>
      </c>
      <c r="F272" s="158">
        <v>21.668700000000001</v>
      </c>
      <c r="G272" s="158">
        <v>21.668700000000001</v>
      </c>
      <c r="H272" s="158">
        <v>24.3294</v>
      </c>
      <c r="I272" s="158">
        <v>26.064299999999999</v>
      </c>
      <c r="J272" s="158">
        <v>9.9291999999999998</v>
      </c>
      <c r="K272" s="158">
        <v>13.6427</v>
      </c>
      <c r="L272" s="158">
        <v>7.4092000000000002</v>
      </c>
      <c r="M272" s="158">
        <v>5.3887999999999998</v>
      </c>
      <c r="N272" s="158">
        <v>5.4885999999999999</v>
      </c>
      <c r="O272" s="158">
        <v>10.6599</v>
      </c>
      <c r="P272" s="158">
        <v>7.7388000000000003</v>
      </c>
      <c r="Q272" s="158">
        <v>8.2484000000000002</v>
      </c>
      <c r="R272" s="158">
        <v>12.3445</v>
      </c>
      <c r="T272" s="106"/>
      <c r="U272" s="107"/>
      <c r="V272" s="107"/>
      <c r="W272" s="107"/>
      <c r="X272" s="107"/>
      <c r="Y272" s="107"/>
      <c r="Z272" s="107"/>
      <c r="AA272" s="107"/>
      <c r="AB272" s="107"/>
      <c r="AC272" s="107"/>
      <c r="AD272" s="107"/>
      <c r="AE272" s="107"/>
      <c r="AF272" s="107"/>
      <c r="AG272" s="107"/>
      <c r="AH272" s="107"/>
    </row>
    <row r="273" spans="1:34" x14ac:dyDescent="0.3">
      <c r="A273" s="154" t="s">
        <v>1641</v>
      </c>
      <c r="B273" s="154" t="s">
        <v>1541</v>
      </c>
      <c r="C273" s="154">
        <v>112868</v>
      </c>
      <c r="D273" s="157">
        <v>44859</v>
      </c>
      <c r="E273" s="158">
        <v>24.045100000000001</v>
      </c>
      <c r="F273" s="158">
        <v>42.280999999999999</v>
      </c>
      <c r="G273" s="158">
        <v>42.280999999999999</v>
      </c>
      <c r="H273" s="158">
        <v>22.366499999999998</v>
      </c>
      <c r="I273" s="158">
        <v>30.706199999999999</v>
      </c>
      <c r="J273" s="158">
        <v>10.2089</v>
      </c>
      <c r="K273" s="158">
        <v>9.5121000000000002</v>
      </c>
      <c r="L273" s="158">
        <v>4.7889999999999997</v>
      </c>
      <c r="M273" s="158">
        <v>2.4771999999999998</v>
      </c>
      <c r="N273" s="158">
        <v>0.98870000000000002</v>
      </c>
      <c r="O273" s="158">
        <v>8.2384000000000004</v>
      </c>
      <c r="P273" s="158">
        <v>4.9261999999999997</v>
      </c>
      <c r="Q273" s="158">
        <v>7.1868999999999996</v>
      </c>
      <c r="R273" s="158">
        <v>9.6334999999999997</v>
      </c>
      <c r="T273" s="106"/>
      <c r="U273" s="107"/>
      <c r="V273" s="107"/>
      <c r="W273" s="107"/>
      <c r="X273" s="107"/>
      <c r="Y273" s="107"/>
      <c r="Z273" s="107"/>
      <c r="AA273" s="107"/>
      <c r="AB273" s="107"/>
      <c r="AC273" s="107"/>
      <c r="AD273" s="107"/>
      <c r="AE273" s="107"/>
      <c r="AF273" s="107"/>
      <c r="AG273" s="107"/>
      <c r="AH273" s="107"/>
    </row>
    <row r="274" spans="1:34" x14ac:dyDescent="0.3">
      <c r="A274" s="154" t="s">
        <v>1641</v>
      </c>
      <c r="B274" s="154" t="s">
        <v>1522</v>
      </c>
      <c r="C274" s="154">
        <v>119635</v>
      </c>
      <c r="D274" s="157">
        <v>44859</v>
      </c>
      <c r="E274" s="158">
        <v>25.8445</v>
      </c>
      <c r="F274" s="158">
        <v>43.243600000000001</v>
      </c>
      <c r="G274" s="158">
        <v>43.243600000000001</v>
      </c>
      <c r="H274" s="158">
        <v>23.326000000000001</v>
      </c>
      <c r="I274" s="158">
        <v>31.6829</v>
      </c>
      <c r="J274" s="158">
        <v>11.177300000000001</v>
      </c>
      <c r="K274" s="158">
        <v>10.497400000000001</v>
      </c>
      <c r="L274" s="158">
        <v>5.7508999999999997</v>
      </c>
      <c r="M274" s="158">
        <v>3.4428000000000001</v>
      </c>
      <c r="N274" s="158">
        <v>1.9511000000000001</v>
      </c>
      <c r="O274" s="158">
        <v>9.1988000000000003</v>
      </c>
      <c r="P274" s="158">
        <v>5.9947999999999997</v>
      </c>
      <c r="Q274" s="158">
        <v>8.1547000000000001</v>
      </c>
      <c r="R274" s="158">
        <v>10.556699999999999</v>
      </c>
      <c r="T274" s="106"/>
      <c r="U274" s="107"/>
      <c r="V274" s="107"/>
      <c r="W274" s="107"/>
      <c r="X274" s="107"/>
      <c r="Y274" s="107"/>
      <c r="Z274" s="107"/>
      <c r="AA274" s="107"/>
      <c r="AB274" s="107"/>
      <c r="AC274" s="107"/>
      <c r="AD274" s="107"/>
      <c r="AE274" s="107"/>
      <c r="AF274" s="107"/>
      <c r="AG274" s="107"/>
      <c r="AH274" s="107"/>
    </row>
    <row r="275" spans="1:34" x14ac:dyDescent="0.3">
      <c r="A275" s="154" t="s">
        <v>1641</v>
      </c>
      <c r="B275" s="154" t="s">
        <v>1523</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1641</v>
      </c>
      <c r="B276" s="154" t="s">
        <v>1542</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1641</v>
      </c>
      <c r="B277" s="154" t="s">
        <v>1524</v>
      </c>
      <c r="C277" s="154">
        <v>120779</v>
      </c>
      <c r="D277" s="157">
        <v>44859</v>
      </c>
      <c r="E277" s="158">
        <v>56.192399999999999</v>
      </c>
      <c r="F277" s="158">
        <v>35.931399999999996</v>
      </c>
      <c r="G277" s="158">
        <v>35.931399999999996</v>
      </c>
      <c r="H277" s="158">
        <v>19.849599999999999</v>
      </c>
      <c r="I277" s="158">
        <v>29.352599999999999</v>
      </c>
      <c r="J277" s="158">
        <v>9.1050000000000004</v>
      </c>
      <c r="K277" s="158">
        <v>10.0747</v>
      </c>
      <c r="L277" s="158">
        <v>6.0105000000000004</v>
      </c>
      <c r="M277" s="158">
        <v>3.1701000000000001</v>
      </c>
      <c r="N277" s="158">
        <v>2.3828</v>
      </c>
      <c r="O277" s="158">
        <v>9.4515999999999991</v>
      </c>
      <c r="P277" s="158">
        <v>7.1999000000000004</v>
      </c>
      <c r="Q277" s="158">
        <v>9.4597999999999995</v>
      </c>
      <c r="R277" s="158">
        <v>11.757899999999999</v>
      </c>
      <c r="T277" s="106"/>
      <c r="U277" s="107"/>
      <c r="V277" s="107"/>
      <c r="W277" s="107"/>
      <c r="X277" s="107"/>
      <c r="Y277" s="107"/>
      <c r="Z277" s="107"/>
      <c r="AA277" s="107"/>
      <c r="AB277" s="107"/>
      <c r="AC277" s="107"/>
      <c r="AD277" s="107"/>
      <c r="AE277" s="107"/>
      <c r="AF277" s="107"/>
      <c r="AG277" s="107"/>
      <c r="AH277" s="107"/>
    </row>
    <row r="278" spans="1:34" x14ac:dyDescent="0.3">
      <c r="A278" s="154" t="s">
        <v>1641</v>
      </c>
      <c r="B278" s="154" t="s">
        <v>1543</v>
      </c>
      <c r="C278" s="154">
        <v>102535</v>
      </c>
      <c r="D278" s="157">
        <v>44859</v>
      </c>
      <c r="E278" s="158">
        <v>52.787999999999997</v>
      </c>
      <c r="F278" s="158">
        <v>35.330800000000004</v>
      </c>
      <c r="G278" s="158">
        <v>35.330800000000004</v>
      </c>
      <c r="H278" s="158">
        <v>19.253499999999999</v>
      </c>
      <c r="I278" s="158">
        <v>28.746700000000001</v>
      </c>
      <c r="J278" s="158">
        <v>8.5007000000000001</v>
      </c>
      <c r="K278" s="158">
        <v>9.4601000000000006</v>
      </c>
      <c r="L278" s="158">
        <v>5.4078999999999997</v>
      </c>
      <c r="M278" s="158">
        <v>2.5838000000000001</v>
      </c>
      <c r="N278" s="158">
        <v>1.8029999999999999</v>
      </c>
      <c r="O278" s="158">
        <v>8.7853999999999992</v>
      </c>
      <c r="P278" s="158">
        <v>6.5225</v>
      </c>
      <c r="Q278" s="158">
        <v>9.2163000000000004</v>
      </c>
      <c r="R278" s="158">
        <v>11.1068</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30.378838461538461</v>
      </c>
      <c r="G279" s="160">
        <v>30.378838461538461</v>
      </c>
      <c r="H279" s="160">
        <v>18.667112820512816</v>
      </c>
      <c r="I279" s="160">
        <v>28.36877179487179</v>
      </c>
      <c r="J279" s="160">
        <v>9.6316615384615396</v>
      </c>
      <c r="K279" s="160">
        <v>9.6946128205128232</v>
      </c>
      <c r="L279" s="160">
        <v>4.8380102564102563</v>
      </c>
      <c r="M279" s="160">
        <v>4.5269230769230759</v>
      </c>
      <c r="N279" s="160">
        <v>3.46805641025641</v>
      </c>
      <c r="O279" s="160">
        <v>8.3639051282051273</v>
      </c>
      <c r="P279" s="160">
        <v>6.5036076923076926</v>
      </c>
      <c r="Q279" s="160">
        <v>8.653535897435896</v>
      </c>
      <c r="R279" s="160">
        <v>9.5120076923076926</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28.269200000000001</v>
      </c>
      <c r="G280" s="160">
        <v>28.269200000000001</v>
      </c>
      <c r="H280" s="160">
        <v>19.253499999999999</v>
      </c>
      <c r="I280" s="160">
        <v>28.746700000000001</v>
      </c>
      <c r="J280" s="160">
        <v>9.7306000000000008</v>
      </c>
      <c r="K280" s="160">
        <v>9.5121000000000002</v>
      </c>
      <c r="L280" s="160">
        <v>5.3388999999999998</v>
      </c>
      <c r="M280" s="160">
        <v>3.4428000000000001</v>
      </c>
      <c r="N280" s="160">
        <v>2.4937</v>
      </c>
      <c r="O280" s="160">
        <v>8.3869000000000007</v>
      </c>
      <c r="P280" s="160">
        <v>6.5225</v>
      </c>
      <c r="Q280" s="160">
        <v>8.4598999999999993</v>
      </c>
      <c r="R280" s="160">
        <v>9.1111000000000004</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44859</v>
      </c>
      <c r="E283" s="158">
        <v>79.489999999999995</v>
      </c>
      <c r="F283" s="158">
        <v>0.9012</v>
      </c>
      <c r="G283" s="158">
        <v>0.9012</v>
      </c>
      <c r="H283" s="158">
        <v>0.62029999999999996</v>
      </c>
      <c r="I283" s="158">
        <v>3.1132</v>
      </c>
      <c r="J283" s="158">
        <v>1.3774</v>
      </c>
      <c r="K283" s="158">
        <v>7.0140000000000002</v>
      </c>
      <c r="L283" s="158">
        <v>7.2305000000000001</v>
      </c>
      <c r="M283" s="158">
        <v>3.8813</v>
      </c>
      <c r="N283" s="158">
        <v>0.50580000000000003</v>
      </c>
      <c r="O283" s="158">
        <v>19.099499999999999</v>
      </c>
      <c r="P283" s="158">
        <v>12.8277</v>
      </c>
      <c r="Q283" s="158">
        <v>14.260300000000001</v>
      </c>
      <c r="R283" s="158">
        <v>24.659700000000001</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44859</v>
      </c>
      <c r="E284" s="158">
        <v>90.32</v>
      </c>
      <c r="F284" s="158">
        <v>0.91620000000000001</v>
      </c>
      <c r="G284" s="158">
        <v>0.91620000000000001</v>
      </c>
      <c r="H284" s="158">
        <v>0.64629999999999999</v>
      </c>
      <c r="I284" s="158">
        <v>3.1638999999999999</v>
      </c>
      <c r="J284" s="158">
        <v>1.4831000000000001</v>
      </c>
      <c r="K284" s="158">
        <v>7.3449</v>
      </c>
      <c r="L284" s="158">
        <v>7.8963000000000001</v>
      </c>
      <c r="M284" s="158">
        <v>4.8647</v>
      </c>
      <c r="N284" s="158">
        <v>1.7689999999999999</v>
      </c>
      <c r="O284" s="158">
        <v>20.581199999999999</v>
      </c>
      <c r="P284" s="158">
        <v>14.2409</v>
      </c>
      <c r="Q284" s="158">
        <v>18.205500000000001</v>
      </c>
      <c r="R284" s="158">
        <v>26.2761</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44859</v>
      </c>
      <c r="E285" s="158">
        <v>85.677000000000007</v>
      </c>
      <c r="F285" s="158">
        <v>0.91400000000000003</v>
      </c>
      <c r="G285" s="158">
        <v>0.91400000000000003</v>
      </c>
      <c r="H285" s="158">
        <v>1.1308</v>
      </c>
      <c r="I285" s="158">
        <v>3.7176</v>
      </c>
      <c r="J285" s="158">
        <v>2.056</v>
      </c>
      <c r="K285" s="158">
        <v>6.5938999999999997</v>
      </c>
      <c r="L285" s="158">
        <v>5.4265999999999996</v>
      </c>
      <c r="M285" s="158">
        <v>3.5659000000000001</v>
      </c>
      <c r="N285" s="158">
        <v>0.2281</v>
      </c>
      <c r="O285" s="158">
        <v>17.215900000000001</v>
      </c>
      <c r="P285" s="158">
        <v>12.704700000000001</v>
      </c>
      <c r="Q285" s="158">
        <v>13.2545</v>
      </c>
      <c r="R285" s="158">
        <v>25.053799999999999</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44859</v>
      </c>
      <c r="E286" s="158">
        <v>97.424000000000007</v>
      </c>
      <c r="F286" s="158">
        <v>0.93030000000000002</v>
      </c>
      <c r="G286" s="158">
        <v>0.93030000000000002</v>
      </c>
      <c r="H286" s="158">
        <v>1.1597999999999999</v>
      </c>
      <c r="I286" s="158">
        <v>3.7749999999999999</v>
      </c>
      <c r="J286" s="158">
        <v>2.1848000000000001</v>
      </c>
      <c r="K286" s="158">
        <v>6.9724000000000004</v>
      </c>
      <c r="L286" s="158">
        <v>6.1738</v>
      </c>
      <c r="M286" s="158">
        <v>4.6646999999999998</v>
      </c>
      <c r="N286" s="158">
        <v>1.6294</v>
      </c>
      <c r="O286" s="158">
        <v>18.814299999999999</v>
      </c>
      <c r="P286" s="158">
        <v>14.243399999999999</v>
      </c>
      <c r="Q286" s="158">
        <v>15.615399999999999</v>
      </c>
      <c r="R286" s="158">
        <v>26.776900000000001</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1724</v>
      </c>
      <c r="C287" s="154">
        <v>119835</v>
      </c>
      <c r="D287" s="157">
        <v>44859</v>
      </c>
      <c r="E287" s="158">
        <v>238.78020000000001</v>
      </c>
      <c r="F287" s="158">
        <v>1.2076</v>
      </c>
      <c r="G287" s="158">
        <v>1.2076</v>
      </c>
      <c r="H287" s="158">
        <v>1.5720000000000001</v>
      </c>
      <c r="I287" s="158">
        <v>3.5263</v>
      </c>
      <c r="J287" s="158">
        <v>2.6185</v>
      </c>
      <c r="K287" s="158">
        <v>8.4696999999999996</v>
      </c>
      <c r="L287" s="158">
        <v>10.3125</v>
      </c>
      <c r="M287" s="158">
        <v>12.1988</v>
      </c>
      <c r="N287" s="158">
        <v>14.0649</v>
      </c>
      <c r="O287" s="158">
        <v>31.3446</v>
      </c>
      <c r="P287" s="158">
        <v>15.1892</v>
      </c>
      <c r="Q287" s="158">
        <v>15.282999999999999</v>
      </c>
      <c r="R287" s="158">
        <v>44.3872</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1834</v>
      </c>
      <c r="C288" s="154">
        <v>119724</v>
      </c>
      <c r="D288" s="157">
        <v>44859</v>
      </c>
      <c r="E288" s="158">
        <v>69.895847863474799</v>
      </c>
      <c r="F288" s="158">
        <v>1.2076</v>
      </c>
      <c r="G288" s="158">
        <v>1.2076</v>
      </c>
      <c r="H288" s="158">
        <v>1.5720000000000001</v>
      </c>
      <c r="I288" s="158">
        <v>3.5263</v>
      </c>
      <c r="J288" s="158">
        <v>2.6177000000000001</v>
      </c>
      <c r="K288" s="158">
        <v>8.4687999999999999</v>
      </c>
      <c r="L288" s="158">
        <v>10.3111</v>
      </c>
      <c r="M288" s="158">
        <v>12.197100000000001</v>
      </c>
      <c r="N288" s="158">
        <v>14.0616</v>
      </c>
      <c r="O288" s="158">
        <v>31.342199999999998</v>
      </c>
      <c r="P288" s="158">
        <v>15.1899</v>
      </c>
      <c r="Q288" s="158">
        <v>15.2944</v>
      </c>
      <c r="R288" s="158">
        <v>44.390999999999998</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1725</v>
      </c>
      <c r="C289" s="154">
        <v>102414</v>
      </c>
      <c r="D289" s="157">
        <v>44859</v>
      </c>
      <c r="E289" s="158">
        <v>567.37501695685899</v>
      </c>
      <c r="F289" s="158">
        <v>1.1987000000000001</v>
      </c>
      <c r="G289" s="158">
        <v>1.1987000000000001</v>
      </c>
      <c r="H289" s="158">
        <v>1.5565</v>
      </c>
      <c r="I289" s="158">
        <v>3.4946999999999999</v>
      </c>
      <c r="J289" s="158">
        <v>2.5463</v>
      </c>
      <c r="K289" s="158">
        <v>8.2581000000000007</v>
      </c>
      <c r="L289" s="158">
        <v>9.9167000000000005</v>
      </c>
      <c r="M289" s="158">
        <v>11.565099999999999</v>
      </c>
      <c r="N289" s="158">
        <v>13.1995</v>
      </c>
      <c r="O289" s="158">
        <v>30.462199999999999</v>
      </c>
      <c r="P289" s="158">
        <v>14.411300000000001</v>
      </c>
      <c r="Q289" s="158">
        <v>18.445399999999999</v>
      </c>
      <c r="R289" s="158">
        <v>43.355699999999999</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1835</v>
      </c>
      <c r="C290" s="154">
        <v>100915</v>
      </c>
      <c r="D290" s="157">
        <v>44859</v>
      </c>
      <c r="E290" s="158">
        <v>571.40747417134298</v>
      </c>
      <c r="F290" s="158">
        <v>1.1988000000000001</v>
      </c>
      <c r="G290" s="158">
        <v>1.1988000000000001</v>
      </c>
      <c r="H290" s="158">
        <v>1.5568</v>
      </c>
      <c r="I290" s="158">
        <v>3.4946999999999999</v>
      </c>
      <c r="J290" s="158">
        <v>2.5461999999999998</v>
      </c>
      <c r="K290" s="158">
        <v>8.2577999999999996</v>
      </c>
      <c r="L290" s="158">
        <v>9.9162999999999997</v>
      </c>
      <c r="M290" s="158">
        <v>11.5655</v>
      </c>
      <c r="N290" s="158">
        <v>13.2003</v>
      </c>
      <c r="O290" s="158">
        <v>30.463799999999999</v>
      </c>
      <c r="P290" s="158">
        <v>14.4125</v>
      </c>
      <c r="Q290" s="158">
        <v>18.9406</v>
      </c>
      <c r="R290" s="158">
        <v>43.358400000000003</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1.0593000000000001</v>
      </c>
      <c r="G291" s="160">
        <v>1.0593000000000001</v>
      </c>
      <c r="H291" s="160">
        <v>1.2268124999999999</v>
      </c>
      <c r="I291" s="160">
        <v>3.4764625000000002</v>
      </c>
      <c r="J291" s="160">
        <v>2.17875</v>
      </c>
      <c r="K291" s="160">
        <v>7.6724499999999995</v>
      </c>
      <c r="L291" s="160">
        <v>8.3979749999999989</v>
      </c>
      <c r="M291" s="160">
        <v>8.0628875000000004</v>
      </c>
      <c r="N291" s="160">
        <v>7.332325</v>
      </c>
      <c r="O291" s="160">
        <v>24.9154625</v>
      </c>
      <c r="P291" s="160">
        <v>14.152449999999998</v>
      </c>
      <c r="Q291" s="160">
        <v>16.162387499999998</v>
      </c>
      <c r="R291" s="160">
        <v>34.782350000000001</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1.0645</v>
      </c>
      <c r="G292" s="160">
        <v>1.0645</v>
      </c>
      <c r="H292" s="160">
        <v>1.35815</v>
      </c>
      <c r="I292" s="160">
        <v>3.5105</v>
      </c>
      <c r="J292" s="160">
        <v>2.3654999999999999</v>
      </c>
      <c r="K292" s="160">
        <v>7.8013499999999993</v>
      </c>
      <c r="L292" s="160">
        <v>8.9062999999999999</v>
      </c>
      <c r="M292" s="160">
        <v>8.2149000000000001</v>
      </c>
      <c r="N292" s="160">
        <v>7.4842500000000003</v>
      </c>
      <c r="O292" s="160">
        <v>25.521699999999999</v>
      </c>
      <c r="P292" s="160">
        <v>14.327349999999999</v>
      </c>
      <c r="Q292" s="160">
        <v>15.454899999999999</v>
      </c>
      <c r="R292" s="160">
        <v>35.066299999999998</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44859</v>
      </c>
      <c r="E295" s="158">
        <v>91.531499999999994</v>
      </c>
      <c r="F295" s="158">
        <v>11.459099999999999</v>
      </c>
      <c r="G295" s="158">
        <v>11.459099999999999</v>
      </c>
      <c r="H295" s="158">
        <v>6.9192999999999998</v>
      </c>
      <c r="I295" s="158">
        <v>9.2672000000000008</v>
      </c>
      <c r="J295" s="158">
        <v>6.0635000000000003</v>
      </c>
      <c r="K295" s="158">
        <v>5.0605000000000002</v>
      </c>
      <c r="L295" s="158">
        <v>3.3123</v>
      </c>
      <c r="M295" s="158">
        <v>3.3791000000000002</v>
      </c>
      <c r="N295" s="158">
        <v>3.1943000000000001</v>
      </c>
      <c r="O295" s="158">
        <v>6.5491999999999999</v>
      </c>
      <c r="P295" s="158">
        <v>7.0655999999999999</v>
      </c>
      <c r="Q295" s="158">
        <v>9.0106999999999999</v>
      </c>
      <c r="R295" s="158">
        <v>4.0399000000000003</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44859</v>
      </c>
      <c r="E296" s="158">
        <v>92.647000000000006</v>
      </c>
      <c r="F296" s="158">
        <v>11.617100000000001</v>
      </c>
      <c r="G296" s="158">
        <v>11.617100000000001</v>
      </c>
      <c r="H296" s="158">
        <v>7.0785</v>
      </c>
      <c r="I296" s="158">
        <v>9.4245000000000001</v>
      </c>
      <c r="J296" s="158">
        <v>6.2240000000000002</v>
      </c>
      <c r="K296" s="158">
        <v>5.2229000000000001</v>
      </c>
      <c r="L296" s="158">
        <v>3.4752000000000001</v>
      </c>
      <c r="M296" s="158">
        <v>3.5436999999999999</v>
      </c>
      <c r="N296" s="158">
        <v>3.3599000000000001</v>
      </c>
      <c r="O296" s="158">
        <v>6.7145999999999999</v>
      </c>
      <c r="P296" s="158">
        <v>7.2171000000000003</v>
      </c>
      <c r="Q296" s="158">
        <v>8.2547999999999995</v>
      </c>
      <c r="R296" s="158">
        <v>4.2051999999999996</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44859</v>
      </c>
      <c r="E297" s="158">
        <v>14.507099999999999</v>
      </c>
      <c r="F297" s="158">
        <v>14.2376</v>
      </c>
      <c r="G297" s="158">
        <v>14.2376</v>
      </c>
      <c r="H297" s="158">
        <v>6.4778000000000002</v>
      </c>
      <c r="I297" s="158">
        <v>8.9986999999999995</v>
      </c>
      <c r="J297" s="158">
        <v>5.2050999999999998</v>
      </c>
      <c r="K297" s="158">
        <v>4.8358999999999996</v>
      </c>
      <c r="L297" s="158">
        <v>3.7082999999999999</v>
      </c>
      <c r="M297" s="158">
        <v>3.5341999999999998</v>
      </c>
      <c r="N297" s="158">
        <v>3.5977000000000001</v>
      </c>
      <c r="O297" s="158">
        <v>6.9724000000000004</v>
      </c>
      <c r="P297" s="158">
        <v>7.2260999999999997</v>
      </c>
      <c r="Q297" s="158">
        <v>7.2896999999999998</v>
      </c>
      <c r="R297" s="158">
        <v>4.3464999999999998</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44859</v>
      </c>
      <c r="E298" s="158">
        <v>13.940099999999999</v>
      </c>
      <c r="F298" s="158">
        <v>13.5701</v>
      </c>
      <c r="G298" s="158">
        <v>13.5701</v>
      </c>
      <c r="H298" s="158">
        <v>5.7667000000000002</v>
      </c>
      <c r="I298" s="158">
        <v>8.2927999999999997</v>
      </c>
      <c r="J298" s="158">
        <v>4.5015999999999998</v>
      </c>
      <c r="K298" s="158">
        <v>4.1322999999999999</v>
      </c>
      <c r="L298" s="158">
        <v>3.0078999999999998</v>
      </c>
      <c r="M298" s="158">
        <v>2.8344999999999998</v>
      </c>
      <c r="N298" s="158">
        <v>2.8957000000000002</v>
      </c>
      <c r="O298" s="158">
        <v>6.2321</v>
      </c>
      <c r="P298" s="158">
        <v>6.4291</v>
      </c>
      <c r="Q298" s="158">
        <v>6.4837999999999996</v>
      </c>
      <c r="R298" s="158">
        <v>3.6446000000000001</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1961</v>
      </c>
      <c r="C299" s="154">
        <v>150235</v>
      </c>
      <c r="D299" s="157">
        <v>44859</v>
      </c>
      <c r="E299" s="158">
        <v>22.314599999999999</v>
      </c>
      <c r="F299" s="158">
        <v>13.391500000000001</v>
      </c>
      <c r="G299" s="158">
        <v>13.391500000000001</v>
      </c>
      <c r="H299" s="158">
        <v>6.4806999999999997</v>
      </c>
      <c r="I299" s="158">
        <v>7.8516000000000004</v>
      </c>
      <c r="J299" s="158">
        <v>4.2842000000000002</v>
      </c>
      <c r="K299" s="158">
        <v>3.6423000000000001</v>
      </c>
      <c r="L299" s="158">
        <v>1.3462000000000001</v>
      </c>
      <c r="M299" s="158">
        <v>0.59340000000000004</v>
      </c>
      <c r="N299" s="158">
        <v>0.9304</v>
      </c>
      <c r="O299" s="158">
        <v>4.4469000000000003</v>
      </c>
      <c r="P299" s="158">
        <v>3.7599</v>
      </c>
      <c r="Q299" s="158">
        <v>5.9138999999999999</v>
      </c>
      <c r="R299" s="158">
        <v>1.8549</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1962</v>
      </c>
      <c r="C300" s="154">
        <v>150237</v>
      </c>
      <c r="D300" s="157">
        <v>44859</v>
      </c>
      <c r="E300" s="158">
        <v>23.498899999999999</v>
      </c>
      <c r="F300" s="158">
        <v>13.728199999999999</v>
      </c>
      <c r="G300" s="158">
        <v>13.728199999999999</v>
      </c>
      <c r="H300" s="158">
        <v>6.7988</v>
      </c>
      <c r="I300" s="158">
        <v>8.1691000000000003</v>
      </c>
      <c r="J300" s="158">
        <v>4.6055000000000001</v>
      </c>
      <c r="K300" s="158">
        <v>3.9645999999999999</v>
      </c>
      <c r="L300" s="158">
        <v>1.6854</v>
      </c>
      <c r="M300" s="158">
        <v>0.95289999999999997</v>
      </c>
      <c r="N300" s="158">
        <v>1.3198000000000001</v>
      </c>
      <c r="O300" s="158">
        <v>4.9615999999999998</v>
      </c>
      <c r="P300" s="158">
        <v>4.2469999999999999</v>
      </c>
      <c r="Q300" s="158">
        <v>6.7089999999999996</v>
      </c>
      <c r="R300" s="158">
        <v>2.3959000000000001</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44859</v>
      </c>
      <c r="E301" s="158">
        <v>19.089099999999998</v>
      </c>
      <c r="F301" s="158">
        <v>14.890700000000001</v>
      </c>
      <c r="G301" s="158">
        <v>14.890700000000001</v>
      </c>
      <c r="H301" s="158">
        <v>4.7846000000000002</v>
      </c>
      <c r="I301" s="158">
        <v>7.2862</v>
      </c>
      <c r="J301" s="158">
        <v>4.4931000000000001</v>
      </c>
      <c r="K301" s="158">
        <v>3.4908999999999999</v>
      </c>
      <c r="L301" s="158">
        <v>2.4731999999999998</v>
      </c>
      <c r="M301" s="158">
        <v>2.5728</v>
      </c>
      <c r="N301" s="158">
        <v>2.734</v>
      </c>
      <c r="O301" s="158">
        <v>5.6684000000000001</v>
      </c>
      <c r="P301" s="158">
        <v>6.3895</v>
      </c>
      <c r="Q301" s="158">
        <v>7.6981999999999999</v>
      </c>
      <c r="R301" s="158">
        <v>3.3826999999999998</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44859</v>
      </c>
      <c r="E302" s="158">
        <v>18.126899999999999</v>
      </c>
      <c r="F302" s="158">
        <v>14.2179</v>
      </c>
      <c r="G302" s="158">
        <v>14.2179</v>
      </c>
      <c r="H302" s="158">
        <v>4.0879000000000003</v>
      </c>
      <c r="I302" s="158">
        <v>6.5750999999999999</v>
      </c>
      <c r="J302" s="158">
        <v>3.8069999999999999</v>
      </c>
      <c r="K302" s="158">
        <v>2.8391999999999999</v>
      </c>
      <c r="L302" s="158">
        <v>1.8254999999999999</v>
      </c>
      <c r="M302" s="158">
        <v>1.9327000000000001</v>
      </c>
      <c r="N302" s="158">
        <v>2.0859999999999999</v>
      </c>
      <c r="O302" s="158">
        <v>4.9855</v>
      </c>
      <c r="P302" s="158">
        <v>5.6745000000000001</v>
      </c>
      <c r="Q302" s="158">
        <v>7.0610999999999997</v>
      </c>
      <c r="R302" s="158">
        <v>2.7376</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44859</v>
      </c>
      <c r="E303" s="158">
        <v>13.236700000000001</v>
      </c>
      <c r="F303" s="158">
        <v>23.845500000000001</v>
      </c>
      <c r="G303" s="158">
        <v>23.845500000000001</v>
      </c>
      <c r="H303" s="158">
        <v>10.6973</v>
      </c>
      <c r="I303" s="158">
        <v>13.8408</v>
      </c>
      <c r="J303" s="158">
        <v>5.4983000000000004</v>
      </c>
      <c r="K303" s="158">
        <v>3.3612000000000002</v>
      </c>
      <c r="L303" s="158">
        <v>0.98880000000000001</v>
      </c>
      <c r="M303" s="158">
        <v>0.44390000000000002</v>
      </c>
      <c r="N303" s="158">
        <v>1.147</v>
      </c>
      <c r="O303" s="158">
        <v>4.9829999999999997</v>
      </c>
      <c r="P303" s="158"/>
      <c r="Q303" s="158">
        <v>7.0323000000000002</v>
      </c>
      <c r="R303" s="158">
        <v>2.5173999999999999</v>
      </c>
      <c r="S303" t="s">
        <v>1857</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44859</v>
      </c>
      <c r="E304" s="158">
        <v>13.099299999999999</v>
      </c>
      <c r="F304" s="158">
        <v>23.536000000000001</v>
      </c>
      <c r="G304" s="158">
        <v>23.536000000000001</v>
      </c>
      <c r="H304" s="158">
        <v>10.4101</v>
      </c>
      <c r="I304" s="158">
        <v>13.5845</v>
      </c>
      <c r="J304" s="158">
        <v>5.2397999999999998</v>
      </c>
      <c r="K304" s="158">
        <v>3.0951</v>
      </c>
      <c r="L304" s="158">
        <v>0.73050000000000004</v>
      </c>
      <c r="M304" s="158">
        <v>0.19220000000000001</v>
      </c>
      <c r="N304" s="158">
        <v>0.89270000000000005</v>
      </c>
      <c r="O304" s="158">
        <v>4.7164000000000001</v>
      </c>
      <c r="P304" s="158"/>
      <c r="Q304" s="158">
        <v>6.7619999999999996</v>
      </c>
      <c r="R304" s="158">
        <v>2.2578</v>
      </c>
      <c r="S304" t="s">
        <v>1857</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2041</v>
      </c>
      <c r="C307" s="154">
        <v>148795</v>
      </c>
      <c r="D307" s="157">
        <v>44859</v>
      </c>
      <c r="E307" s="158">
        <v>10.6991</v>
      </c>
      <c r="F307" s="158">
        <v>7.6822999999999997</v>
      </c>
      <c r="G307" s="158">
        <v>7.6822999999999997</v>
      </c>
      <c r="H307" s="158">
        <v>4.4874999999999998</v>
      </c>
      <c r="I307" s="158">
        <v>12.3149</v>
      </c>
      <c r="J307" s="158">
        <v>5.5708000000000002</v>
      </c>
      <c r="K307" s="158">
        <v>3.3468</v>
      </c>
      <c r="L307" s="158">
        <v>1.1964999999999999</v>
      </c>
      <c r="M307" s="158">
        <v>0.94</v>
      </c>
      <c r="N307" s="158">
        <v>1.5615000000000001</v>
      </c>
      <c r="O307" s="158"/>
      <c r="P307" s="158"/>
      <c r="Q307" s="158">
        <v>4.2988</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2042</v>
      </c>
      <c r="C308" s="154">
        <v>148797</v>
      </c>
      <c r="D308" s="157">
        <v>44859</v>
      </c>
      <c r="E308" s="158">
        <v>10.6717</v>
      </c>
      <c r="F308" s="158">
        <v>7.4451000000000001</v>
      </c>
      <c r="G308" s="158">
        <v>7.4451000000000001</v>
      </c>
      <c r="H308" s="158">
        <v>4.2544000000000004</v>
      </c>
      <c r="I308" s="158">
        <v>12.1248</v>
      </c>
      <c r="J308" s="158">
        <v>5.3909000000000002</v>
      </c>
      <c r="K308" s="158">
        <v>3.1741000000000001</v>
      </c>
      <c r="L308" s="158">
        <v>1.0219</v>
      </c>
      <c r="M308" s="158">
        <v>0.76990000000000003</v>
      </c>
      <c r="N308" s="158">
        <v>1.3948</v>
      </c>
      <c r="O308" s="158"/>
      <c r="P308" s="158"/>
      <c r="Q308" s="158">
        <v>4.1323999999999996</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44859</v>
      </c>
      <c r="E309" s="158">
        <v>81.188299999999998</v>
      </c>
      <c r="F309" s="158">
        <v>15.581799999999999</v>
      </c>
      <c r="G309" s="158">
        <v>15.581799999999999</v>
      </c>
      <c r="H309" s="158">
        <v>5.7416</v>
      </c>
      <c r="I309" s="158">
        <v>6.9966999999999997</v>
      </c>
      <c r="J309" s="158">
        <v>4.6509</v>
      </c>
      <c r="K309" s="158">
        <v>3.351</v>
      </c>
      <c r="L309" s="158">
        <v>2.1021999999999998</v>
      </c>
      <c r="M309" s="158">
        <v>2.2942999999999998</v>
      </c>
      <c r="N309" s="158">
        <v>2.4306000000000001</v>
      </c>
      <c r="O309" s="158">
        <v>5.3842999999999996</v>
      </c>
      <c r="P309" s="158">
        <v>6.3334000000000001</v>
      </c>
      <c r="Q309" s="158">
        <v>8.6097000000000001</v>
      </c>
      <c r="R309" s="158">
        <v>3.5771999999999999</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44859</v>
      </c>
      <c r="E310" s="158">
        <v>86.638800000000003</v>
      </c>
      <c r="F310" s="158">
        <v>16.1005</v>
      </c>
      <c r="G310" s="158">
        <v>16.1005</v>
      </c>
      <c r="H310" s="158">
        <v>6.2727000000000004</v>
      </c>
      <c r="I310" s="158">
        <v>7.5266000000000002</v>
      </c>
      <c r="J310" s="158">
        <v>5.1816000000000004</v>
      </c>
      <c r="K310" s="158">
        <v>3.8841999999999999</v>
      </c>
      <c r="L310" s="158">
        <v>2.6383999999999999</v>
      </c>
      <c r="M310" s="158">
        <v>2.8536000000000001</v>
      </c>
      <c r="N310" s="158">
        <v>2.9866999999999999</v>
      </c>
      <c r="O310" s="158">
        <v>5.9679000000000002</v>
      </c>
      <c r="P310" s="158">
        <v>6.9311999999999996</v>
      </c>
      <c r="Q310" s="158">
        <v>8.4923000000000002</v>
      </c>
      <c r="R310" s="158">
        <v>4.1405000000000003</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44859</v>
      </c>
      <c r="E312" s="158">
        <v>26.4101</v>
      </c>
      <c r="F312" s="158">
        <v>16.164000000000001</v>
      </c>
      <c r="G312" s="158">
        <v>16.164000000000001</v>
      </c>
      <c r="H312" s="158">
        <v>9.1968999999999994</v>
      </c>
      <c r="I312" s="158">
        <v>10.8446</v>
      </c>
      <c r="J312" s="158">
        <v>5.6729000000000003</v>
      </c>
      <c r="K312" s="158">
        <v>5.6341000000000001</v>
      </c>
      <c r="L312" s="158">
        <v>2.8853</v>
      </c>
      <c r="M312" s="158">
        <v>2.5527000000000002</v>
      </c>
      <c r="N312" s="158">
        <v>2.4043999999999999</v>
      </c>
      <c r="O312" s="158">
        <v>6.2276999999999996</v>
      </c>
      <c r="P312" s="158">
        <v>6.8441000000000001</v>
      </c>
      <c r="Q312" s="158">
        <v>8.1938999999999993</v>
      </c>
      <c r="R312" s="158">
        <v>3.6291000000000002</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44859</v>
      </c>
      <c r="E313" s="158">
        <v>26.804500000000001</v>
      </c>
      <c r="F313" s="158">
        <v>16.4724</v>
      </c>
      <c r="G313" s="158">
        <v>16.4724</v>
      </c>
      <c r="H313" s="158">
        <v>9.4908999999999999</v>
      </c>
      <c r="I313" s="158">
        <v>11.1356</v>
      </c>
      <c r="J313" s="158">
        <v>5.9543999999999997</v>
      </c>
      <c r="K313" s="158">
        <v>5.9187000000000003</v>
      </c>
      <c r="L313" s="158">
        <v>3.1726999999999999</v>
      </c>
      <c r="M313" s="158">
        <v>2.8403999999999998</v>
      </c>
      <c r="N313" s="158">
        <v>2.6987999999999999</v>
      </c>
      <c r="O313" s="158">
        <v>6.5148000000000001</v>
      </c>
      <c r="P313" s="158">
        <v>7.0674999999999999</v>
      </c>
      <c r="Q313" s="158">
        <v>8.1224000000000007</v>
      </c>
      <c r="R313" s="158">
        <v>3.9367000000000001</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1726</v>
      </c>
      <c r="C314" s="154">
        <v>148492</v>
      </c>
      <c r="D314" s="157">
        <v>44859</v>
      </c>
      <c r="E314" s="158">
        <v>10.734400000000001</v>
      </c>
      <c r="F314" s="158">
        <v>14.900499999999999</v>
      </c>
      <c r="G314" s="158">
        <v>14.900499999999999</v>
      </c>
      <c r="H314" s="158">
        <v>6.2737999999999996</v>
      </c>
      <c r="I314" s="158">
        <v>7.9419000000000004</v>
      </c>
      <c r="J314" s="158">
        <v>4.6196000000000002</v>
      </c>
      <c r="K314" s="158">
        <v>3.5049000000000001</v>
      </c>
      <c r="L314" s="158">
        <v>1.609</v>
      </c>
      <c r="M314" s="158">
        <v>1.7297</v>
      </c>
      <c r="N314" s="158">
        <v>1.9779</v>
      </c>
      <c r="O314" s="158"/>
      <c r="P314" s="158"/>
      <c r="Q314" s="158">
        <v>3.4807999999999999</v>
      </c>
      <c r="R314" s="158">
        <v>3.1958000000000002</v>
      </c>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1727</v>
      </c>
      <c r="C315" s="154">
        <v>148496</v>
      </c>
      <c r="D315" s="157">
        <v>44859</v>
      </c>
      <c r="E315" s="158">
        <v>10.6419</v>
      </c>
      <c r="F315" s="158">
        <v>14.428100000000001</v>
      </c>
      <c r="G315" s="158">
        <v>14.428100000000001</v>
      </c>
      <c r="H315" s="158">
        <v>5.8372999999999999</v>
      </c>
      <c r="I315" s="158">
        <v>7.5183</v>
      </c>
      <c r="J315" s="158">
        <v>4.2062999999999997</v>
      </c>
      <c r="K315" s="158">
        <v>3.0846</v>
      </c>
      <c r="L315" s="158">
        <v>1.1916</v>
      </c>
      <c r="M315" s="158">
        <v>1.3067</v>
      </c>
      <c r="N315" s="158">
        <v>1.5507</v>
      </c>
      <c r="O315" s="158"/>
      <c r="P315" s="158"/>
      <c r="Q315" s="158">
        <v>3.0493000000000001</v>
      </c>
      <c r="R315" s="158">
        <v>2.7656999999999998</v>
      </c>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44859</v>
      </c>
      <c r="E316" s="158">
        <v>24.275200000000002</v>
      </c>
      <c r="F316" s="158">
        <v>13.929500000000001</v>
      </c>
      <c r="G316" s="158">
        <v>13.929500000000001</v>
      </c>
      <c r="H316" s="158">
        <v>8.0243000000000002</v>
      </c>
      <c r="I316" s="158">
        <v>9.1069999999999993</v>
      </c>
      <c r="J316" s="158">
        <v>7.0063000000000004</v>
      </c>
      <c r="K316" s="158">
        <v>7.6326000000000001</v>
      </c>
      <c r="L316" s="158">
        <v>5.1135000000000002</v>
      </c>
      <c r="M316" s="158">
        <v>4.5373999999999999</v>
      </c>
      <c r="N316" s="158">
        <v>3.8285</v>
      </c>
      <c r="O316" s="158">
        <v>6.3977000000000004</v>
      </c>
      <c r="P316" s="158">
        <v>6.8513000000000002</v>
      </c>
      <c r="Q316" s="158">
        <v>6.9420999999999999</v>
      </c>
      <c r="R316" s="158">
        <v>4.2625000000000002</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44859</v>
      </c>
      <c r="E317" s="158">
        <v>25.274799999999999</v>
      </c>
      <c r="F317" s="158">
        <v>14.2469</v>
      </c>
      <c r="G317" s="158">
        <v>14.2469</v>
      </c>
      <c r="H317" s="158">
        <v>8.3480000000000008</v>
      </c>
      <c r="I317" s="158">
        <v>9.4207000000000001</v>
      </c>
      <c r="J317" s="158">
        <v>7.3215000000000003</v>
      </c>
      <c r="K317" s="158">
        <v>7.9497</v>
      </c>
      <c r="L317" s="158">
        <v>5.4320000000000004</v>
      </c>
      <c r="M317" s="158">
        <v>4.8598999999999997</v>
      </c>
      <c r="N317" s="158">
        <v>4.1529999999999996</v>
      </c>
      <c r="O317" s="158">
        <v>6.7302</v>
      </c>
      <c r="P317" s="158">
        <v>7.1825999999999999</v>
      </c>
      <c r="Q317" s="158">
        <v>8.2523999999999997</v>
      </c>
      <c r="R317" s="158">
        <v>4.5888999999999998</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44859</v>
      </c>
      <c r="E318" s="158">
        <v>16.123799999999999</v>
      </c>
      <c r="F318" s="158">
        <v>13.5459</v>
      </c>
      <c r="G318" s="158">
        <v>13.5459</v>
      </c>
      <c r="H318" s="158">
        <v>4.3369999999999997</v>
      </c>
      <c r="I318" s="158">
        <v>7.931</v>
      </c>
      <c r="J318" s="158">
        <v>4.6382000000000003</v>
      </c>
      <c r="K318" s="158">
        <v>3.4950000000000001</v>
      </c>
      <c r="L318" s="158">
        <v>1.6149</v>
      </c>
      <c r="M318" s="158">
        <v>1.7991999999999999</v>
      </c>
      <c r="N318" s="158">
        <v>2.1631999999999998</v>
      </c>
      <c r="O318" s="158">
        <v>6.1136999999999997</v>
      </c>
      <c r="P318" s="158">
        <v>6.5624000000000002</v>
      </c>
      <c r="Q318" s="158">
        <v>7.29</v>
      </c>
      <c r="R318" s="158">
        <v>3.4872999999999998</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44859</v>
      </c>
      <c r="E319" s="158">
        <v>15.7895</v>
      </c>
      <c r="F319" s="158">
        <v>13.253500000000001</v>
      </c>
      <c r="G319" s="158">
        <v>13.253500000000001</v>
      </c>
      <c r="H319" s="158">
        <v>4.032</v>
      </c>
      <c r="I319" s="158">
        <v>7.6177000000000001</v>
      </c>
      <c r="J319" s="158">
        <v>4.3362999999999996</v>
      </c>
      <c r="K319" s="158">
        <v>3.194</v>
      </c>
      <c r="L319" s="158">
        <v>1.3122</v>
      </c>
      <c r="M319" s="158">
        <v>1.4872000000000001</v>
      </c>
      <c r="N319" s="158">
        <v>1.8487</v>
      </c>
      <c r="O319" s="158">
        <v>5.79</v>
      </c>
      <c r="P319" s="158">
        <v>6.2377000000000002</v>
      </c>
      <c r="Q319" s="158">
        <v>6.9593999999999996</v>
      </c>
      <c r="R319" s="158">
        <v>3.1713</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44859</v>
      </c>
      <c r="E320" s="158">
        <v>2598.9663999999998</v>
      </c>
      <c r="F320" s="158">
        <v>14.758800000000001</v>
      </c>
      <c r="G320" s="158">
        <v>14.758800000000001</v>
      </c>
      <c r="H320" s="158">
        <v>6.0427</v>
      </c>
      <c r="I320" s="158">
        <v>8.3544999999999998</v>
      </c>
      <c r="J320" s="158">
        <v>4.8326000000000002</v>
      </c>
      <c r="K320" s="158">
        <v>3.2829000000000002</v>
      </c>
      <c r="L320" s="158">
        <v>1.6888000000000001</v>
      </c>
      <c r="M320" s="158">
        <v>1.8183</v>
      </c>
      <c r="N320" s="158">
        <v>2.0184000000000002</v>
      </c>
      <c r="O320" s="158">
        <v>5.3414000000000001</v>
      </c>
      <c r="P320" s="158">
        <v>5.5609999999999999</v>
      </c>
      <c r="Q320" s="158">
        <v>6.4672000000000001</v>
      </c>
      <c r="R320" s="158">
        <v>3.0097999999999998</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44859</v>
      </c>
      <c r="E321" s="158">
        <v>2756.9686000000002</v>
      </c>
      <c r="F321" s="158">
        <v>15.1396</v>
      </c>
      <c r="G321" s="158">
        <v>15.1396</v>
      </c>
      <c r="H321" s="158">
        <v>6.4234</v>
      </c>
      <c r="I321" s="158">
        <v>8.7359000000000009</v>
      </c>
      <c r="J321" s="158">
        <v>5.2144000000000004</v>
      </c>
      <c r="K321" s="158">
        <v>3.6663999999999999</v>
      </c>
      <c r="L321" s="158">
        <v>2.0724999999999998</v>
      </c>
      <c r="M321" s="158">
        <v>2.2056</v>
      </c>
      <c r="N321" s="158">
        <v>2.4131</v>
      </c>
      <c r="O321" s="158">
        <v>5.7584999999999997</v>
      </c>
      <c r="P321" s="158">
        <v>6.0648</v>
      </c>
      <c r="Q321" s="158">
        <v>7.3216999999999999</v>
      </c>
      <c r="R321" s="158">
        <v>3.4154</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44859</v>
      </c>
      <c r="E322" s="158">
        <v>3077.2736</v>
      </c>
      <c r="F322" s="158">
        <v>15.196300000000001</v>
      </c>
      <c r="G322" s="158">
        <v>15.196300000000001</v>
      </c>
      <c r="H322" s="158">
        <v>6.8715999999999999</v>
      </c>
      <c r="I322" s="158">
        <v>9.8358000000000008</v>
      </c>
      <c r="J322" s="158">
        <v>6.2469000000000001</v>
      </c>
      <c r="K322" s="158">
        <v>4.7839</v>
      </c>
      <c r="L322" s="158">
        <v>2.9251</v>
      </c>
      <c r="M322" s="158">
        <v>2.8736999999999999</v>
      </c>
      <c r="N322" s="158">
        <v>2.7704</v>
      </c>
      <c r="O322" s="158">
        <v>5.6280999999999999</v>
      </c>
      <c r="P322" s="158">
        <v>6.6814</v>
      </c>
      <c r="Q322" s="158">
        <v>7.7259000000000002</v>
      </c>
      <c r="R322" s="158">
        <v>3.6934999999999998</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44859</v>
      </c>
      <c r="E323" s="158">
        <v>3184.2492000000002</v>
      </c>
      <c r="F323" s="158">
        <v>15.549200000000001</v>
      </c>
      <c r="G323" s="158">
        <v>15.549200000000001</v>
      </c>
      <c r="H323" s="158">
        <v>7.2234999999999996</v>
      </c>
      <c r="I323" s="158">
        <v>10.189299999999999</v>
      </c>
      <c r="J323" s="158">
        <v>6.6033999999999997</v>
      </c>
      <c r="K323" s="158">
        <v>5.1439000000000004</v>
      </c>
      <c r="L323" s="158">
        <v>3.2890999999999999</v>
      </c>
      <c r="M323" s="158">
        <v>3.2418999999999998</v>
      </c>
      <c r="N323" s="158">
        <v>3.1419000000000001</v>
      </c>
      <c r="O323" s="158">
        <v>5.9802</v>
      </c>
      <c r="P323" s="158">
        <v>7.0167999999999999</v>
      </c>
      <c r="Q323" s="158">
        <v>8.0364000000000004</v>
      </c>
      <c r="R323" s="158">
        <v>4.0613000000000001</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44859</v>
      </c>
      <c r="E324" s="158">
        <v>62.904299999999999</v>
      </c>
      <c r="F324" s="158">
        <v>21.840399999999999</v>
      </c>
      <c r="G324" s="158">
        <v>21.840399999999999</v>
      </c>
      <c r="H324" s="158">
        <v>4.1147</v>
      </c>
      <c r="I324" s="158">
        <v>14.746600000000001</v>
      </c>
      <c r="J324" s="158">
        <v>4.7999000000000001</v>
      </c>
      <c r="K324" s="158">
        <v>4.6466000000000003</v>
      </c>
      <c r="L324" s="158">
        <v>2.3279000000000001</v>
      </c>
      <c r="M324" s="158">
        <v>1.4598</v>
      </c>
      <c r="N324" s="158">
        <v>1.3747</v>
      </c>
      <c r="O324" s="158">
        <v>6.3715000000000002</v>
      </c>
      <c r="P324" s="158">
        <v>7.149</v>
      </c>
      <c r="Q324" s="158">
        <v>7.5885999999999996</v>
      </c>
      <c r="R324" s="158">
        <v>2.9169999999999998</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44859</v>
      </c>
      <c r="E325" s="158">
        <v>59.593000000000004</v>
      </c>
      <c r="F325" s="158">
        <v>21.5029</v>
      </c>
      <c r="G325" s="158">
        <v>21.5029</v>
      </c>
      <c r="H325" s="158">
        <v>3.7738999999999998</v>
      </c>
      <c r="I325" s="158">
        <v>14.4026</v>
      </c>
      <c r="J325" s="158">
        <v>4.4598000000000004</v>
      </c>
      <c r="K325" s="158">
        <v>4.3029999999999999</v>
      </c>
      <c r="L325" s="158">
        <v>1.9844999999999999</v>
      </c>
      <c r="M325" s="158">
        <v>1.1164000000000001</v>
      </c>
      <c r="N325" s="158">
        <v>1.0306</v>
      </c>
      <c r="O325" s="158">
        <v>6.0144000000000002</v>
      </c>
      <c r="P325" s="158">
        <v>6.8086000000000002</v>
      </c>
      <c r="Q325" s="158">
        <v>7.2252999999999998</v>
      </c>
      <c r="R325" s="158">
        <v>2.5630999999999999</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1728</v>
      </c>
      <c r="C326" s="154">
        <v>148755</v>
      </c>
      <c r="D326" s="157">
        <v>44859</v>
      </c>
      <c r="E326" s="158">
        <v>10.575699999999999</v>
      </c>
      <c r="F326" s="158">
        <v>14.864800000000001</v>
      </c>
      <c r="G326" s="158">
        <v>14.864800000000001</v>
      </c>
      <c r="H326" s="158">
        <v>8.2469000000000001</v>
      </c>
      <c r="I326" s="158">
        <v>10.1716</v>
      </c>
      <c r="J326" s="158">
        <v>5.2659000000000002</v>
      </c>
      <c r="K326" s="158">
        <v>3.4129</v>
      </c>
      <c r="L326" s="158">
        <v>2.1560999999999999</v>
      </c>
      <c r="M326" s="158">
        <v>2.1581999999999999</v>
      </c>
      <c r="N326" s="158">
        <v>2.3319000000000001</v>
      </c>
      <c r="O326" s="158"/>
      <c r="P326" s="158"/>
      <c r="Q326" s="158">
        <v>3.5417999999999998</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1729</v>
      </c>
      <c r="C327" s="154">
        <v>148757</v>
      </c>
      <c r="D327" s="157">
        <v>44859</v>
      </c>
      <c r="E327" s="158">
        <v>10.5009</v>
      </c>
      <c r="F327" s="158">
        <v>14.447800000000001</v>
      </c>
      <c r="G327" s="158">
        <v>14.447800000000001</v>
      </c>
      <c r="H327" s="158">
        <v>7.8075999999999999</v>
      </c>
      <c r="I327" s="158">
        <v>9.7188999999999997</v>
      </c>
      <c r="J327" s="158">
        <v>4.8103999999999996</v>
      </c>
      <c r="K327" s="158">
        <v>2.9651999999999998</v>
      </c>
      <c r="L327" s="158">
        <v>1.7164999999999999</v>
      </c>
      <c r="M327" s="158">
        <v>1.7163999999999999</v>
      </c>
      <c r="N327" s="158">
        <v>1.8872</v>
      </c>
      <c r="O327" s="158"/>
      <c r="P327" s="158"/>
      <c r="Q327" s="158">
        <v>3.0857999999999999</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1646</v>
      </c>
      <c r="C328" s="154">
        <v>100856</v>
      </c>
      <c r="D328" s="157">
        <v>44859</v>
      </c>
      <c r="E328" s="158">
        <v>48.5685</v>
      </c>
      <c r="F328" s="158">
        <v>11.8141</v>
      </c>
      <c r="G328" s="158">
        <v>11.8141</v>
      </c>
      <c r="H328" s="158">
        <v>8.3874999999999993</v>
      </c>
      <c r="I328" s="158">
        <v>9.6441999999999997</v>
      </c>
      <c r="J328" s="158">
        <v>6.6280999999999999</v>
      </c>
      <c r="K328" s="158">
        <v>5.0312000000000001</v>
      </c>
      <c r="L328" s="158">
        <v>3.4287000000000001</v>
      </c>
      <c r="M328" s="158">
        <v>3.3887999999999998</v>
      </c>
      <c r="N328" s="158">
        <v>3.4275000000000002</v>
      </c>
      <c r="O328" s="158">
        <v>6.1082999999999998</v>
      </c>
      <c r="P328" s="158">
        <v>6.4420000000000002</v>
      </c>
      <c r="Q328" s="158">
        <v>7.4039000000000001</v>
      </c>
      <c r="R328" s="158">
        <v>4.5079000000000002</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1647</v>
      </c>
      <c r="C329" s="154">
        <v>118814</v>
      </c>
      <c r="D329" s="157">
        <v>44859</v>
      </c>
      <c r="E329" s="158">
        <v>50.481099999999998</v>
      </c>
      <c r="F329" s="158">
        <v>12.1814</v>
      </c>
      <c r="G329" s="158">
        <v>12.1814</v>
      </c>
      <c r="H329" s="158">
        <v>8.7531999999999996</v>
      </c>
      <c r="I329" s="158">
        <v>10.0059</v>
      </c>
      <c r="J329" s="158">
        <v>6.9928999999999997</v>
      </c>
      <c r="K329" s="158">
        <v>5.3962000000000003</v>
      </c>
      <c r="L329" s="158">
        <v>3.7951000000000001</v>
      </c>
      <c r="M329" s="158">
        <v>3.7582</v>
      </c>
      <c r="N329" s="158">
        <v>3.8062999999999998</v>
      </c>
      <c r="O329" s="158">
        <v>6.5208000000000004</v>
      </c>
      <c r="P329" s="158">
        <v>6.8529</v>
      </c>
      <c r="Q329" s="158">
        <v>7.9245000000000001</v>
      </c>
      <c r="R329" s="158">
        <v>4.9085999999999999</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1938</v>
      </c>
      <c r="C330" s="154">
        <v>138318</v>
      </c>
      <c r="D330" s="157">
        <v>44859</v>
      </c>
      <c r="E330" s="158">
        <v>35.660800000000002</v>
      </c>
      <c r="F330" s="158">
        <v>10.503299999999999</v>
      </c>
      <c r="G330" s="158">
        <v>10.503299999999999</v>
      </c>
      <c r="H330" s="158">
        <v>6.0457999999999998</v>
      </c>
      <c r="I330" s="158">
        <v>6.5744999999999996</v>
      </c>
      <c r="J330" s="158">
        <v>3.9317000000000002</v>
      </c>
      <c r="K330" s="158">
        <v>2.7953000000000001</v>
      </c>
      <c r="L330" s="158">
        <v>2.2894999999999999</v>
      </c>
      <c r="M330" s="158">
        <v>2.4037000000000002</v>
      </c>
      <c r="N330" s="158">
        <v>2.3946999999999998</v>
      </c>
      <c r="O330" s="158">
        <v>5.5613999999999999</v>
      </c>
      <c r="P330" s="158">
        <v>5.6703999999999999</v>
      </c>
      <c r="Q330" s="158">
        <v>6.6502999999999997</v>
      </c>
      <c r="R330" s="158">
        <v>3.5324</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1939</v>
      </c>
      <c r="C331" s="154">
        <v>138330</v>
      </c>
      <c r="D331" s="157">
        <v>44859</v>
      </c>
      <c r="E331" s="158">
        <v>38.966799999999999</v>
      </c>
      <c r="F331" s="158">
        <v>11.230700000000001</v>
      </c>
      <c r="G331" s="158">
        <v>11.230700000000001</v>
      </c>
      <c r="H331" s="158">
        <v>6.7931999999999997</v>
      </c>
      <c r="I331" s="158">
        <v>7.32</v>
      </c>
      <c r="J331" s="158">
        <v>4.6761999999999997</v>
      </c>
      <c r="K331" s="158">
        <v>3.5388000000000002</v>
      </c>
      <c r="L331" s="158">
        <v>3.0257000000000001</v>
      </c>
      <c r="M331" s="158">
        <v>3.1362000000000001</v>
      </c>
      <c r="N331" s="158">
        <v>3.1564000000000001</v>
      </c>
      <c r="O331" s="158">
        <v>6.3354999999999997</v>
      </c>
      <c r="P331" s="158">
        <v>6.5957999999999997</v>
      </c>
      <c r="Q331" s="158">
        <v>7.5194000000000001</v>
      </c>
      <c r="R331" s="158">
        <v>4.2469999999999999</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1730</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1731</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44859</v>
      </c>
      <c r="E334" s="158">
        <v>12.929</v>
      </c>
      <c r="F334" s="158">
        <v>11.8017</v>
      </c>
      <c r="G334" s="158">
        <v>11.8017</v>
      </c>
      <c r="H334" s="158">
        <v>6.3395000000000001</v>
      </c>
      <c r="I334" s="158">
        <v>7.0972</v>
      </c>
      <c r="J334" s="158">
        <v>5.5228999999999999</v>
      </c>
      <c r="K334" s="158">
        <v>3.9232999999999998</v>
      </c>
      <c r="L334" s="158">
        <v>2.5497999999999998</v>
      </c>
      <c r="M334" s="158">
        <v>2.6922000000000001</v>
      </c>
      <c r="N334" s="158">
        <v>2.7366999999999999</v>
      </c>
      <c r="O334" s="158">
        <v>5.9109999999999996</v>
      </c>
      <c r="P334" s="158"/>
      <c r="Q334" s="158">
        <v>7.1268000000000002</v>
      </c>
      <c r="R334" s="158">
        <v>3.4481999999999999</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44859</v>
      </c>
      <c r="E335" s="158">
        <v>12.699199999999999</v>
      </c>
      <c r="F335" s="158">
        <v>11.3672</v>
      </c>
      <c r="G335" s="158">
        <v>11.3672</v>
      </c>
      <c r="H335" s="158">
        <v>5.9192999999999998</v>
      </c>
      <c r="I335" s="158">
        <v>6.6687000000000003</v>
      </c>
      <c r="J335" s="158">
        <v>5.0792999999999999</v>
      </c>
      <c r="K335" s="158">
        <v>3.4729000000000001</v>
      </c>
      <c r="L335" s="158">
        <v>2.1061999999999999</v>
      </c>
      <c r="M335" s="158">
        <v>2.2404999999999999</v>
      </c>
      <c r="N335" s="158">
        <v>2.2801</v>
      </c>
      <c r="O335" s="158">
        <v>5.4127999999999998</v>
      </c>
      <c r="P335" s="158"/>
      <c r="Q335" s="158">
        <v>6.6132</v>
      </c>
      <c r="R335" s="158">
        <v>2.9802</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44859</v>
      </c>
      <c r="E336" s="158">
        <v>33.051299999999998</v>
      </c>
      <c r="F336" s="158">
        <v>6.9626999999999999</v>
      </c>
      <c r="G336" s="158">
        <v>6.9626999999999999</v>
      </c>
      <c r="H336" s="158">
        <v>4.2630999999999997</v>
      </c>
      <c r="I336" s="158">
        <v>4.5039999999999996</v>
      </c>
      <c r="J336" s="158">
        <v>3.9895</v>
      </c>
      <c r="K336" s="158">
        <v>3.9117999999999999</v>
      </c>
      <c r="L336" s="158">
        <v>2.6278999999999999</v>
      </c>
      <c r="M336" s="158">
        <v>2.8043</v>
      </c>
      <c r="N336" s="158">
        <v>2.8334999999999999</v>
      </c>
      <c r="O336" s="158">
        <v>5.9809000000000001</v>
      </c>
      <c r="P336" s="158">
        <v>6.3825000000000003</v>
      </c>
      <c r="Q336" s="158">
        <v>6.9347000000000003</v>
      </c>
      <c r="R336" s="158">
        <v>3.5508000000000002</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44859</v>
      </c>
      <c r="E337" s="158">
        <v>33.972099999999998</v>
      </c>
      <c r="F337" s="158">
        <v>7.258</v>
      </c>
      <c r="G337" s="158">
        <v>7.258</v>
      </c>
      <c r="H337" s="158">
        <v>4.5164</v>
      </c>
      <c r="I337" s="158">
        <v>4.7667999999999999</v>
      </c>
      <c r="J337" s="158">
        <v>4.2462</v>
      </c>
      <c r="K337" s="158">
        <v>4.1692999999999998</v>
      </c>
      <c r="L337" s="158">
        <v>2.8706</v>
      </c>
      <c r="M337" s="158">
        <v>3.0537000000000001</v>
      </c>
      <c r="N337" s="158">
        <v>3.0872999999999999</v>
      </c>
      <c r="O337" s="158">
        <v>6.2325999999999997</v>
      </c>
      <c r="P337" s="158">
        <v>6.7049000000000003</v>
      </c>
      <c r="Q337" s="158">
        <v>7.5887000000000002</v>
      </c>
      <c r="R337" s="158">
        <v>3.8092000000000001</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1857</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1857</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44859</v>
      </c>
      <c r="E340" s="158">
        <v>12.7188</v>
      </c>
      <c r="F340" s="158">
        <v>14.6593</v>
      </c>
      <c r="G340" s="158">
        <v>14.6593</v>
      </c>
      <c r="H340" s="158">
        <v>9.0349000000000004</v>
      </c>
      <c r="I340" s="158">
        <v>8.968</v>
      </c>
      <c r="J340" s="158">
        <v>4.6192000000000002</v>
      </c>
      <c r="K340" s="158">
        <v>2.9382000000000001</v>
      </c>
      <c r="L340" s="158">
        <v>1.3085</v>
      </c>
      <c r="M340" s="158">
        <v>1.6775</v>
      </c>
      <c r="N340" s="158">
        <v>1.9478</v>
      </c>
      <c r="O340" s="158">
        <v>5.5621</v>
      </c>
      <c r="P340" s="158"/>
      <c r="Q340" s="158">
        <v>5.5892999999999997</v>
      </c>
      <c r="R340" s="158">
        <v>2.9702000000000002</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44859</v>
      </c>
      <c r="E341" s="158">
        <v>12.5342</v>
      </c>
      <c r="F341" s="158">
        <v>14.3643</v>
      </c>
      <c r="G341" s="158">
        <v>14.3643</v>
      </c>
      <c r="H341" s="158">
        <v>8.7089999999999996</v>
      </c>
      <c r="I341" s="158">
        <v>8.6608000000000001</v>
      </c>
      <c r="J341" s="158">
        <v>4.3114999999999997</v>
      </c>
      <c r="K341" s="158">
        <v>2.6158000000000001</v>
      </c>
      <c r="L341" s="158">
        <v>0.9738</v>
      </c>
      <c r="M341" s="158">
        <v>1.3098000000000001</v>
      </c>
      <c r="N341" s="158">
        <v>1.5753999999999999</v>
      </c>
      <c r="O341" s="158">
        <v>5.2291999999999996</v>
      </c>
      <c r="P341" s="158"/>
      <c r="Q341" s="158">
        <v>5.2408000000000001</v>
      </c>
      <c r="R341" s="158">
        <v>2.6511999999999998</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44859</v>
      </c>
      <c r="E342" s="158">
        <v>13.5869</v>
      </c>
      <c r="F342" s="158">
        <v>13.4519</v>
      </c>
      <c r="G342" s="158">
        <v>13.4519</v>
      </c>
      <c r="H342" s="158">
        <v>6.6477000000000004</v>
      </c>
      <c r="I342" s="158">
        <v>7.5050999999999997</v>
      </c>
      <c r="J342" s="158">
        <v>5.0255000000000001</v>
      </c>
      <c r="K342" s="158">
        <v>4.1871999999999998</v>
      </c>
      <c r="L342" s="158">
        <v>2.8544</v>
      </c>
      <c r="M342" s="158">
        <v>2.9241999999999999</v>
      </c>
      <c r="N342" s="158">
        <v>2.9630000000000001</v>
      </c>
      <c r="O342" s="158">
        <v>6.2138</v>
      </c>
      <c r="P342" s="158"/>
      <c r="Q342" s="158">
        <v>7.5404</v>
      </c>
      <c r="R342" s="158">
        <v>3.6608000000000001</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44859</v>
      </c>
      <c r="E343" s="158">
        <v>13.406700000000001</v>
      </c>
      <c r="F343" s="158">
        <v>13.155099999999999</v>
      </c>
      <c r="G343" s="158">
        <v>13.155099999999999</v>
      </c>
      <c r="H343" s="158">
        <v>6.3863000000000003</v>
      </c>
      <c r="I343" s="158">
        <v>7.1955999999999998</v>
      </c>
      <c r="J343" s="158">
        <v>4.7243000000000004</v>
      </c>
      <c r="K343" s="158">
        <v>3.8847</v>
      </c>
      <c r="L343" s="158">
        <v>2.5371999999999999</v>
      </c>
      <c r="M343" s="158">
        <v>2.5933999999999999</v>
      </c>
      <c r="N343" s="158">
        <v>2.6232000000000002</v>
      </c>
      <c r="O343" s="158">
        <v>5.8936999999999999</v>
      </c>
      <c r="P343" s="158"/>
      <c r="Q343" s="158">
        <v>7.2004000000000001</v>
      </c>
      <c r="R343" s="158">
        <v>3.3302</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14.054611904761906</v>
      </c>
      <c r="G344" s="160">
        <v>14.054611904761906</v>
      </c>
      <c r="H344" s="160">
        <v>6.6213880952380952</v>
      </c>
      <c r="I344" s="160">
        <v>9.0199119047619085</v>
      </c>
      <c r="J344" s="160">
        <v>5.1536285714285697</v>
      </c>
      <c r="K344" s="160">
        <v>4.0924785714285727</v>
      </c>
      <c r="L344" s="160">
        <v>2.3897952380952381</v>
      </c>
      <c r="M344" s="160">
        <v>2.2981714285714285</v>
      </c>
      <c r="N344" s="160">
        <v>2.4037238095238087</v>
      </c>
      <c r="O344" s="160">
        <v>5.8725722222222201</v>
      </c>
      <c r="P344" s="160">
        <v>6.4267535714285717</v>
      </c>
      <c r="Q344" s="160">
        <v>6.7705738095238068</v>
      </c>
      <c r="R344" s="160">
        <v>3.4577447368421055</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14.22775</v>
      </c>
      <c r="G345" s="160">
        <v>14.22775</v>
      </c>
      <c r="H345" s="160">
        <v>6.4505999999999997</v>
      </c>
      <c r="I345" s="160">
        <v>8.6983500000000014</v>
      </c>
      <c r="J345" s="160">
        <v>4.9290500000000002</v>
      </c>
      <c r="K345" s="160">
        <v>3.7752999999999997</v>
      </c>
      <c r="L345" s="160">
        <v>2.3087</v>
      </c>
      <c r="M345" s="160">
        <v>2.3490000000000002</v>
      </c>
      <c r="N345" s="160">
        <v>2.4087499999999999</v>
      </c>
      <c r="O345" s="160">
        <v>5.9740500000000001</v>
      </c>
      <c r="P345" s="160">
        <v>6.6386000000000003</v>
      </c>
      <c r="Q345" s="160">
        <v>7.1636000000000006</v>
      </c>
      <c r="R345" s="160">
        <v>3.5098500000000001</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44859</v>
      </c>
      <c r="E348" s="158">
        <v>18.1264</v>
      </c>
      <c r="F348" s="158">
        <v>11.0885</v>
      </c>
      <c r="G348" s="158">
        <v>11.0885</v>
      </c>
      <c r="H348" s="158">
        <v>7.6054000000000004</v>
      </c>
      <c r="I348" s="158">
        <v>9.0350000000000001</v>
      </c>
      <c r="J348" s="158">
        <v>6.1875999999999998</v>
      </c>
      <c r="K348" s="158">
        <v>5.5304000000000002</v>
      </c>
      <c r="L348" s="158">
        <v>9.5264000000000006</v>
      </c>
      <c r="M348" s="158">
        <v>8.1994000000000007</v>
      </c>
      <c r="N348" s="158">
        <v>7.3794000000000004</v>
      </c>
      <c r="O348" s="158">
        <v>7.3319999999999999</v>
      </c>
      <c r="P348" s="158">
        <v>7.024</v>
      </c>
      <c r="Q348" s="158">
        <v>8.2100000000000009</v>
      </c>
      <c r="R348" s="158">
        <v>8.1420999999999992</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44859</v>
      </c>
      <c r="E349" s="158">
        <v>16.9344</v>
      </c>
      <c r="F349" s="158">
        <v>10.195499999999999</v>
      </c>
      <c r="G349" s="158">
        <v>10.195499999999999</v>
      </c>
      <c r="H349" s="158">
        <v>6.7519999999999998</v>
      </c>
      <c r="I349" s="158">
        <v>8.1698000000000004</v>
      </c>
      <c r="J349" s="158">
        <v>5.3255999999999997</v>
      </c>
      <c r="K349" s="158">
        <v>4.6623999999999999</v>
      </c>
      <c r="L349" s="158">
        <v>8.6282999999999994</v>
      </c>
      <c r="M349" s="158">
        <v>7.2232000000000003</v>
      </c>
      <c r="N349" s="158">
        <v>6.4320000000000004</v>
      </c>
      <c r="O349" s="158">
        <v>6.4345999999999997</v>
      </c>
      <c r="P349" s="158">
        <v>6.0530999999999997</v>
      </c>
      <c r="Q349" s="158">
        <v>7.2366999999999999</v>
      </c>
      <c r="R349" s="158">
        <v>7.2229000000000001</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c r="E350" s="158"/>
      <c r="F350" s="158"/>
      <c r="G350" s="158"/>
      <c r="H350" s="158"/>
      <c r="I350" s="158"/>
      <c r="J350" s="158"/>
      <c r="K350" s="158"/>
      <c r="L350" s="158"/>
      <c r="M350" s="158"/>
      <c r="N350" s="158"/>
      <c r="O350" s="158"/>
      <c r="P350" s="158"/>
      <c r="Q350" s="158"/>
      <c r="R350" s="158"/>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c r="E351" s="158"/>
      <c r="F351" s="158"/>
      <c r="G351" s="158"/>
      <c r="H351" s="158"/>
      <c r="I351" s="158"/>
      <c r="J351" s="158"/>
      <c r="K351" s="158"/>
      <c r="L351" s="158"/>
      <c r="M351" s="158"/>
      <c r="N351" s="158"/>
      <c r="O351" s="158"/>
      <c r="P351" s="158"/>
      <c r="Q351" s="158"/>
      <c r="R351" s="158"/>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44859</v>
      </c>
      <c r="E352" s="158">
        <v>19.133099999999999</v>
      </c>
      <c r="F352" s="158">
        <v>15.3828</v>
      </c>
      <c r="G352" s="158">
        <v>15.3828</v>
      </c>
      <c r="H352" s="158">
        <v>6.5488999999999997</v>
      </c>
      <c r="I352" s="158">
        <v>8.4894999999999996</v>
      </c>
      <c r="J352" s="158">
        <v>5.5652999999999997</v>
      </c>
      <c r="K352" s="158">
        <v>5.1334</v>
      </c>
      <c r="L352" s="158">
        <v>3.8561999999999999</v>
      </c>
      <c r="M352" s="158">
        <v>4.0407999999999999</v>
      </c>
      <c r="N352" s="158">
        <v>4.2647000000000004</v>
      </c>
      <c r="O352" s="158">
        <v>7.1352000000000002</v>
      </c>
      <c r="P352" s="158">
        <v>6.6260000000000003</v>
      </c>
      <c r="Q352" s="158">
        <v>8.1463000000000001</v>
      </c>
      <c r="R352" s="158">
        <v>6.0773000000000001</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44859</v>
      </c>
      <c r="E353" s="158">
        <v>17.470500000000001</v>
      </c>
      <c r="F353" s="158">
        <v>14.595700000000001</v>
      </c>
      <c r="G353" s="158">
        <v>14.595700000000001</v>
      </c>
      <c r="H353" s="158">
        <v>5.7367999999999997</v>
      </c>
      <c r="I353" s="158">
        <v>7.6330999999999998</v>
      </c>
      <c r="J353" s="158">
        <v>4.7004999999999999</v>
      </c>
      <c r="K353" s="158">
        <v>4.2553999999999998</v>
      </c>
      <c r="L353" s="158">
        <v>2.9767000000000001</v>
      </c>
      <c r="M353" s="158">
        <v>3.1640999999999999</v>
      </c>
      <c r="N353" s="158">
        <v>3.3744999999999998</v>
      </c>
      <c r="O353" s="158">
        <v>6.0843999999999996</v>
      </c>
      <c r="P353" s="158">
        <v>5.4641999999999999</v>
      </c>
      <c r="Q353" s="158">
        <v>6.9661999999999997</v>
      </c>
      <c r="R353" s="158">
        <v>5.0871000000000004</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2015</v>
      </c>
      <c r="C354" s="154">
        <v>133868</v>
      </c>
      <c r="D354" s="157">
        <v>44859</v>
      </c>
      <c r="E354" s="158">
        <v>10.5936</v>
      </c>
      <c r="F354" s="158">
        <v>10.0892</v>
      </c>
      <c r="G354" s="158">
        <v>10.0892</v>
      </c>
      <c r="H354" s="158">
        <v>4.9760999999999997</v>
      </c>
      <c r="I354" s="158">
        <v>6.1919000000000004</v>
      </c>
      <c r="J354" s="158">
        <v>3.5642999999999998</v>
      </c>
      <c r="K354" s="158">
        <v>3.5023</v>
      </c>
      <c r="L354" s="158">
        <v>2.95</v>
      </c>
      <c r="M354" s="158">
        <v>188.17850000000001</v>
      </c>
      <c r="N354" s="158">
        <v>141.85749999999999</v>
      </c>
      <c r="O354" s="158">
        <v>14.363</v>
      </c>
      <c r="P354" s="158">
        <v>-3.9506000000000001</v>
      </c>
      <c r="Q354" s="158">
        <v>0.75529999999999997</v>
      </c>
      <c r="R354" s="158">
        <v>63.123699999999999</v>
      </c>
      <c r="S354" t="s">
        <v>1858</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2016</v>
      </c>
      <c r="C355" s="154">
        <v>133867</v>
      </c>
      <c r="D355" s="157">
        <v>44859</v>
      </c>
      <c r="E355" s="158">
        <v>10.428100000000001</v>
      </c>
      <c r="F355" s="158">
        <v>9.8109999999999999</v>
      </c>
      <c r="G355" s="158">
        <v>9.8109999999999999</v>
      </c>
      <c r="H355" s="158">
        <v>4.7045000000000003</v>
      </c>
      <c r="I355" s="158">
        <v>5.9137000000000004</v>
      </c>
      <c r="J355" s="158">
        <v>3.2799</v>
      </c>
      <c r="K355" s="158">
        <v>3.2179000000000002</v>
      </c>
      <c r="L355" s="158">
        <v>2.6631</v>
      </c>
      <c r="M355" s="158">
        <v>187.49299999999999</v>
      </c>
      <c r="N355" s="158">
        <v>141.17910000000001</v>
      </c>
      <c r="O355" s="158">
        <v>14.0413</v>
      </c>
      <c r="P355" s="158">
        <v>-4.1905999999999999</v>
      </c>
      <c r="Q355" s="158">
        <v>0.54849999999999999</v>
      </c>
      <c r="R355" s="158">
        <v>62.667099999999998</v>
      </c>
      <c r="S355" t="s">
        <v>1858</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1987</v>
      </c>
      <c r="C356" s="154">
        <v>133488</v>
      </c>
      <c r="D356" s="157">
        <v>44859</v>
      </c>
      <c r="E356" s="158">
        <v>19.453399999999998</v>
      </c>
      <c r="F356" s="158">
        <v>13.670400000000001</v>
      </c>
      <c r="G356" s="158">
        <v>13.670400000000001</v>
      </c>
      <c r="H356" s="158">
        <v>4.8292000000000002</v>
      </c>
      <c r="I356" s="158">
        <v>9.0642999999999994</v>
      </c>
      <c r="J356" s="158">
        <v>5.1890999999999998</v>
      </c>
      <c r="K356" s="158">
        <v>7.3808999999999996</v>
      </c>
      <c r="L356" s="158">
        <v>4.6757999999999997</v>
      </c>
      <c r="M356" s="158">
        <v>4.8456999999999999</v>
      </c>
      <c r="N356" s="158">
        <v>4.7137000000000002</v>
      </c>
      <c r="O356" s="158">
        <v>8.9918999999999993</v>
      </c>
      <c r="P356" s="158">
        <v>7.4142999999999999</v>
      </c>
      <c r="Q356" s="158">
        <v>8.9549000000000003</v>
      </c>
      <c r="R356" s="158">
        <v>12.786899999999999</v>
      </c>
      <c r="S356" t="s">
        <v>1858</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1988</v>
      </c>
      <c r="C357" s="154">
        <v>133486</v>
      </c>
      <c r="D357" s="157">
        <v>44859</v>
      </c>
      <c r="E357" s="158">
        <v>18.052099999999999</v>
      </c>
      <c r="F357" s="158">
        <v>12.8573</v>
      </c>
      <c r="G357" s="158">
        <v>12.8573</v>
      </c>
      <c r="H357" s="158">
        <v>4.0180999999999996</v>
      </c>
      <c r="I357" s="158">
        <v>8.2437000000000005</v>
      </c>
      <c r="J357" s="158">
        <v>4.3700999999999999</v>
      </c>
      <c r="K357" s="158">
        <v>6.4729999999999999</v>
      </c>
      <c r="L357" s="158">
        <v>3.8172000000000001</v>
      </c>
      <c r="M357" s="158">
        <v>3.9922</v>
      </c>
      <c r="N357" s="158">
        <v>3.8700999999999999</v>
      </c>
      <c r="O357" s="158">
        <v>8.1709999999999994</v>
      </c>
      <c r="P357" s="158">
        <v>6.5319000000000003</v>
      </c>
      <c r="Q357" s="158">
        <v>7.9101999999999997</v>
      </c>
      <c r="R357" s="158">
        <v>11.9437</v>
      </c>
      <c r="S357" t="s">
        <v>1858</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1989</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1990</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44859</v>
      </c>
      <c r="E360" s="158">
        <v>35.522599999999997</v>
      </c>
      <c r="F360" s="158">
        <v>14.3306</v>
      </c>
      <c r="G360" s="158">
        <v>14.3306</v>
      </c>
      <c r="H360" s="158">
        <v>7.0701000000000001</v>
      </c>
      <c r="I360" s="158">
        <v>9.1326999999999998</v>
      </c>
      <c r="J360" s="158">
        <v>4.8109999999999999</v>
      </c>
      <c r="K360" s="158">
        <v>3.3881999999999999</v>
      </c>
      <c r="L360" s="158">
        <v>2.5516000000000001</v>
      </c>
      <c r="M360" s="158">
        <v>11.173400000000001</v>
      </c>
      <c r="N360" s="158">
        <v>9.1196999999999999</v>
      </c>
      <c r="O360" s="158">
        <v>6.3918999999999997</v>
      </c>
      <c r="P360" s="158">
        <v>4.2507000000000001</v>
      </c>
      <c r="Q360" s="158">
        <v>7.0473999999999997</v>
      </c>
      <c r="R360" s="158">
        <v>6.5625</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44859</v>
      </c>
      <c r="E361" s="158">
        <v>33.243600000000001</v>
      </c>
      <c r="F361" s="158">
        <v>13.6075</v>
      </c>
      <c r="G361" s="158">
        <v>13.6075</v>
      </c>
      <c r="H361" s="158">
        <v>6.3445</v>
      </c>
      <c r="I361" s="158">
        <v>8.4107000000000003</v>
      </c>
      <c r="J361" s="158">
        <v>4.0735000000000001</v>
      </c>
      <c r="K361" s="158">
        <v>2.5861999999999998</v>
      </c>
      <c r="L361" s="158">
        <v>1.7504</v>
      </c>
      <c r="M361" s="158">
        <v>10.3306</v>
      </c>
      <c r="N361" s="158">
        <v>8.2250999999999994</v>
      </c>
      <c r="O361" s="158">
        <v>5.5503</v>
      </c>
      <c r="P361" s="158">
        <v>3.4437000000000002</v>
      </c>
      <c r="Q361" s="158">
        <v>6.3655999999999997</v>
      </c>
      <c r="R361" s="158">
        <v>5.6962999999999999</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44859</v>
      </c>
      <c r="E362" s="158">
        <v>23.772300000000001</v>
      </c>
      <c r="F362" s="158">
        <v>21.777799999999999</v>
      </c>
      <c r="G362" s="158">
        <v>21.777799999999999</v>
      </c>
      <c r="H362" s="158">
        <v>15.62</v>
      </c>
      <c r="I362" s="158">
        <v>18.066600000000001</v>
      </c>
      <c r="J362" s="158">
        <v>9.7752999999999997</v>
      </c>
      <c r="K362" s="158">
        <v>-1.7678</v>
      </c>
      <c r="L362" s="158">
        <v>1.0603</v>
      </c>
      <c r="M362" s="158">
        <v>6.4360999999999997</v>
      </c>
      <c r="N362" s="158">
        <v>6.2179000000000002</v>
      </c>
      <c r="O362" s="158">
        <v>6.2070999999999996</v>
      </c>
      <c r="P362" s="158">
        <v>6.2332000000000001</v>
      </c>
      <c r="Q362" s="158">
        <v>8.2759999999999998</v>
      </c>
      <c r="R362" s="158">
        <v>11.808999999999999</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44859</v>
      </c>
      <c r="E363" s="158">
        <v>23.988299999999999</v>
      </c>
      <c r="F363" s="158">
        <v>21.772300000000001</v>
      </c>
      <c r="G363" s="158">
        <v>21.772300000000001</v>
      </c>
      <c r="H363" s="158">
        <v>15.610099999999999</v>
      </c>
      <c r="I363" s="158">
        <v>18.057099999999998</v>
      </c>
      <c r="J363" s="158">
        <v>9.7736000000000001</v>
      </c>
      <c r="K363" s="158">
        <v>-1.7684</v>
      </c>
      <c r="L363" s="158">
        <v>1.0599000000000001</v>
      </c>
      <c r="M363" s="158">
        <v>-0.94799999999999995</v>
      </c>
      <c r="N363" s="158">
        <v>0.62119999999999997</v>
      </c>
      <c r="O363" s="158">
        <v>4.6052</v>
      </c>
      <c r="P363" s="158">
        <v>5.5721999999999996</v>
      </c>
      <c r="Q363" s="158">
        <v>7.9466999999999999</v>
      </c>
      <c r="R363" s="158">
        <v>8.9570000000000007</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44859</v>
      </c>
      <c r="E366" s="158">
        <v>0.51190000000000002</v>
      </c>
      <c r="F366" s="158">
        <v>14.2829</v>
      </c>
      <c r="G366" s="158">
        <v>14.2829</v>
      </c>
      <c r="H366" s="158">
        <v>14.2997</v>
      </c>
      <c r="I366" s="158">
        <v>14.854100000000001</v>
      </c>
      <c r="J366" s="158">
        <v>15.1271</v>
      </c>
      <c r="K366" s="158">
        <v>-14.1265</v>
      </c>
      <c r="L366" s="158">
        <v>-1.7764</v>
      </c>
      <c r="M366" s="158"/>
      <c r="N366" s="158"/>
      <c r="O366" s="158"/>
      <c r="P366" s="158"/>
      <c r="Q366" s="158">
        <v>1.1517999999999999</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44859</v>
      </c>
      <c r="E367" s="158">
        <v>0.54159999999999997</v>
      </c>
      <c r="F367" s="158">
        <v>15.188599999999999</v>
      </c>
      <c r="G367" s="158">
        <v>15.188599999999999</v>
      </c>
      <c r="H367" s="158">
        <v>14.481400000000001</v>
      </c>
      <c r="I367" s="158">
        <v>15.008599999999999</v>
      </c>
      <c r="J367" s="158">
        <v>15.151400000000001</v>
      </c>
      <c r="K367" s="158">
        <v>-14.1289</v>
      </c>
      <c r="L367" s="158">
        <v>-1.7883</v>
      </c>
      <c r="M367" s="158"/>
      <c r="N367" s="158"/>
      <c r="O367" s="158"/>
      <c r="P367" s="158"/>
      <c r="Q367" s="158">
        <v>1.1458999999999999</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44859</v>
      </c>
      <c r="E370" s="158">
        <v>19.703900000000001</v>
      </c>
      <c r="F370" s="158">
        <v>11.6388</v>
      </c>
      <c r="G370" s="158">
        <v>11.6388</v>
      </c>
      <c r="H370" s="158">
        <v>5.9875999999999996</v>
      </c>
      <c r="I370" s="158">
        <v>8.9886999999999997</v>
      </c>
      <c r="J370" s="158">
        <v>4.7725</v>
      </c>
      <c r="K370" s="158">
        <v>5.0488999999999997</v>
      </c>
      <c r="L370" s="158">
        <v>3.0335999999999999</v>
      </c>
      <c r="M370" s="158">
        <v>2.8580999999999999</v>
      </c>
      <c r="N370" s="158">
        <v>3.1709999999999998</v>
      </c>
      <c r="O370" s="158">
        <v>7.2229000000000001</v>
      </c>
      <c r="P370" s="158">
        <v>6.8143000000000002</v>
      </c>
      <c r="Q370" s="158">
        <v>8.2139000000000006</v>
      </c>
      <c r="R370" s="158">
        <v>5.8807999999999998</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44859</v>
      </c>
      <c r="E371" s="158">
        <v>20.946899999999999</v>
      </c>
      <c r="F371" s="158">
        <v>12.2575</v>
      </c>
      <c r="G371" s="158">
        <v>12.2575</v>
      </c>
      <c r="H371" s="158">
        <v>6.6299000000000001</v>
      </c>
      <c r="I371" s="158">
        <v>9.6190999999999995</v>
      </c>
      <c r="J371" s="158">
        <v>5.4219999999999997</v>
      </c>
      <c r="K371" s="158">
        <v>5.6867000000000001</v>
      </c>
      <c r="L371" s="158">
        <v>3.6713</v>
      </c>
      <c r="M371" s="158">
        <v>3.5116999999999998</v>
      </c>
      <c r="N371" s="158">
        <v>3.8378999999999999</v>
      </c>
      <c r="O371" s="158">
        <v>7.8029999999999999</v>
      </c>
      <c r="P371" s="158">
        <v>7.4398</v>
      </c>
      <c r="Q371" s="158">
        <v>8.9870999999999999</v>
      </c>
      <c r="R371" s="158">
        <v>6.5030000000000001</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44859</v>
      </c>
      <c r="E372" s="158">
        <v>25.7027</v>
      </c>
      <c r="F372" s="158">
        <v>11.979900000000001</v>
      </c>
      <c r="G372" s="158">
        <v>11.979900000000001</v>
      </c>
      <c r="H372" s="158">
        <v>2.8822999999999999</v>
      </c>
      <c r="I372" s="158">
        <v>7.8747999999999996</v>
      </c>
      <c r="J372" s="158">
        <v>4.7504</v>
      </c>
      <c r="K372" s="158">
        <v>4.8814000000000002</v>
      </c>
      <c r="L372" s="158">
        <v>4.0208000000000004</v>
      </c>
      <c r="M372" s="158">
        <v>4.3433000000000002</v>
      </c>
      <c r="N372" s="158">
        <v>4.5475000000000003</v>
      </c>
      <c r="O372" s="158">
        <v>7.2069999999999999</v>
      </c>
      <c r="P372" s="158">
        <v>7.1879999999999997</v>
      </c>
      <c r="Q372" s="158">
        <v>8.2550000000000008</v>
      </c>
      <c r="R372" s="158">
        <v>5.7350000000000003</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44859</v>
      </c>
      <c r="E373" s="158">
        <v>27.825700000000001</v>
      </c>
      <c r="F373" s="158">
        <v>12.675800000000001</v>
      </c>
      <c r="G373" s="158">
        <v>12.675800000000001</v>
      </c>
      <c r="H373" s="158">
        <v>3.5629</v>
      </c>
      <c r="I373" s="158">
        <v>8.5637000000000008</v>
      </c>
      <c r="J373" s="158">
        <v>5.4325999999999999</v>
      </c>
      <c r="K373" s="158">
        <v>5.5605000000000002</v>
      </c>
      <c r="L373" s="158">
        <v>4.6992000000000003</v>
      </c>
      <c r="M373" s="158">
        <v>5.0145</v>
      </c>
      <c r="N373" s="158">
        <v>5.2298</v>
      </c>
      <c r="O373" s="158">
        <v>7.9001999999999999</v>
      </c>
      <c r="P373" s="158">
        <v>7.9612999999999996</v>
      </c>
      <c r="Q373" s="158">
        <v>8.9511000000000003</v>
      </c>
      <c r="R373" s="158">
        <v>6.4447000000000001</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44859</v>
      </c>
      <c r="E374" s="158">
        <v>15.4404</v>
      </c>
      <c r="F374" s="158">
        <v>15.2136</v>
      </c>
      <c r="G374" s="158">
        <v>15.2136</v>
      </c>
      <c r="H374" s="158">
        <v>4.3600000000000003</v>
      </c>
      <c r="I374" s="158">
        <v>9.5922000000000001</v>
      </c>
      <c r="J374" s="158">
        <v>5.3512000000000004</v>
      </c>
      <c r="K374" s="158">
        <v>4.5270999999999999</v>
      </c>
      <c r="L374" s="158">
        <v>1.9711000000000001</v>
      </c>
      <c r="M374" s="158">
        <v>2.1673</v>
      </c>
      <c r="N374" s="158">
        <v>2.5558999999999998</v>
      </c>
      <c r="O374" s="158">
        <v>4.6839000000000004</v>
      </c>
      <c r="P374" s="158">
        <v>2.7418</v>
      </c>
      <c r="Q374" s="158">
        <v>5.149</v>
      </c>
      <c r="R374" s="158">
        <v>9.7741000000000007</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44859</v>
      </c>
      <c r="E375" s="158">
        <v>16.591000000000001</v>
      </c>
      <c r="F375" s="158">
        <v>15.9778</v>
      </c>
      <c r="G375" s="158">
        <v>15.9778</v>
      </c>
      <c r="H375" s="158">
        <v>5.0964</v>
      </c>
      <c r="I375" s="158">
        <v>10.333600000000001</v>
      </c>
      <c r="J375" s="158">
        <v>6.0891999999999999</v>
      </c>
      <c r="K375" s="158">
        <v>5.2676999999999996</v>
      </c>
      <c r="L375" s="158">
        <v>2.71</v>
      </c>
      <c r="M375" s="158">
        <v>2.9116</v>
      </c>
      <c r="N375" s="158">
        <v>3.3075999999999999</v>
      </c>
      <c r="O375" s="158">
        <v>5.4050000000000002</v>
      </c>
      <c r="P375" s="158">
        <v>3.5455999999999999</v>
      </c>
      <c r="Q375" s="158">
        <v>6.0260999999999996</v>
      </c>
      <c r="R375" s="158">
        <v>10.570399999999999</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44859</v>
      </c>
      <c r="E376" s="158">
        <v>14.522500000000001</v>
      </c>
      <c r="F376" s="158">
        <v>20.5929</v>
      </c>
      <c r="G376" s="158">
        <v>20.5929</v>
      </c>
      <c r="H376" s="158">
        <v>6.1109999999999998</v>
      </c>
      <c r="I376" s="158">
        <v>10.200799999999999</v>
      </c>
      <c r="J376" s="158">
        <v>5.7625000000000002</v>
      </c>
      <c r="K376" s="158">
        <v>5.4615</v>
      </c>
      <c r="L376" s="158">
        <v>3.5718999999999999</v>
      </c>
      <c r="M376" s="158">
        <v>3.2873000000000001</v>
      </c>
      <c r="N376" s="158">
        <v>3.2271000000000001</v>
      </c>
      <c r="O376" s="158">
        <v>5.8799000000000001</v>
      </c>
      <c r="P376" s="158">
        <v>6.4634</v>
      </c>
      <c r="Q376" s="158">
        <v>6.8276000000000003</v>
      </c>
      <c r="R376" s="158">
        <v>4.5505000000000004</v>
      </c>
      <c r="S376" t="s">
        <v>1857</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44859</v>
      </c>
      <c r="E377" s="158">
        <v>13.735200000000001</v>
      </c>
      <c r="F377" s="158">
        <v>19.640599999999999</v>
      </c>
      <c r="G377" s="158">
        <v>19.640599999999999</v>
      </c>
      <c r="H377" s="158">
        <v>5.1680999999999999</v>
      </c>
      <c r="I377" s="158">
        <v>9.2577999999999996</v>
      </c>
      <c r="J377" s="158">
        <v>4.8117999999999999</v>
      </c>
      <c r="K377" s="158">
        <v>4.5076000000000001</v>
      </c>
      <c r="L377" s="158">
        <v>2.6158000000000001</v>
      </c>
      <c r="M377" s="158">
        <v>2.3222999999999998</v>
      </c>
      <c r="N377" s="158">
        <v>2.2557999999999998</v>
      </c>
      <c r="O377" s="158">
        <v>4.8869999999999996</v>
      </c>
      <c r="P377" s="158">
        <v>5.4202000000000004</v>
      </c>
      <c r="Q377" s="158">
        <v>5.7788000000000004</v>
      </c>
      <c r="R377" s="158">
        <v>3.5436999999999999</v>
      </c>
      <c r="S377" t="s">
        <v>1857</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44859</v>
      </c>
      <c r="E378" s="158">
        <v>1499.0309</v>
      </c>
      <c r="F378" s="158">
        <v>18.057600000000001</v>
      </c>
      <c r="G378" s="158">
        <v>18.057600000000001</v>
      </c>
      <c r="H378" s="158">
        <v>4.2112999999999996</v>
      </c>
      <c r="I378" s="158">
        <v>8.0579000000000001</v>
      </c>
      <c r="J378" s="158">
        <v>4.8045999999999998</v>
      </c>
      <c r="K378" s="158">
        <v>2.8921000000000001</v>
      </c>
      <c r="L378" s="158">
        <v>1.6113999999999999</v>
      </c>
      <c r="M378" s="158">
        <v>1.3149999999999999</v>
      </c>
      <c r="N378" s="158">
        <v>1.4912000000000001</v>
      </c>
      <c r="O378" s="158">
        <v>4.2115</v>
      </c>
      <c r="P378" s="158">
        <v>2.2793000000000001</v>
      </c>
      <c r="Q378" s="158">
        <v>5.0956000000000001</v>
      </c>
      <c r="R378" s="158">
        <v>2.3075999999999999</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44859</v>
      </c>
      <c r="E379" s="158">
        <v>1617.4688000000001</v>
      </c>
      <c r="F379" s="158">
        <v>19.28</v>
      </c>
      <c r="G379" s="158">
        <v>19.28</v>
      </c>
      <c r="H379" s="158">
        <v>5.4325000000000001</v>
      </c>
      <c r="I379" s="158">
        <v>9.282</v>
      </c>
      <c r="J379" s="158">
        <v>6.0304000000000002</v>
      </c>
      <c r="K379" s="158">
        <v>4.1227999999999998</v>
      </c>
      <c r="L379" s="158">
        <v>2.8451</v>
      </c>
      <c r="M379" s="158">
        <v>2.5518999999999998</v>
      </c>
      <c r="N379" s="158">
        <v>2.7307999999999999</v>
      </c>
      <c r="O379" s="158">
        <v>5.4630000000000001</v>
      </c>
      <c r="P379" s="158">
        <v>3.3578999999999999</v>
      </c>
      <c r="Q379" s="158">
        <v>6.0814000000000004</v>
      </c>
      <c r="R379" s="158">
        <v>3.5286</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44859</v>
      </c>
      <c r="E380" s="158">
        <v>24.340699999999998</v>
      </c>
      <c r="F380" s="158">
        <v>14.4184</v>
      </c>
      <c r="G380" s="158">
        <v>14.4184</v>
      </c>
      <c r="H380" s="158">
        <v>3.1509</v>
      </c>
      <c r="I380" s="158">
        <v>7.7887000000000004</v>
      </c>
      <c r="J380" s="158">
        <v>3.1436000000000002</v>
      </c>
      <c r="K380" s="158">
        <v>3.6600999999999999</v>
      </c>
      <c r="L380" s="158">
        <v>1.6283000000000001</v>
      </c>
      <c r="M380" s="158">
        <v>-0.55300000000000005</v>
      </c>
      <c r="N380" s="158">
        <v>0.34420000000000001</v>
      </c>
      <c r="O380" s="158">
        <v>4.3769</v>
      </c>
      <c r="P380" s="158">
        <v>5.4248000000000003</v>
      </c>
      <c r="Q380" s="158">
        <v>7.3968999999999996</v>
      </c>
      <c r="R380" s="158">
        <v>3.5123000000000002</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44859</v>
      </c>
      <c r="E381" s="158">
        <v>26.695</v>
      </c>
      <c r="F381" s="158">
        <v>15.373799999999999</v>
      </c>
      <c r="G381" s="158">
        <v>15.373799999999999</v>
      </c>
      <c r="H381" s="158">
        <v>4.1051000000000002</v>
      </c>
      <c r="I381" s="158">
        <v>8.7703000000000007</v>
      </c>
      <c r="J381" s="158">
        <v>4.1166999999999998</v>
      </c>
      <c r="K381" s="158">
        <v>4.6445999999999996</v>
      </c>
      <c r="L381" s="158">
        <v>2.6107</v>
      </c>
      <c r="M381" s="158">
        <v>0.42409999999999998</v>
      </c>
      <c r="N381" s="158">
        <v>1.3328</v>
      </c>
      <c r="O381" s="158">
        <v>5.4210000000000003</v>
      </c>
      <c r="P381" s="158">
        <v>6.4305000000000003</v>
      </c>
      <c r="Q381" s="158">
        <v>8.2394999999999996</v>
      </c>
      <c r="R381" s="158">
        <v>4.5579000000000001</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44859</v>
      </c>
      <c r="E382" s="158">
        <v>25.3429</v>
      </c>
      <c r="F382" s="158">
        <v>15.039300000000001</v>
      </c>
      <c r="G382" s="158">
        <v>15.039300000000001</v>
      </c>
      <c r="H382" s="158">
        <v>6.6336000000000004</v>
      </c>
      <c r="I382" s="158">
        <v>8.3491999999999997</v>
      </c>
      <c r="J382" s="158">
        <v>5.4084000000000003</v>
      </c>
      <c r="K382" s="158">
        <v>5.3258999999999999</v>
      </c>
      <c r="L382" s="158">
        <v>3.4205999999999999</v>
      </c>
      <c r="M382" s="158">
        <v>3.2488000000000001</v>
      </c>
      <c r="N382" s="158">
        <v>3.4007000000000001</v>
      </c>
      <c r="O382" s="158">
        <v>5.5533999999999999</v>
      </c>
      <c r="P382" s="158">
        <v>4.9457000000000004</v>
      </c>
      <c r="Q382" s="158">
        <v>7.1483999999999996</v>
      </c>
      <c r="R382" s="158">
        <v>5.1128</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1928</v>
      </c>
      <c r="C383" s="154">
        <v>112632</v>
      </c>
      <c r="D383" s="157">
        <v>44859</v>
      </c>
      <c r="E383" s="158">
        <v>23.886700000000001</v>
      </c>
      <c r="F383" s="158">
        <v>14.233000000000001</v>
      </c>
      <c r="G383" s="158">
        <v>14.233000000000001</v>
      </c>
      <c r="H383" s="158">
        <v>5.8349000000000002</v>
      </c>
      <c r="I383" s="158">
        <v>7.5419</v>
      </c>
      <c r="J383" s="158">
        <v>4.6025999999999998</v>
      </c>
      <c r="K383" s="158">
        <v>4.5153999999999996</v>
      </c>
      <c r="L383" s="158">
        <v>2.6088</v>
      </c>
      <c r="M383" s="158">
        <v>2.4318</v>
      </c>
      <c r="N383" s="158">
        <v>2.577</v>
      </c>
      <c r="O383" s="158">
        <v>4.6483999999999996</v>
      </c>
      <c r="P383" s="158">
        <v>4.1478999999999999</v>
      </c>
      <c r="Q383" s="158">
        <v>6.8973000000000004</v>
      </c>
      <c r="R383" s="158">
        <v>4.2771999999999997</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44859</v>
      </c>
      <c r="E384" s="158">
        <v>28.172999999999998</v>
      </c>
      <c r="F384" s="158">
        <v>12.3245</v>
      </c>
      <c r="G384" s="158">
        <v>12.3245</v>
      </c>
      <c r="H384" s="158">
        <v>5.6510999999999996</v>
      </c>
      <c r="I384" s="158">
        <v>10.042199999999999</v>
      </c>
      <c r="J384" s="158">
        <v>6.1832000000000003</v>
      </c>
      <c r="K384" s="158">
        <v>4.9706000000000001</v>
      </c>
      <c r="L384" s="158">
        <v>3.0447000000000002</v>
      </c>
      <c r="M384" s="158">
        <v>3.0209000000000001</v>
      </c>
      <c r="N384" s="158">
        <v>3.6442999999999999</v>
      </c>
      <c r="O384" s="158">
        <v>3.1467999999999998</v>
      </c>
      <c r="P384" s="158">
        <v>3.5303</v>
      </c>
      <c r="Q384" s="158">
        <v>6.1212</v>
      </c>
      <c r="R384" s="158">
        <v>8.9437999999999995</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44859</v>
      </c>
      <c r="E385" s="158">
        <v>30.3903</v>
      </c>
      <c r="F385" s="158">
        <v>12.929500000000001</v>
      </c>
      <c r="G385" s="158">
        <v>12.929500000000001</v>
      </c>
      <c r="H385" s="158">
        <v>6.2873000000000001</v>
      </c>
      <c r="I385" s="158">
        <v>10.6814</v>
      </c>
      <c r="J385" s="158">
        <v>6.8151000000000002</v>
      </c>
      <c r="K385" s="158">
        <v>5.6176000000000004</v>
      </c>
      <c r="L385" s="158">
        <v>3.6966000000000001</v>
      </c>
      <c r="M385" s="158">
        <v>3.6755</v>
      </c>
      <c r="N385" s="158">
        <v>4.3038999999999996</v>
      </c>
      <c r="O385" s="158">
        <v>3.8007</v>
      </c>
      <c r="P385" s="158">
        <v>4.2453000000000003</v>
      </c>
      <c r="Q385" s="158">
        <v>7.0959000000000003</v>
      </c>
      <c r="R385" s="158">
        <v>9.6288</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1858</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1858</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1948</v>
      </c>
      <c r="C392" s="154">
        <v>149806</v>
      </c>
      <c r="D392" s="157"/>
      <c r="E392" s="158"/>
      <c r="F392" s="158"/>
      <c r="G392" s="158"/>
      <c r="H392" s="158"/>
      <c r="I392" s="158"/>
      <c r="J392" s="158"/>
      <c r="K392" s="158"/>
      <c r="L392" s="158"/>
      <c r="M392" s="158"/>
      <c r="N392" s="158"/>
      <c r="O392" s="158"/>
      <c r="P392" s="158"/>
      <c r="Q392" s="158"/>
      <c r="R392" s="158"/>
      <c r="S392" t="s">
        <v>1858</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1949</v>
      </c>
      <c r="C393" s="154">
        <v>149810</v>
      </c>
      <c r="D393" s="157"/>
      <c r="E393" s="158"/>
      <c r="F393" s="158"/>
      <c r="G393" s="158"/>
      <c r="H393" s="158"/>
      <c r="I393" s="158"/>
      <c r="J393" s="158"/>
      <c r="K393" s="158"/>
      <c r="L393" s="158"/>
      <c r="M393" s="158"/>
      <c r="N393" s="158"/>
      <c r="O393" s="158"/>
      <c r="P393" s="158"/>
      <c r="Q393" s="158"/>
      <c r="R393" s="158"/>
      <c r="S393" t="s">
        <v>1858</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1858</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1858</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44859</v>
      </c>
      <c r="E396" s="158">
        <v>39.0779</v>
      </c>
      <c r="F396" s="158">
        <v>12.1586</v>
      </c>
      <c r="G396" s="158">
        <v>12.1586</v>
      </c>
      <c r="H396" s="158">
        <v>5.5434000000000001</v>
      </c>
      <c r="I396" s="158">
        <v>8.4671000000000003</v>
      </c>
      <c r="J396" s="158">
        <v>6.0210999999999997</v>
      </c>
      <c r="K396" s="158">
        <v>5.7472000000000003</v>
      </c>
      <c r="L396" s="158">
        <v>4.2397999999999998</v>
      </c>
      <c r="M396" s="158">
        <v>4.2084000000000001</v>
      </c>
      <c r="N396" s="158">
        <v>4.1794000000000002</v>
      </c>
      <c r="O396" s="158">
        <v>6.8167</v>
      </c>
      <c r="P396" s="158">
        <v>6.8055000000000003</v>
      </c>
      <c r="Q396" s="158">
        <v>8.5852000000000004</v>
      </c>
      <c r="R396" s="158">
        <v>5.4535999999999998</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44859</v>
      </c>
      <c r="E397" s="158">
        <v>36.820099999999996</v>
      </c>
      <c r="F397" s="158">
        <v>11.5137</v>
      </c>
      <c r="G397" s="158">
        <v>11.5137</v>
      </c>
      <c r="H397" s="158">
        <v>4.9187000000000003</v>
      </c>
      <c r="I397" s="158">
        <v>7.8407</v>
      </c>
      <c r="J397" s="158">
        <v>5.3907999999999996</v>
      </c>
      <c r="K397" s="158">
        <v>5.1120999999999999</v>
      </c>
      <c r="L397" s="158">
        <v>3.6095999999999999</v>
      </c>
      <c r="M397" s="158">
        <v>3.5680999999999998</v>
      </c>
      <c r="N397" s="158">
        <v>3.5325000000000002</v>
      </c>
      <c r="O397" s="158">
        <v>6.1517999999999997</v>
      </c>
      <c r="P397" s="158">
        <v>6.0892999999999997</v>
      </c>
      <c r="Q397" s="158">
        <v>7.3853999999999997</v>
      </c>
      <c r="R397" s="158">
        <v>4.7927</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44859</v>
      </c>
      <c r="E406" s="158">
        <v>15.5694</v>
      </c>
      <c r="F406" s="158">
        <v>14.146599999999999</v>
      </c>
      <c r="G406" s="158">
        <v>14.146599999999999</v>
      </c>
      <c r="H406" s="158">
        <v>2.2784</v>
      </c>
      <c r="I406" s="158">
        <v>8.9727999999999994</v>
      </c>
      <c r="J406" s="158">
        <v>5.8615000000000004</v>
      </c>
      <c r="K406" s="158">
        <v>5.6365999999999996</v>
      </c>
      <c r="L406" s="158">
        <v>3.3873000000000002</v>
      </c>
      <c r="M406" s="158">
        <v>3.5988000000000002</v>
      </c>
      <c r="N406" s="158">
        <v>3.6937000000000002</v>
      </c>
      <c r="O406" s="158">
        <v>-2.6564999999999999</v>
      </c>
      <c r="P406" s="158">
        <v>-1.0844</v>
      </c>
      <c r="Q406" s="158">
        <v>4.4821</v>
      </c>
      <c r="R406" s="158">
        <v>12.9633</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44859</v>
      </c>
      <c r="E407" s="158">
        <v>14.047700000000001</v>
      </c>
      <c r="F407" s="158">
        <v>13.335699999999999</v>
      </c>
      <c r="G407" s="158">
        <v>13.335699999999999</v>
      </c>
      <c r="H407" s="158">
        <v>1.4852000000000001</v>
      </c>
      <c r="I407" s="158">
        <v>8.1917000000000009</v>
      </c>
      <c r="J407" s="158">
        <v>5.0647000000000002</v>
      </c>
      <c r="K407" s="158">
        <v>4.8369</v>
      </c>
      <c r="L407" s="158">
        <v>2.5947</v>
      </c>
      <c r="M407" s="158">
        <v>2.8064</v>
      </c>
      <c r="N407" s="158">
        <v>2.9173</v>
      </c>
      <c r="O407" s="158">
        <v>-3.4140000000000001</v>
      </c>
      <c r="P407" s="158">
        <v>-1.9508000000000001</v>
      </c>
      <c r="Q407" s="158">
        <v>3.4794999999999998</v>
      </c>
      <c r="R407" s="158">
        <v>12.115399999999999</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14.454050000000001</v>
      </c>
      <c r="G408" s="160">
        <v>14.454050000000001</v>
      </c>
      <c r="H408" s="160">
        <v>6.2919823529411758</v>
      </c>
      <c r="I408" s="160">
        <v>9.5496294117647071</v>
      </c>
      <c r="J408" s="160">
        <v>5.962623529411764</v>
      </c>
      <c r="K408" s="160">
        <v>3.3047588235294114</v>
      </c>
      <c r="L408" s="160">
        <v>3.0453676470588236</v>
      </c>
      <c r="M408" s="160">
        <v>15.338806250000003</v>
      </c>
      <c r="N408" s="160">
        <v>12.485478125</v>
      </c>
      <c r="O408" s="160">
        <v>5.9317656249999997</v>
      </c>
      <c r="P408" s="160">
        <v>4.4458687500000016</v>
      </c>
      <c r="Q408" s="160">
        <v>6.3781911764705868</v>
      </c>
      <c r="R408" s="160">
        <v>10.633493750000003</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14.1898</v>
      </c>
      <c r="G409" s="160">
        <v>14.1898</v>
      </c>
      <c r="H409" s="160">
        <v>5.5972499999999998</v>
      </c>
      <c r="I409" s="160">
        <v>8.8715499999999992</v>
      </c>
      <c r="J409" s="160">
        <v>5.3710000000000004</v>
      </c>
      <c r="K409" s="160">
        <v>4.7496499999999999</v>
      </c>
      <c r="L409" s="160">
        <v>2.9633500000000002</v>
      </c>
      <c r="M409" s="160">
        <v>3.5398999999999998</v>
      </c>
      <c r="N409" s="160">
        <v>3.669</v>
      </c>
      <c r="O409" s="160">
        <v>5.9821499999999999</v>
      </c>
      <c r="P409" s="160">
        <v>5.4444999999999997</v>
      </c>
      <c r="Q409" s="160">
        <v>7.07165</v>
      </c>
      <c r="R409" s="160">
        <v>6.4738500000000005</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44859</v>
      </c>
      <c r="E412" s="158">
        <v>1192.1914999999999</v>
      </c>
      <c r="F412" s="158">
        <v>7.3154000000000003</v>
      </c>
      <c r="G412" s="158">
        <v>7.3154000000000003</v>
      </c>
      <c r="H412" s="158">
        <v>5.4474</v>
      </c>
      <c r="I412" s="158">
        <v>4.694</v>
      </c>
      <c r="J412" s="158">
        <v>4.8727</v>
      </c>
      <c r="K412" s="158">
        <v>4.8826000000000001</v>
      </c>
      <c r="L412" s="158">
        <v>3.4260000000000002</v>
      </c>
      <c r="M412" s="158">
        <v>3.5869</v>
      </c>
      <c r="N412" s="158">
        <v>3.6196999999999999</v>
      </c>
      <c r="O412" s="158"/>
      <c r="P412" s="158"/>
      <c r="Q412" s="158">
        <v>6.4039000000000001</v>
      </c>
      <c r="R412" s="158">
        <v>4.2662000000000004</v>
      </c>
      <c r="S412" t="s">
        <v>1857</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44859</v>
      </c>
      <c r="E413" s="158">
        <v>1208.1787999999999</v>
      </c>
      <c r="F413" s="158">
        <v>20.179200000000002</v>
      </c>
      <c r="G413" s="158">
        <v>20.179200000000002</v>
      </c>
      <c r="H413" s="158">
        <v>6.5834999999999999</v>
      </c>
      <c r="I413" s="158">
        <v>20.221599999999999</v>
      </c>
      <c r="J413" s="158">
        <v>4.9249000000000001</v>
      </c>
      <c r="K413" s="158">
        <v>6.0842000000000001</v>
      </c>
      <c r="L413" s="158">
        <v>3.1278999999999999</v>
      </c>
      <c r="M413" s="158">
        <v>2.5167000000000002</v>
      </c>
      <c r="N413" s="158">
        <v>2.2006999999999999</v>
      </c>
      <c r="O413" s="158"/>
      <c r="P413" s="158"/>
      <c r="Q413" s="158">
        <v>6.9071999999999996</v>
      </c>
      <c r="R413" s="158">
        <v>3.8287</v>
      </c>
      <c r="S413" t="s">
        <v>1857</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2047</v>
      </c>
      <c r="C414" s="154">
        <v>144947</v>
      </c>
      <c r="D414" s="157">
        <v>44860</v>
      </c>
      <c r="E414" s="158">
        <v>1143.5701224879599</v>
      </c>
      <c r="F414" s="158">
        <v>5.8968999999999996</v>
      </c>
      <c r="G414" s="158">
        <v>5.9009</v>
      </c>
      <c r="H414" s="158">
        <v>5.8986999999999998</v>
      </c>
      <c r="I414" s="158">
        <v>5.8796999999999997</v>
      </c>
      <c r="J414" s="158">
        <v>5.7480000000000002</v>
      </c>
      <c r="K414" s="158">
        <v>5.1260000000000003</v>
      </c>
      <c r="L414" s="158">
        <v>4.6856999999999998</v>
      </c>
      <c r="M414" s="158">
        <v>4.2194000000000003</v>
      </c>
      <c r="N414" s="158">
        <v>3.9889999999999999</v>
      </c>
      <c r="O414" s="158">
        <v>3.0952999999999999</v>
      </c>
      <c r="P414" s="158"/>
      <c r="Q414" s="158">
        <v>3.3308</v>
      </c>
      <c r="R414" s="158">
        <v>3.2887</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2055</v>
      </c>
      <c r="C415" s="154">
        <v>133307</v>
      </c>
      <c r="D415" s="157">
        <v>44859</v>
      </c>
      <c r="E415" s="158">
        <v>22.2363</v>
      </c>
      <c r="F415" s="158">
        <v>45.944800000000001</v>
      </c>
      <c r="G415" s="158">
        <v>45.944800000000001</v>
      </c>
      <c r="H415" s="158">
        <v>1.5012000000000001</v>
      </c>
      <c r="I415" s="158">
        <v>9.0830000000000002</v>
      </c>
      <c r="J415" s="158">
        <v>2.4005000000000001</v>
      </c>
      <c r="K415" s="158">
        <v>5.1143999999999998</v>
      </c>
      <c r="L415" s="158">
        <v>2.2027999999999999</v>
      </c>
      <c r="M415" s="158">
        <v>0.18060000000000001</v>
      </c>
      <c r="N415" s="158">
        <v>-0.37230000000000002</v>
      </c>
      <c r="O415" s="158">
        <v>4.0201000000000002</v>
      </c>
      <c r="P415" s="158">
        <v>5.4172000000000002</v>
      </c>
      <c r="Q415" s="158">
        <v>6.6624999999999996</v>
      </c>
      <c r="R415" s="158">
        <v>0.76459999999999995</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2048</v>
      </c>
      <c r="C416" s="154">
        <v>140086</v>
      </c>
      <c r="D416" s="157">
        <v>44860</v>
      </c>
      <c r="E416" s="158">
        <v>2401.6679960962701</v>
      </c>
      <c r="F416" s="158">
        <v>0</v>
      </c>
      <c r="G416" s="158">
        <v>4.3609</v>
      </c>
      <c r="H416" s="158">
        <v>4.6661000000000001</v>
      </c>
      <c r="I416" s="158">
        <v>5.0296000000000003</v>
      </c>
      <c r="J416" s="158">
        <v>5.1039000000000003</v>
      </c>
      <c r="K416" s="158">
        <v>4.7226999999999997</v>
      </c>
      <c r="L416" s="158">
        <v>4.0467000000000004</v>
      </c>
      <c r="M416" s="158">
        <v>3.6452</v>
      </c>
      <c r="N416" s="158">
        <v>3.4108000000000001</v>
      </c>
      <c r="O416" s="158">
        <v>2.7986</v>
      </c>
      <c r="P416" s="158">
        <v>3.2875000000000001</v>
      </c>
      <c r="Q416" s="158">
        <v>4.6406000000000001</v>
      </c>
      <c r="R416" s="158">
        <v>2.8811</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2043</v>
      </c>
      <c r="C417" s="154">
        <v>139496</v>
      </c>
      <c r="D417" s="157">
        <v>44859</v>
      </c>
      <c r="E417" s="158">
        <v>22.552900000000001</v>
      </c>
      <c r="F417" s="158">
        <v>46.686199999999999</v>
      </c>
      <c r="G417" s="158">
        <v>46.686199999999999</v>
      </c>
      <c r="H417" s="158">
        <v>1.6652</v>
      </c>
      <c r="I417" s="158">
        <v>9.4323999999999995</v>
      </c>
      <c r="J417" s="158">
        <v>2.5903</v>
      </c>
      <c r="K417" s="158">
        <v>5.1932999999999998</v>
      </c>
      <c r="L417" s="158">
        <v>2.2321</v>
      </c>
      <c r="M417" s="158">
        <v>-7.6399999999999996E-2</v>
      </c>
      <c r="N417" s="158">
        <v>-0.57269999999999999</v>
      </c>
      <c r="O417" s="158">
        <v>4.0076000000000001</v>
      </c>
      <c r="P417" s="158">
        <v>5.5736999999999997</v>
      </c>
      <c r="Q417" s="158">
        <v>6.2244000000000002</v>
      </c>
      <c r="R417" s="158">
        <v>0.72009999999999996</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2053</v>
      </c>
      <c r="C418" s="154">
        <v>139430</v>
      </c>
      <c r="D418" s="157">
        <v>44859</v>
      </c>
      <c r="E418" s="158">
        <v>201.7165</v>
      </c>
      <c r="F418" s="158">
        <v>52.434899999999999</v>
      </c>
      <c r="G418" s="158">
        <v>52.434899999999999</v>
      </c>
      <c r="H418" s="158">
        <v>-4.6359000000000004</v>
      </c>
      <c r="I418" s="158">
        <v>6.3525</v>
      </c>
      <c r="J418" s="158">
        <v>2.1726999999999999</v>
      </c>
      <c r="K418" s="158">
        <v>3.7206000000000001</v>
      </c>
      <c r="L418" s="158">
        <v>0.78959999999999997</v>
      </c>
      <c r="M418" s="158">
        <v>-1.0137</v>
      </c>
      <c r="N418" s="158">
        <v>-1.3672</v>
      </c>
      <c r="O418" s="158">
        <v>2.7812999999999999</v>
      </c>
      <c r="P418" s="158">
        <v>4.1920000000000002</v>
      </c>
      <c r="Q418" s="158">
        <v>5.2506000000000004</v>
      </c>
      <c r="R418" s="158">
        <v>1.5599999999999999E-2</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25.493914285714286</v>
      </c>
      <c r="G419" s="160">
        <v>26.117471428571431</v>
      </c>
      <c r="H419" s="160">
        <v>3.0180285714285717</v>
      </c>
      <c r="I419" s="160">
        <v>8.670399999999999</v>
      </c>
      <c r="J419" s="160">
        <v>3.9732857142857143</v>
      </c>
      <c r="K419" s="160">
        <v>4.9776857142857143</v>
      </c>
      <c r="L419" s="160">
        <v>2.9301142857142857</v>
      </c>
      <c r="M419" s="160">
        <v>1.8655285714285716</v>
      </c>
      <c r="N419" s="160">
        <v>1.5582857142857145</v>
      </c>
      <c r="O419" s="160">
        <v>3.3405800000000001</v>
      </c>
      <c r="P419" s="160">
        <v>4.6176000000000004</v>
      </c>
      <c r="Q419" s="160">
        <v>5.6314285714285717</v>
      </c>
      <c r="R419" s="160">
        <v>2.2521428571428572</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20.179200000000002</v>
      </c>
      <c r="G420" s="160">
        <v>20.179200000000002</v>
      </c>
      <c r="H420" s="160">
        <v>4.6661000000000001</v>
      </c>
      <c r="I420" s="160">
        <v>6.3525</v>
      </c>
      <c r="J420" s="160">
        <v>4.8727</v>
      </c>
      <c r="K420" s="160">
        <v>5.1143999999999998</v>
      </c>
      <c r="L420" s="160">
        <v>3.1278999999999999</v>
      </c>
      <c r="M420" s="160">
        <v>2.5167000000000002</v>
      </c>
      <c r="N420" s="160">
        <v>2.2006999999999999</v>
      </c>
      <c r="O420" s="160">
        <v>3.0952999999999999</v>
      </c>
      <c r="P420" s="160">
        <v>4.8046000000000006</v>
      </c>
      <c r="Q420" s="160">
        <v>6.2244000000000002</v>
      </c>
      <c r="R420" s="160">
        <v>2.8811</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1857</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1857</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44859</v>
      </c>
      <c r="E423" s="158">
        <v>30.7422</v>
      </c>
      <c r="F423" s="158">
        <v>7.6346999999999996</v>
      </c>
      <c r="G423" s="158">
        <v>7.6346999999999996</v>
      </c>
      <c r="H423" s="158">
        <v>4.4645999999999999</v>
      </c>
      <c r="I423" s="158">
        <v>5.8647999999999998</v>
      </c>
      <c r="J423" s="158">
        <v>4.5857000000000001</v>
      </c>
      <c r="K423" s="158">
        <v>4.1626000000000003</v>
      </c>
      <c r="L423" s="158">
        <v>2.9596</v>
      </c>
      <c r="M423" s="158">
        <v>2.0987</v>
      </c>
      <c r="N423" s="158">
        <v>2.2892000000000001</v>
      </c>
      <c r="O423" s="158">
        <v>5.5346000000000002</v>
      </c>
      <c r="P423" s="158">
        <v>5.7626999999999997</v>
      </c>
      <c r="Q423" s="158">
        <v>7.3494999999999999</v>
      </c>
      <c r="R423" s="158">
        <v>3.7991000000000001</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2061</v>
      </c>
      <c r="C424" s="154">
        <v>131898</v>
      </c>
      <c r="D424" s="157">
        <v>44859</v>
      </c>
      <c r="E424" s="158">
        <v>32.197899999999997</v>
      </c>
      <c r="F424" s="158">
        <v>8.0557999999999996</v>
      </c>
      <c r="G424" s="158">
        <v>8.0557999999999996</v>
      </c>
      <c r="H424" s="158">
        <v>4.8791000000000002</v>
      </c>
      <c r="I424" s="158">
        <v>6.2904999999999998</v>
      </c>
      <c r="J424" s="158">
        <v>5.0170000000000003</v>
      </c>
      <c r="K424" s="158">
        <v>4.6134000000000004</v>
      </c>
      <c r="L424" s="158">
        <v>3.4348000000000001</v>
      </c>
      <c r="M424" s="158">
        <v>2.5823</v>
      </c>
      <c r="N424" s="158">
        <v>2.7804000000000002</v>
      </c>
      <c r="O424" s="158">
        <v>6.0490000000000004</v>
      </c>
      <c r="P424" s="158">
        <v>6.2920999999999996</v>
      </c>
      <c r="Q424" s="158">
        <v>7.5122</v>
      </c>
      <c r="R424" s="158">
        <v>4.2521000000000004</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1659</v>
      </c>
      <c r="C425" s="154">
        <v>131864</v>
      </c>
      <c r="D425" s="157">
        <v>44859</v>
      </c>
      <c r="E425" s="158">
        <v>43.191400000000002</v>
      </c>
      <c r="F425" s="158">
        <v>42.557000000000002</v>
      </c>
      <c r="G425" s="158">
        <v>42.557000000000002</v>
      </c>
      <c r="H425" s="158">
        <v>24.403600000000001</v>
      </c>
      <c r="I425" s="158">
        <v>34.191299999999998</v>
      </c>
      <c r="J425" s="158">
        <v>7.2981999999999996</v>
      </c>
      <c r="K425" s="158">
        <v>10.067600000000001</v>
      </c>
      <c r="L425" s="158">
        <v>3.3391999999999999</v>
      </c>
      <c r="M425" s="158">
        <v>1.0398000000000001</v>
      </c>
      <c r="N425" s="158">
        <v>-0.48060000000000003</v>
      </c>
      <c r="O425" s="158">
        <v>14.146699999999999</v>
      </c>
      <c r="P425" s="158">
        <v>9.3233999999999995</v>
      </c>
      <c r="Q425" s="158">
        <v>9.4515999999999991</v>
      </c>
      <c r="R425" s="158">
        <v>14.840999999999999</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1660</v>
      </c>
      <c r="C426" s="154">
        <v>131865</v>
      </c>
      <c r="D426" s="157">
        <v>44859</v>
      </c>
      <c r="E426" s="158">
        <v>22.142700000000001</v>
      </c>
      <c r="F426" s="158">
        <v>43.684699999999999</v>
      </c>
      <c r="G426" s="158">
        <v>43.684699999999999</v>
      </c>
      <c r="H426" s="158">
        <v>25.533300000000001</v>
      </c>
      <c r="I426" s="158">
        <v>35.324100000000001</v>
      </c>
      <c r="J426" s="158">
        <v>8.4013000000000009</v>
      </c>
      <c r="K426" s="158">
        <v>11.284700000000001</v>
      </c>
      <c r="L426" s="158">
        <v>4.4882</v>
      </c>
      <c r="M426" s="158">
        <v>2.1484999999999999</v>
      </c>
      <c r="N426" s="158">
        <v>0.54400000000000004</v>
      </c>
      <c r="O426" s="158">
        <v>14.850199999999999</v>
      </c>
      <c r="P426" s="158">
        <v>9.8719999999999999</v>
      </c>
      <c r="Q426" s="158">
        <v>10.5075</v>
      </c>
      <c r="R426" s="158">
        <v>15.7173</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697</v>
      </c>
      <c r="C427" s="154">
        <v>132178</v>
      </c>
      <c r="D427" s="157">
        <v>44859</v>
      </c>
      <c r="E427" s="158">
        <v>24.5976</v>
      </c>
      <c r="F427" s="158">
        <v>33.173699999999997</v>
      </c>
      <c r="G427" s="158">
        <v>33.173699999999997</v>
      </c>
      <c r="H427" s="158">
        <v>19.789300000000001</v>
      </c>
      <c r="I427" s="158">
        <v>24.910599999999999</v>
      </c>
      <c r="J427" s="158">
        <v>9.2371999999999996</v>
      </c>
      <c r="K427" s="158">
        <v>10.290900000000001</v>
      </c>
      <c r="L427" s="158">
        <v>3.9401000000000002</v>
      </c>
      <c r="M427" s="158">
        <v>3.3411</v>
      </c>
      <c r="N427" s="158">
        <v>2.2204000000000002</v>
      </c>
      <c r="O427" s="158">
        <v>9.7903000000000002</v>
      </c>
      <c r="P427" s="158">
        <v>7.3552999999999997</v>
      </c>
      <c r="Q427" s="158">
        <v>8.1623000000000001</v>
      </c>
      <c r="R427" s="158">
        <v>9.7171000000000003</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698</v>
      </c>
      <c r="C428" s="154">
        <v>132183</v>
      </c>
      <c r="D428" s="157">
        <v>44859</v>
      </c>
      <c r="E428" s="158">
        <v>25.869</v>
      </c>
      <c r="F428" s="158">
        <v>33.598199999999999</v>
      </c>
      <c r="G428" s="158">
        <v>33.598199999999999</v>
      </c>
      <c r="H428" s="158">
        <v>19.970700000000001</v>
      </c>
      <c r="I428" s="158">
        <v>25.236000000000001</v>
      </c>
      <c r="J428" s="158">
        <v>9.6445000000000007</v>
      </c>
      <c r="K428" s="158">
        <v>10.6602</v>
      </c>
      <c r="L428" s="158">
        <v>4.4558999999999997</v>
      </c>
      <c r="M428" s="158">
        <v>3.8048000000000002</v>
      </c>
      <c r="N428" s="158">
        <v>2.6657999999999999</v>
      </c>
      <c r="O428" s="158">
        <v>10.350199999999999</v>
      </c>
      <c r="P428" s="158">
        <v>7.9105999999999996</v>
      </c>
      <c r="Q428" s="158">
        <v>8.4454999999999991</v>
      </c>
      <c r="R428" s="158">
        <v>10.303100000000001</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699</v>
      </c>
      <c r="C429" s="154">
        <v>132174</v>
      </c>
      <c r="D429" s="157">
        <v>44859</v>
      </c>
      <c r="E429" s="158">
        <v>28.6904</v>
      </c>
      <c r="F429" s="158">
        <v>47.219200000000001</v>
      </c>
      <c r="G429" s="158">
        <v>47.219200000000001</v>
      </c>
      <c r="H429" s="158">
        <v>30.2898</v>
      </c>
      <c r="I429" s="158">
        <v>40.081499999999998</v>
      </c>
      <c r="J429" s="158">
        <v>12.434699999999999</v>
      </c>
      <c r="K429" s="158">
        <v>14.775</v>
      </c>
      <c r="L429" s="158">
        <v>5.2813999999999997</v>
      </c>
      <c r="M429" s="158">
        <v>3.4255</v>
      </c>
      <c r="N429" s="158">
        <v>1.7952999999999999</v>
      </c>
      <c r="O429" s="158">
        <v>12.4602</v>
      </c>
      <c r="P429" s="158">
        <v>8.6176999999999992</v>
      </c>
      <c r="Q429" s="158">
        <v>9.6233000000000004</v>
      </c>
      <c r="R429" s="158">
        <v>13.8041</v>
      </c>
      <c r="S429" t="s">
        <v>1857</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700</v>
      </c>
      <c r="C430" s="154">
        <v>132185</v>
      </c>
      <c r="D430" s="157">
        <v>44859</v>
      </c>
      <c r="E430" s="158">
        <v>30.235099999999999</v>
      </c>
      <c r="F430" s="158">
        <v>47.813099999999999</v>
      </c>
      <c r="G430" s="158">
        <v>47.813099999999999</v>
      </c>
      <c r="H430" s="158">
        <v>30.879300000000001</v>
      </c>
      <c r="I430" s="158">
        <v>40.6783</v>
      </c>
      <c r="J430" s="158">
        <v>13.0342</v>
      </c>
      <c r="K430" s="158">
        <v>15.280200000000001</v>
      </c>
      <c r="L430" s="158">
        <v>5.9245999999999999</v>
      </c>
      <c r="M430" s="158">
        <v>4.0309999999999997</v>
      </c>
      <c r="N430" s="158">
        <v>2.4005999999999998</v>
      </c>
      <c r="O430" s="158">
        <v>13.162599999999999</v>
      </c>
      <c r="P430" s="158">
        <v>9.2559000000000005</v>
      </c>
      <c r="Q430" s="158">
        <v>10.188599999999999</v>
      </c>
      <c r="R430" s="158">
        <v>14.579800000000001</v>
      </c>
      <c r="S430" t="s">
        <v>1857</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701</v>
      </c>
      <c r="C431" s="154">
        <v>147889</v>
      </c>
      <c r="D431" s="157">
        <v>44859</v>
      </c>
      <c r="E431" s="158">
        <v>11.7906</v>
      </c>
      <c r="F431" s="158">
        <v>17.912700000000001</v>
      </c>
      <c r="G431" s="158">
        <v>17.912700000000001</v>
      </c>
      <c r="H431" s="158">
        <v>3.9388999999999998</v>
      </c>
      <c r="I431" s="158">
        <v>12.106999999999999</v>
      </c>
      <c r="J431" s="158">
        <v>5.8926999999999996</v>
      </c>
      <c r="K431" s="158">
        <v>4.6710000000000003</v>
      </c>
      <c r="L431" s="158">
        <v>3.4748999999999999</v>
      </c>
      <c r="M431" s="158">
        <v>3.0895000000000001</v>
      </c>
      <c r="N431" s="158">
        <v>2.9935999999999998</v>
      </c>
      <c r="O431" s="158"/>
      <c r="P431" s="158"/>
      <c r="Q431" s="158">
        <v>6.1901999999999999</v>
      </c>
      <c r="R431" s="158">
        <v>4.4846000000000004</v>
      </c>
      <c r="S431" t="s">
        <v>1858</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702</v>
      </c>
      <c r="C432" s="154">
        <v>147890</v>
      </c>
      <c r="D432" s="157">
        <v>44859</v>
      </c>
      <c r="E432" s="158">
        <v>11.682600000000001</v>
      </c>
      <c r="F432" s="158">
        <v>17.529699999999998</v>
      </c>
      <c r="G432" s="158">
        <v>17.529699999999998</v>
      </c>
      <c r="H432" s="158">
        <v>3.5284</v>
      </c>
      <c r="I432" s="158">
        <v>11.724</v>
      </c>
      <c r="J432" s="158">
        <v>5.4939</v>
      </c>
      <c r="K432" s="158">
        <v>4.2666000000000004</v>
      </c>
      <c r="L432" s="158">
        <v>3.0684</v>
      </c>
      <c r="M432" s="158">
        <v>2.6802999999999999</v>
      </c>
      <c r="N432" s="158">
        <v>2.5815000000000001</v>
      </c>
      <c r="O432" s="158"/>
      <c r="P432" s="158"/>
      <c r="Q432" s="158">
        <v>5.8345000000000002</v>
      </c>
      <c r="R432" s="158">
        <v>4.1067999999999998</v>
      </c>
      <c r="S432" t="s">
        <v>1858</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703</v>
      </c>
      <c r="C433" s="154">
        <v>147851</v>
      </c>
      <c r="D433" s="157">
        <v>44859</v>
      </c>
      <c r="E433" s="158">
        <v>11.914099999999999</v>
      </c>
      <c r="F433" s="158">
        <v>-4.2104999999999997</v>
      </c>
      <c r="G433" s="158">
        <v>-4.2104999999999997</v>
      </c>
      <c r="H433" s="158">
        <v>5.2572000000000001</v>
      </c>
      <c r="I433" s="158">
        <v>5.7458999999999998</v>
      </c>
      <c r="J433" s="158">
        <v>6.2571000000000003</v>
      </c>
      <c r="K433" s="158">
        <v>4.9699</v>
      </c>
      <c r="L433" s="158">
        <v>3.7974999999999999</v>
      </c>
      <c r="M433" s="158">
        <v>3.7968999999999999</v>
      </c>
      <c r="N433" s="158">
        <v>3.7587999999999999</v>
      </c>
      <c r="O433" s="158"/>
      <c r="P433" s="158"/>
      <c r="Q433" s="158">
        <v>6.4029999999999996</v>
      </c>
      <c r="R433" s="158">
        <v>4.3102</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704</v>
      </c>
      <c r="C434" s="154">
        <v>147850</v>
      </c>
      <c r="D434" s="157">
        <v>44859</v>
      </c>
      <c r="E434" s="158">
        <v>11.914099999999999</v>
      </c>
      <c r="F434" s="158">
        <v>-4.2104999999999997</v>
      </c>
      <c r="G434" s="158">
        <v>-4.2104999999999997</v>
      </c>
      <c r="H434" s="158">
        <v>5.2572000000000001</v>
      </c>
      <c r="I434" s="158">
        <v>5.7458999999999998</v>
      </c>
      <c r="J434" s="158">
        <v>6.2571000000000003</v>
      </c>
      <c r="K434" s="158">
        <v>4.9699</v>
      </c>
      <c r="L434" s="158">
        <v>3.7974999999999999</v>
      </c>
      <c r="M434" s="158">
        <v>3.7968999999999999</v>
      </c>
      <c r="N434" s="158">
        <v>3.7587999999999999</v>
      </c>
      <c r="O434" s="158"/>
      <c r="P434" s="158"/>
      <c r="Q434" s="158">
        <v>6.4029999999999996</v>
      </c>
      <c r="R434" s="158">
        <v>4.3102</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705</v>
      </c>
      <c r="C435" s="154">
        <v>147857</v>
      </c>
      <c r="D435" s="157">
        <v>44859</v>
      </c>
      <c r="E435" s="158">
        <v>12.0928</v>
      </c>
      <c r="F435" s="158">
        <v>4.7563000000000004</v>
      </c>
      <c r="G435" s="158">
        <v>4.7563000000000004</v>
      </c>
      <c r="H435" s="158">
        <v>27.394300000000001</v>
      </c>
      <c r="I435" s="158">
        <v>15.3758</v>
      </c>
      <c r="J435" s="158">
        <v>2.3344999999999998</v>
      </c>
      <c r="K435" s="158">
        <v>6.8075999999999999</v>
      </c>
      <c r="L435" s="158">
        <v>3.7265999999999999</v>
      </c>
      <c r="M435" s="158">
        <v>2.8915999999999999</v>
      </c>
      <c r="N435" s="158">
        <v>2.4708999999999999</v>
      </c>
      <c r="O435" s="158"/>
      <c r="P435" s="158"/>
      <c r="Q435" s="158">
        <v>6.9657999999999998</v>
      </c>
      <c r="R435" s="158">
        <v>3.9344999999999999</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706</v>
      </c>
      <c r="C436" s="154">
        <v>147854</v>
      </c>
      <c r="D436" s="157">
        <v>44859</v>
      </c>
      <c r="E436" s="158">
        <v>12.0928</v>
      </c>
      <c r="F436" s="158">
        <v>4.7563000000000004</v>
      </c>
      <c r="G436" s="158">
        <v>4.7563000000000004</v>
      </c>
      <c r="H436" s="158">
        <v>27.394300000000001</v>
      </c>
      <c r="I436" s="158">
        <v>15.3758</v>
      </c>
      <c r="J436" s="158">
        <v>2.3344999999999998</v>
      </c>
      <c r="K436" s="158">
        <v>6.8075999999999999</v>
      </c>
      <c r="L436" s="158">
        <v>3.7265999999999999</v>
      </c>
      <c r="M436" s="158">
        <v>2.8915999999999999</v>
      </c>
      <c r="N436" s="158">
        <v>2.4708999999999999</v>
      </c>
      <c r="O436" s="158"/>
      <c r="P436" s="158"/>
      <c r="Q436" s="158">
        <v>6.9657999999999998</v>
      </c>
      <c r="R436" s="158">
        <v>3.9344999999999999</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707</v>
      </c>
      <c r="C437" s="154">
        <v>101656</v>
      </c>
      <c r="D437" s="157">
        <v>44859</v>
      </c>
      <c r="E437" s="158">
        <v>114.7039</v>
      </c>
      <c r="F437" s="158">
        <v>63.024299999999997</v>
      </c>
      <c r="G437" s="158">
        <v>63.024299999999997</v>
      </c>
      <c r="H437" s="158">
        <v>50.553600000000003</v>
      </c>
      <c r="I437" s="158">
        <v>60.202800000000003</v>
      </c>
      <c r="J437" s="158">
        <v>23.042300000000001</v>
      </c>
      <c r="K437" s="158">
        <v>20.5444</v>
      </c>
      <c r="L437" s="158">
        <v>10.7315</v>
      </c>
      <c r="M437" s="158">
        <v>7.3121999999999998</v>
      </c>
      <c r="N437" s="158">
        <v>5.3452000000000002</v>
      </c>
      <c r="O437" s="158">
        <v>10.6106</v>
      </c>
      <c r="P437" s="158">
        <v>8.3754000000000008</v>
      </c>
      <c r="Q437" s="158">
        <v>13.703900000000001</v>
      </c>
      <c r="R437" s="158">
        <v>25.7973</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708</v>
      </c>
      <c r="C438" s="154">
        <v>118543</v>
      </c>
      <c r="D438" s="157">
        <v>44859</v>
      </c>
      <c r="E438" s="158">
        <v>126.44750000000001</v>
      </c>
      <c r="F438" s="158">
        <v>63.993600000000001</v>
      </c>
      <c r="G438" s="158">
        <v>63.993600000000001</v>
      </c>
      <c r="H438" s="158">
        <v>51.526400000000002</v>
      </c>
      <c r="I438" s="158">
        <v>61.194699999999997</v>
      </c>
      <c r="J438" s="158">
        <v>24.032299999999999</v>
      </c>
      <c r="K438" s="158">
        <v>21.562899999999999</v>
      </c>
      <c r="L438" s="158">
        <v>11.752599999999999</v>
      </c>
      <c r="M438" s="158">
        <v>8.3327000000000009</v>
      </c>
      <c r="N438" s="158">
        <v>6.3655999999999997</v>
      </c>
      <c r="O438" s="158">
        <v>11.7285</v>
      </c>
      <c r="P438" s="158">
        <v>9.5038999999999998</v>
      </c>
      <c r="Q438" s="158">
        <v>10.837999999999999</v>
      </c>
      <c r="R438" s="158">
        <v>27.0656</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709</v>
      </c>
      <c r="C439" s="154">
        <v>102112</v>
      </c>
      <c r="D439" s="157">
        <v>44859</v>
      </c>
      <c r="E439" s="158">
        <v>58.773800000000001</v>
      </c>
      <c r="F439" s="158">
        <v>36.005699999999997</v>
      </c>
      <c r="G439" s="158">
        <v>36.005699999999997</v>
      </c>
      <c r="H439" s="158">
        <v>19.198</v>
      </c>
      <c r="I439" s="158">
        <v>33.371600000000001</v>
      </c>
      <c r="J439" s="158">
        <v>7.9892000000000003</v>
      </c>
      <c r="K439" s="158">
        <v>11.5898</v>
      </c>
      <c r="L439" s="158">
        <v>6.0510999999999999</v>
      </c>
      <c r="M439" s="158">
        <v>3.7589000000000001</v>
      </c>
      <c r="N439" s="158">
        <v>2.1608000000000001</v>
      </c>
      <c r="O439" s="158">
        <v>6.6607000000000003</v>
      </c>
      <c r="P439" s="158">
        <v>5.3943000000000003</v>
      </c>
      <c r="Q439" s="158">
        <v>9.8173999999999992</v>
      </c>
      <c r="R439" s="158">
        <v>18.2578</v>
      </c>
      <c r="S439" t="s">
        <v>1857</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710</v>
      </c>
      <c r="C440" s="154">
        <v>118516</v>
      </c>
      <c r="D440" s="157">
        <v>44859</v>
      </c>
      <c r="E440" s="158">
        <v>62.796199999999999</v>
      </c>
      <c r="F440" s="158">
        <v>36.765999999999998</v>
      </c>
      <c r="G440" s="158">
        <v>36.765999999999998</v>
      </c>
      <c r="H440" s="158">
        <v>19.963000000000001</v>
      </c>
      <c r="I440" s="158">
        <v>34.136800000000001</v>
      </c>
      <c r="J440" s="158">
        <v>8.7470999999999997</v>
      </c>
      <c r="K440" s="158">
        <v>12.3691</v>
      </c>
      <c r="L440" s="158">
        <v>6.8318000000000003</v>
      </c>
      <c r="M440" s="158">
        <v>4.5179</v>
      </c>
      <c r="N440" s="158">
        <v>2.8978999999999999</v>
      </c>
      <c r="O440" s="158">
        <v>7.3997999999999999</v>
      </c>
      <c r="P440" s="158">
        <v>6.1177999999999999</v>
      </c>
      <c r="Q440" s="158">
        <v>9.0152000000000001</v>
      </c>
      <c r="R440" s="158">
        <v>19.1251</v>
      </c>
      <c r="S440" t="s">
        <v>1857</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711</v>
      </c>
      <c r="C441" s="154">
        <v>102114</v>
      </c>
      <c r="D441" s="157">
        <v>44859</v>
      </c>
      <c r="E441" s="158">
        <v>37.091900000000003</v>
      </c>
      <c r="F441" s="158">
        <v>29.171399999999998</v>
      </c>
      <c r="G441" s="158">
        <v>29.171399999999998</v>
      </c>
      <c r="H441" s="158">
        <v>17.475899999999999</v>
      </c>
      <c r="I441" s="158">
        <v>25.129100000000001</v>
      </c>
      <c r="J441" s="158">
        <v>7.8521999999999998</v>
      </c>
      <c r="K441" s="158">
        <v>8.0361999999999991</v>
      </c>
      <c r="L441" s="158">
        <v>4.2373000000000003</v>
      </c>
      <c r="M441" s="158">
        <v>3.36</v>
      </c>
      <c r="N441" s="158">
        <v>2.8418999999999999</v>
      </c>
      <c r="O441" s="158">
        <v>0.64419999999999999</v>
      </c>
      <c r="P441" s="158">
        <v>2.0495999999999999</v>
      </c>
      <c r="Q441" s="158">
        <v>7.1768000000000001</v>
      </c>
      <c r="R441" s="158">
        <v>14.2041</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712</v>
      </c>
      <c r="C442" s="154">
        <v>118518</v>
      </c>
      <c r="D442" s="157">
        <v>44859</v>
      </c>
      <c r="E442" s="158">
        <v>39.702599999999997</v>
      </c>
      <c r="F442" s="158">
        <v>29.930299999999999</v>
      </c>
      <c r="G442" s="158">
        <v>29.930299999999999</v>
      </c>
      <c r="H442" s="158">
        <v>18.240200000000002</v>
      </c>
      <c r="I442" s="158">
        <v>25.904299999999999</v>
      </c>
      <c r="J442" s="158">
        <v>8.6289999999999996</v>
      </c>
      <c r="K442" s="158">
        <v>8.8237000000000005</v>
      </c>
      <c r="L442" s="158">
        <v>5.0271999999999997</v>
      </c>
      <c r="M442" s="158">
        <v>4.1529999999999996</v>
      </c>
      <c r="N442" s="158">
        <v>3.6389</v>
      </c>
      <c r="O442" s="158">
        <v>1.3713</v>
      </c>
      <c r="P442" s="158">
        <v>2.8050999999999999</v>
      </c>
      <c r="Q442" s="158">
        <v>6.4587000000000003</v>
      </c>
      <c r="R442" s="158">
        <v>15.1058</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713</v>
      </c>
      <c r="C443" s="154">
        <v>102547</v>
      </c>
      <c r="D443" s="157">
        <v>44859</v>
      </c>
      <c r="E443" s="158">
        <v>47.966099999999997</v>
      </c>
      <c r="F443" s="158">
        <v>22.102</v>
      </c>
      <c r="G443" s="158">
        <v>22.102</v>
      </c>
      <c r="H443" s="158">
        <v>16.554200000000002</v>
      </c>
      <c r="I443" s="158">
        <v>23.345600000000001</v>
      </c>
      <c r="J443" s="158">
        <v>7.6003999999999996</v>
      </c>
      <c r="K443" s="158">
        <v>8.4853000000000005</v>
      </c>
      <c r="L443" s="158">
        <v>5.1677999999999997</v>
      </c>
      <c r="M443" s="158">
        <v>3.8814000000000002</v>
      </c>
      <c r="N443" s="158">
        <v>2.8168000000000002</v>
      </c>
      <c r="O443" s="158">
        <v>7.5072999999999999</v>
      </c>
      <c r="P443" s="158">
        <v>6.6851000000000003</v>
      </c>
      <c r="Q443" s="158">
        <v>8.9420999999999999</v>
      </c>
      <c r="R443" s="158">
        <v>8.3933</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714</v>
      </c>
      <c r="C444" s="154">
        <v>118519</v>
      </c>
      <c r="D444" s="157">
        <v>44859</v>
      </c>
      <c r="E444" s="158">
        <v>50.215600000000002</v>
      </c>
      <c r="F444" s="158">
        <v>22.6617</v>
      </c>
      <c r="G444" s="158">
        <v>22.6617</v>
      </c>
      <c r="H444" s="158">
        <v>17.116599999999998</v>
      </c>
      <c r="I444" s="158">
        <v>23.9237</v>
      </c>
      <c r="J444" s="158">
        <v>8.1763999999999992</v>
      </c>
      <c r="K444" s="158">
        <v>9.0993999999999993</v>
      </c>
      <c r="L444" s="158">
        <v>5.7907999999999999</v>
      </c>
      <c r="M444" s="158">
        <v>4.4946000000000002</v>
      </c>
      <c r="N444" s="158">
        <v>3.4253999999999998</v>
      </c>
      <c r="O444" s="158">
        <v>8.1637000000000004</v>
      </c>
      <c r="P444" s="158">
        <v>7.2351999999999999</v>
      </c>
      <c r="Q444" s="158">
        <v>8.6209000000000007</v>
      </c>
      <c r="R444" s="158">
        <v>9.0538000000000007</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715</v>
      </c>
      <c r="C445" s="154">
        <v>132987</v>
      </c>
      <c r="D445" s="157">
        <v>44859</v>
      </c>
      <c r="E445" s="158">
        <v>14.3127</v>
      </c>
      <c r="F445" s="158">
        <v>35.328800000000001</v>
      </c>
      <c r="G445" s="158">
        <v>35.328800000000001</v>
      </c>
      <c r="H445" s="158">
        <v>10.0379</v>
      </c>
      <c r="I445" s="158">
        <v>18.898099999999999</v>
      </c>
      <c r="J445" s="158">
        <v>7.3388</v>
      </c>
      <c r="K445" s="158">
        <v>2.8224</v>
      </c>
      <c r="L445" s="158">
        <v>-0.80779999999999996</v>
      </c>
      <c r="M445" s="158">
        <v>1.4379999999999999</v>
      </c>
      <c r="N445" s="158">
        <v>7.7000000000000002E-3</v>
      </c>
      <c r="O445" s="158">
        <v>3.4554999999999998</v>
      </c>
      <c r="P445" s="158">
        <v>3.5386000000000002</v>
      </c>
      <c r="Q445" s="158">
        <v>4.6359000000000004</v>
      </c>
      <c r="R445" s="158">
        <v>15.9588</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716</v>
      </c>
      <c r="C446" s="154">
        <v>132989</v>
      </c>
      <c r="D446" s="157">
        <v>44859</v>
      </c>
      <c r="E446" s="158">
        <v>15.7316</v>
      </c>
      <c r="F446" s="158">
        <v>36.280299999999997</v>
      </c>
      <c r="G446" s="158">
        <v>36.280299999999997</v>
      </c>
      <c r="H446" s="158">
        <v>10.960900000000001</v>
      </c>
      <c r="I446" s="158">
        <v>19.821300000000001</v>
      </c>
      <c r="J446" s="158">
        <v>8.2670999999999992</v>
      </c>
      <c r="K446" s="158">
        <v>3.7602000000000002</v>
      </c>
      <c r="L446" s="158">
        <v>0.12429999999999999</v>
      </c>
      <c r="M446" s="158">
        <v>2.4184000000000001</v>
      </c>
      <c r="N446" s="158">
        <v>1.0022</v>
      </c>
      <c r="O446" s="158">
        <v>4.3228</v>
      </c>
      <c r="P446" s="158">
        <v>4.4511000000000003</v>
      </c>
      <c r="Q446" s="158">
        <v>5.8935000000000004</v>
      </c>
      <c r="R446" s="158">
        <v>17.0608</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717</v>
      </c>
      <c r="C447" s="154">
        <v>130543</v>
      </c>
      <c r="D447" s="157">
        <v>44859</v>
      </c>
      <c r="E447" s="158">
        <v>29.9801</v>
      </c>
      <c r="F447" s="158">
        <v>50.868099999999998</v>
      </c>
      <c r="G447" s="158">
        <v>50.868099999999998</v>
      </c>
      <c r="H447" s="158">
        <v>14.9481</v>
      </c>
      <c r="I447" s="158">
        <v>39.057400000000001</v>
      </c>
      <c r="J447" s="158">
        <v>12.3527</v>
      </c>
      <c r="K447" s="158">
        <v>20.346399999999999</v>
      </c>
      <c r="L447" s="158">
        <v>10.440799999999999</v>
      </c>
      <c r="M447" s="158">
        <v>7.4919000000000002</v>
      </c>
      <c r="N447" s="158">
        <v>6.0079000000000002</v>
      </c>
      <c r="O447" s="158">
        <v>15.07</v>
      </c>
      <c r="P447" s="158">
        <v>9.8058999999999994</v>
      </c>
      <c r="Q447" s="158">
        <v>10.8736</v>
      </c>
      <c r="R447" s="158">
        <v>18.843800000000002</v>
      </c>
      <c r="S447" t="s">
        <v>1857</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718</v>
      </c>
      <c r="C448" s="154">
        <v>130533</v>
      </c>
      <c r="D448" s="157">
        <v>44859</v>
      </c>
      <c r="E448" s="158">
        <v>27.728300000000001</v>
      </c>
      <c r="F448" s="158">
        <v>50.063899999999997</v>
      </c>
      <c r="G448" s="158">
        <v>50.063899999999997</v>
      </c>
      <c r="H448" s="158">
        <v>14.1609</v>
      </c>
      <c r="I448" s="158">
        <v>38.266800000000003</v>
      </c>
      <c r="J448" s="158">
        <v>11.5642</v>
      </c>
      <c r="K448" s="158">
        <v>19.528099999999998</v>
      </c>
      <c r="L448" s="158">
        <v>9.6188000000000002</v>
      </c>
      <c r="M448" s="158">
        <v>6.6440999999999999</v>
      </c>
      <c r="N448" s="158">
        <v>5.1456999999999997</v>
      </c>
      <c r="O448" s="158">
        <v>14.196899999999999</v>
      </c>
      <c r="P448" s="158">
        <v>8.9360999999999997</v>
      </c>
      <c r="Q448" s="158">
        <v>9.9777000000000005</v>
      </c>
      <c r="R448" s="158">
        <v>17.9695</v>
      </c>
      <c r="S448" t="s">
        <v>1857</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719</v>
      </c>
      <c r="C449" s="154">
        <v>129195</v>
      </c>
      <c r="D449" s="157">
        <v>44859</v>
      </c>
      <c r="E449" s="158">
        <v>17.551600000000001</v>
      </c>
      <c r="F449" s="158">
        <v>24.3962</v>
      </c>
      <c r="G449" s="158">
        <v>24.3962</v>
      </c>
      <c r="H449" s="158">
        <v>10.031000000000001</v>
      </c>
      <c r="I449" s="158">
        <v>18.1435</v>
      </c>
      <c r="J449" s="158">
        <v>6.1087999999999996</v>
      </c>
      <c r="K449" s="158">
        <v>5.0035999999999996</v>
      </c>
      <c r="L449" s="158">
        <v>2.3058999999999998</v>
      </c>
      <c r="M449" s="158">
        <v>0.98760000000000003</v>
      </c>
      <c r="N449" s="158">
        <v>0.67449999999999999</v>
      </c>
      <c r="O449" s="158">
        <v>5.0529000000000002</v>
      </c>
      <c r="P449" s="158">
        <v>4.8792</v>
      </c>
      <c r="Q449" s="158">
        <v>6.8479999999999999</v>
      </c>
      <c r="R449" s="158">
        <v>3.7578</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720</v>
      </c>
      <c r="C450" s="154">
        <v>129197</v>
      </c>
      <c r="D450" s="157">
        <v>44859</v>
      </c>
      <c r="E450" s="158">
        <v>18.245100000000001</v>
      </c>
      <c r="F450" s="158">
        <v>25.175999999999998</v>
      </c>
      <c r="G450" s="158">
        <v>25.175999999999998</v>
      </c>
      <c r="H450" s="158">
        <v>10.7966</v>
      </c>
      <c r="I450" s="158">
        <v>18.912700000000001</v>
      </c>
      <c r="J450" s="158">
        <v>6.8806000000000003</v>
      </c>
      <c r="K450" s="158">
        <v>5.7824</v>
      </c>
      <c r="L450" s="158">
        <v>3.0748000000000002</v>
      </c>
      <c r="M450" s="158">
        <v>1.7505999999999999</v>
      </c>
      <c r="N450" s="158">
        <v>1.4360999999999999</v>
      </c>
      <c r="O450" s="158">
        <v>5.8464999999999998</v>
      </c>
      <c r="P450" s="158">
        <v>5.5106000000000002</v>
      </c>
      <c r="Q450" s="158">
        <v>7.3365999999999998</v>
      </c>
      <c r="R450" s="158">
        <v>4.5400999999999998</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721</v>
      </c>
      <c r="C451" s="154">
        <v>102137</v>
      </c>
      <c r="D451" s="157">
        <v>44859</v>
      </c>
      <c r="E451" s="158">
        <v>82.355400000000003</v>
      </c>
      <c r="F451" s="158">
        <v>55.368400000000001</v>
      </c>
      <c r="G451" s="158">
        <v>55.368400000000001</v>
      </c>
      <c r="H451" s="158">
        <v>33.1006</v>
      </c>
      <c r="I451" s="158">
        <v>34.553100000000001</v>
      </c>
      <c r="J451" s="158">
        <v>17.336600000000001</v>
      </c>
      <c r="K451" s="158">
        <v>13.619899999999999</v>
      </c>
      <c r="L451" s="158">
        <v>7.2378999999999998</v>
      </c>
      <c r="M451" s="158">
        <v>7.1375000000000002</v>
      </c>
      <c r="N451" s="158">
        <v>4.6002999999999998</v>
      </c>
      <c r="O451" s="158">
        <v>12.8712</v>
      </c>
      <c r="P451" s="158">
        <v>10.7751</v>
      </c>
      <c r="Q451" s="158">
        <v>11.8246</v>
      </c>
      <c r="R451" s="158">
        <v>16.6722</v>
      </c>
      <c r="S451" t="s">
        <v>1857</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722</v>
      </c>
      <c r="C452" s="154">
        <v>120679</v>
      </c>
      <c r="D452" s="157">
        <v>44859</v>
      </c>
      <c r="E452" s="158">
        <v>88.374200000000002</v>
      </c>
      <c r="F452" s="158">
        <v>56.622700000000002</v>
      </c>
      <c r="G452" s="158">
        <v>56.622700000000002</v>
      </c>
      <c r="H452" s="158">
        <v>34.363700000000001</v>
      </c>
      <c r="I452" s="158">
        <v>35.812899999999999</v>
      </c>
      <c r="J452" s="158">
        <v>18.610900000000001</v>
      </c>
      <c r="K452" s="158">
        <v>14.9442</v>
      </c>
      <c r="L452" s="158">
        <v>8.5625</v>
      </c>
      <c r="M452" s="158">
        <v>8.3916000000000004</v>
      </c>
      <c r="N452" s="158">
        <v>5.8388999999999998</v>
      </c>
      <c r="O452" s="158">
        <v>14.272500000000001</v>
      </c>
      <c r="P452" s="158">
        <v>11.858000000000001</v>
      </c>
      <c r="Q452" s="158">
        <v>11.9488</v>
      </c>
      <c r="R452" s="158">
        <v>18.1188</v>
      </c>
      <c r="S452" t="s">
        <v>1857</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723</v>
      </c>
      <c r="C453" s="154">
        <v>102141</v>
      </c>
      <c r="D453" s="157">
        <v>44859</v>
      </c>
      <c r="E453" s="158">
        <v>36.562899999999999</v>
      </c>
      <c r="F453" s="158">
        <v>17.904299999999999</v>
      </c>
      <c r="G453" s="158">
        <v>17.904299999999999</v>
      </c>
      <c r="H453" s="158">
        <v>6.3967999999999998</v>
      </c>
      <c r="I453" s="158">
        <v>9.3745999999999992</v>
      </c>
      <c r="J453" s="158">
        <v>6.0528000000000004</v>
      </c>
      <c r="K453" s="158">
        <v>8.7536000000000005</v>
      </c>
      <c r="L453" s="158">
        <v>5.3620000000000001</v>
      </c>
      <c r="M453" s="158">
        <v>4.1635</v>
      </c>
      <c r="N453" s="158">
        <v>3.0878999999999999</v>
      </c>
      <c r="O453" s="158">
        <v>6.0258000000000003</v>
      </c>
      <c r="P453" s="158">
        <v>6.3849</v>
      </c>
      <c r="Q453" s="158">
        <v>7.1135999999999999</v>
      </c>
      <c r="R453" s="158">
        <v>4.3259999999999996</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724</v>
      </c>
      <c r="C454" s="154">
        <v>120702</v>
      </c>
      <c r="D454" s="157">
        <v>44859</v>
      </c>
      <c r="E454" s="158">
        <v>37.847499999999997</v>
      </c>
      <c r="F454" s="158">
        <v>18.2636</v>
      </c>
      <c r="G454" s="158">
        <v>18.2636</v>
      </c>
      <c r="H454" s="158">
        <v>6.7457000000000003</v>
      </c>
      <c r="I454" s="158">
        <v>9.7144999999999992</v>
      </c>
      <c r="J454" s="158">
        <v>6.3855000000000004</v>
      </c>
      <c r="K454" s="158">
        <v>9.0919000000000008</v>
      </c>
      <c r="L454" s="158">
        <v>5.7013999999999996</v>
      </c>
      <c r="M454" s="158">
        <v>4.5042</v>
      </c>
      <c r="N454" s="158">
        <v>3.4285000000000001</v>
      </c>
      <c r="O454" s="158">
        <v>6.3156999999999996</v>
      </c>
      <c r="P454" s="158">
        <v>6.8483000000000001</v>
      </c>
      <c r="Q454" s="158">
        <v>8.2591999999999999</v>
      </c>
      <c r="R454" s="158">
        <v>4.6234000000000002</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725</v>
      </c>
      <c r="C455" s="154">
        <v>102139</v>
      </c>
      <c r="D455" s="157">
        <v>44859</v>
      </c>
      <c r="E455" s="158">
        <v>45.970700000000001</v>
      </c>
      <c r="F455" s="158">
        <v>51.842300000000002</v>
      </c>
      <c r="G455" s="158">
        <v>51.842300000000002</v>
      </c>
      <c r="H455" s="158">
        <v>34.607700000000001</v>
      </c>
      <c r="I455" s="158">
        <v>33.191800000000001</v>
      </c>
      <c r="J455" s="158">
        <v>15.1783</v>
      </c>
      <c r="K455" s="158">
        <v>13.387600000000001</v>
      </c>
      <c r="L455" s="158">
        <v>5.9649999999999999</v>
      </c>
      <c r="M455" s="158">
        <v>6.0282</v>
      </c>
      <c r="N455" s="158">
        <v>4.9066000000000001</v>
      </c>
      <c r="O455" s="158">
        <v>8.7392000000000003</v>
      </c>
      <c r="P455" s="158">
        <v>7.9364999999999997</v>
      </c>
      <c r="Q455" s="158">
        <v>8.4215</v>
      </c>
      <c r="R455" s="158">
        <v>9.8876000000000008</v>
      </c>
      <c r="S455" t="s">
        <v>1858</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726</v>
      </c>
      <c r="C456" s="154">
        <v>120313</v>
      </c>
      <c r="D456" s="157">
        <v>44859</v>
      </c>
      <c r="E456" s="158">
        <v>48.576799999999999</v>
      </c>
      <c r="F456" s="158">
        <v>53.016100000000002</v>
      </c>
      <c r="G456" s="158">
        <v>53.016100000000002</v>
      </c>
      <c r="H456" s="158">
        <v>35.773699999999998</v>
      </c>
      <c r="I456" s="158">
        <v>34.366900000000001</v>
      </c>
      <c r="J456" s="158">
        <v>16.355499999999999</v>
      </c>
      <c r="K456" s="158">
        <v>14.587899999999999</v>
      </c>
      <c r="L456" s="158">
        <v>7.1173000000000002</v>
      </c>
      <c r="M456" s="158">
        <v>6.9645000000000001</v>
      </c>
      <c r="N456" s="158">
        <v>5.7907999999999999</v>
      </c>
      <c r="O456" s="158">
        <v>9.4778000000000002</v>
      </c>
      <c r="P456" s="158">
        <v>8.5785</v>
      </c>
      <c r="Q456" s="158">
        <v>9.0511999999999997</v>
      </c>
      <c r="R456" s="158">
        <v>10.658099999999999</v>
      </c>
      <c r="S456" t="s">
        <v>1858</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727</v>
      </c>
      <c r="C457" s="154">
        <v>118410</v>
      </c>
      <c r="D457" s="157">
        <v>44859</v>
      </c>
      <c r="E457" s="158">
        <v>37.459499999999998</v>
      </c>
      <c r="F457" s="158">
        <v>13.246499999999999</v>
      </c>
      <c r="G457" s="158">
        <v>13.246499999999999</v>
      </c>
      <c r="H457" s="158">
        <v>4.8903999999999996</v>
      </c>
      <c r="I457" s="158">
        <v>6.7405999999999997</v>
      </c>
      <c r="J457" s="158">
        <v>5.0309999999999997</v>
      </c>
      <c r="K457" s="158">
        <v>3.7256999999999998</v>
      </c>
      <c r="L457" s="158">
        <v>2.4796999999999998</v>
      </c>
      <c r="M457" s="158">
        <v>2.5804999999999998</v>
      </c>
      <c r="N457" s="158">
        <v>2.7353999999999998</v>
      </c>
      <c r="O457" s="158">
        <v>5.9347000000000003</v>
      </c>
      <c r="P457" s="158">
        <v>6.7705000000000002</v>
      </c>
      <c r="Q457" s="158">
        <v>7.9303999999999997</v>
      </c>
      <c r="R457" s="158">
        <v>3.4807000000000001</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728</v>
      </c>
      <c r="C458" s="154">
        <v>108545</v>
      </c>
      <c r="D458" s="157">
        <v>44859</v>
      </c>
      <c r="E458" s="158">
        <v>35.985199999999999</v>
      </c>
      <c r="F458" s="158">
        <v>12.9253</v>
      </c>
      <c r="G458" s="158">
        <v>12.9253</v>
      </c>
      <c r="H458" s="158">
        <v>4.5392999999999999</v>
      </c>
      <c r="I458" s="158">
        <v>6.3913000000000002</v>
      </c>
      <c r="J458" s="158">
        <v>4.6786000000000003</v>
      </c>
      <c r="K458" s="158">
        <v>3.3712</v>
      </c>
      <c r="L458" s="158">
        <v>2.1242000000000001</v>
      </c>
      <c r="M458" s="158">
        <v>2.2298</v>
      </c>
      <c r="N458" s="158">
        <v>2.3877999999999999</v>
      </c>
      <c r="O458" s="158">
        <v>5.5506000000000002</v>
      </c>
      <c r="P458" s="158">
        <v>6.3676000000000004</v>
      </c>
      <c r="Q458" s="158">
        <v>7.3201000000000001</v>
      </c>
      <c r="R458" s="158">
        <v>3.1179999999999999</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729</v>
      </c>
      <c r="C459" s="154">
        <v>118486</v>
      </c>
      <c r="D459" s="157">
        <v>44859</v>
      </c>
      <c r="E459" s="158">
        <v>27.700299999999999</v>
      </c>
      <c r="F459" s="158">
        <v>29.611699999999999</v>
      </c>
      <c r="G459" s="158">
        <v>29.611699999999999</v>
      </c>
      <c r="H459" s="158">
        <v>5.9173999999999998</v>
      </c>
      <c r="I459" s="158">
        <v>24.386500000000002</v>
      </c>
      <c r="J459" s="158">
        <v>5.8731999999999998</v>
      </c>
      <c r="K459" s="158">
        <v>7.6527000000000003</v>
      </c>
      <c r="L459" s="158">
        <v>4.6093999999999999</v>
      </c>
      <c r="M459" s="158">
        <v>1.9455</v>
      </c>
      <c r="N459" s="158">
        <v>1.3279000000000001</v>
      </c>
      <c r="O459" s="158">
        <v>6.8581000000000003</v>
      </c>
      <c r="P459" s="158">
        <v>6.5350000000000001</v>
      </c>
      <c r="Q459" s="158">
        <v>8.4549000000000003</v>
      </c>
      <c r="R459" s="158">
        <v>6.7008999999999999</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730</v>
      </c>
      <c r="C460" s="154">
        <v>112327</v>
      </c>
      <c r="D460" s="157">
        <v>44859</v>
      </c>
      <c r="E460" s="158">
        <v>26.2376</v>
      </c>
      <c r="F460" s="158">
        <v>28.992599999999999</v>
      </c>
      <c r="G460" s="158">
        <v>28.992599999999999</v>
      </c>
      <c r="H460" s="158">
        <v>5.2916999999999996</v>
      </c>
      <c r="I460" s="158">
        <v>23.744299999999999</v>
      </c>
      <c r="J460" s="158">
        <v>5.2232000000000003</v>
      </c>
      <c r="K460" s="158">
        <v>6.9733000000000001</v>
      </c>
      <c r="L460" s="158">
        <v>3.9182000000000001</v>
      </c>
      <c r="M460" s="158">
        <v>1.2722</v>
      </c>
      <c r="N460" s="158">
        <v>0.67800000000000005</v>
      </c>
      <c r="O460" s="158">
        <v>6.1496000000000004</v>
      </c>
      <c r="P460" s="158">
        <v>5.7826000000000004</v>
      </c>
      <c r="Q460" s="158">
        <v>7.8849999999999998</v>
      </c>
      <c r="R460" s="158">
        <v>5.9993999999999996</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731</v>
      </c>
      <c r="C461" s="154">
        <v>118489</v>
      </c>
      <c r="D461" s="157">
        <v>44859</v>
      </c>
      <c r="E461" s="158">
        <v>30.819199999999999</v>
      </c>
      <c r="F461" s="158">
        <v>38.773099999999999</v>
      </c>
      <c r="G461" s="158">
        <v>38.773099999999999</v>
      </c>
      <c r="H461" s="158">
        <v>3.9620000000000002</v>
      </c>
      <c r="I461" s="158">
        <v>30.4071</v>
      </c>
      <c r="J461" s="158">
        <v>3.4375</v>
      </c>
      <c r="K461" s="158">
        <v>10.3871</v>
      </c>
      <c r="L461" s="158">
        <v>4.6931000000000003</v>
      </c>
      <c r="M461" s="158">
        <v>0.64870000000000005</v>
      </c>
      <c r="N461" s="158">
        <v>-0.16550000000000001</v>
      </c>
      <c r="O461" s="158">
        <v>9.1796000000000006</v>
      </c>
      <c r="P461" s="158">
        <v>7.1109999999999998</v>
      </c>
      <c r="Q461" s="158">
        <v>9.1098999999999997</v>
      </c>
      <c r="R461" s="158">
        <v>10.757199999999999</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732</v>
      </c>
      <c r="C462" s="154">
        <v>112329</v>
      </c>
      <c r="D462" s="157">
        <v>44859</v>
      </c>
      <c r="E462" s="158">
        <v>29.280999999999999</v>
      </c>
      <c r="F462" s="158">
        <v>38.21</v>
      </c>
      <c r="G462" s="158">
        <v>38.21</v>
      </c>
      <c r="H462" s="158">
        <v>3.4035000000000002</v>
      </c>
      <c r="I462" s="158">
        <v>29.827000000000002</v>
      </c>
      <c r="J462" s="158">
        <v>2.8586</v>
      </c>
      <c r="K462" s="158">
        <v>9.7880000000000003</v>
      </c>
      <c r="L462" s="158">
        <v>4.1036999999999999</v>
      </c>
      <c r="M462" s="158">
        <v>0.1142</v>
      </c>
      <c r="N462" s="158">
        <v>-0.74</v>
      </c>
      <c r="O462" s="158">
        <v>8.4609000000000005</v>
      </c>
      <c r="P462" s="158">
        <v>6.4028999999999998</v>
      </c>
      <c r="Q462" s="158">
        <v>8.8207000000000004</v>
      </c>
      <c r="R462" s="158">
        <v>10.029999999999999</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1887</v>
      </c>
      <c r="C463" s="154">
        <v>102574</v>
      </c>
      <c r="D463" s="157">
        <v>44859</v>
      </c>
      <c r="E463" s="158">
        <v>143.71799999999999</v>
      </c>
      <c r="F463" s="158">
        <v>134.78809999999999</v>
      </c>
      <c r="G463" s="158">
        <v>134.78809999999999</v>
      </c>
      <c r="H463" s="158">
        <v>108.4033</v>
      </c>
      <c r="I463" s="158">
        <v>111.5134</v>
      </c>
      <c r="J463" s="158">
        <v>31.891400000000001</v>
      </c>
      <c r="K463" s="158">
        <v>26.488900000000001</v>
      </c>
      <c r="L463" s="158">
        <v>13.810700000000001</v>
      </c>
      <c r="M463" s="158">
        <v>9.3727</v>
      </c>
      <c r="N463" s="158">
        <v>6.9489999999999998</v>
      </c>
      <c r="O463" s="158">
        <v>19.172499999999999</v>
      </c>
      <c r="P463" s="158">
        <v>13.884600000000001</v>
      </c>
      <c r="Q463" s="158">
        <v>15.750500000000001</v>
      </c>
      <c r="R463" s="158">
        <v>20.602599999999999</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1888</v>
      </c>
      <c r="C464" s="154">
        <v>119777</v>
      </c>
      <c r="D464" s="157">
        <v>44859</v>
      </c>
      <c r="E464" s="158">
        <v>151.63900000000001</v>
      </c>
      <c r="F464" s="158">
        <v>135.57509999999999</v>
      </c>
      <c r="G464" s="158">
        <v>135.57509999999999</v>
      </c>
      <c r="H464" s="158">
        <v>109.2161</v>
      </c>
      <c r="I464" s="158">
        <v>112.3567</v>
      </c>
      <c r="J464" s="158">
        <v>32.731000000000002</v>
      </c>
      <c r="K464" s="158">
        <v>27.351900000000001</v>
      </c>
      <c r="L464" s="158">
        <v>14.6911</v>
      </c>
      <c r="M464" s="158">
        <v>10.273</v>
      </c>
      <c r="N464" s="158">
        <v>7.8536999999999999</v>
      </c>
      <c r="O464" s="158">
        <v>19.9682</v>
      </c>
      <c r="P464" s="158">
        <v>14.739000000000001</v>
      </c>
      <c r="Q464" s="158">
        <v>14.790699999999999</v>
      </c>
      <c r="R464" s="158">
        <v>21.5474</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733</v>
      </c>
      <c r="C465" s="154">
        <v>117608</v>
      </c>
      <c r="D465" s="157">
        <v>44859</v>
      </c>
      <c r="E465" s="158">
        <v>24.490100000000002</v>
      </c>
      <c r="F465" s="158">
        <v>46.776200000000003</v>
      </c>
      <c r="G465" s="158">
        <v>46.776200000000003</v>
      </c>
      <c r="H465" s="158">
        <v>24.880099999999999</v>
      </c>
      <c r="I465" s="158">
        <v>37.416699999999999</v>
      </c>
      <c r="J465" s="158">
        <v>12.1395</v>
      </c>
      <c r="K465" s="158">
        <v>10.3134</v>
      </c>
      <c r="L465" s="158">
        <v>5.4398</v>
      </c>
      <c r="M465" s="158">
        <v>5.1143999999999998</v>
      </c>
      <c r="N465" s="158">
        <v>3.2444999999999999</v>
      </c>
      <c r="O465" s="158">
        <v>8.9585000000000008</v>
      </c>
      <c r="P465" s="158">
        <v>7.6710000000000003</v>
      </c>
      <c r="Q465" s="158">
        <v>9.0890000000000004</v>
      </c>
      <c r="R465" s="158">
        <v>8.1470000000000002</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1498</v>
      </c>
      <c r="C466" s="154">
        <v>141072</v>
      </c>
      <c r="D466" s="157">
        <v>44859</v>
      </c>
      <c r="E466" s="158">
        <v>24.166</v>
      </c>
      <c r="F466" s="158">
        <v>46.414999999999999</v>
      </c>
      <c r="G466" s="158">
        <v>46.414999999999999</v>
      </c>
      <c r="H466" s="158">
        <v>24.5183</v>
      </c>
      <c r="I466" s="158">
        <v>37.048900000000003</v>
      </c>
      <c r="J466" s="158">
        <v>11.769</v>
      </c>
      <c r="K466" s="158">
        <v>9.9337</v>
      </c>
      <c r="L466" s="158">
        <v>5.0608000000000004</v>
      </c>
      <c r="M466" s="158">
        <v>4.7309999999999999</v>
      </c>
      <c r="N466" s="158">
        <v>2.8628999999999998</v>
      </c>
      <c r="O466" s="158">
        <v>8.5967000000000002</v>
      </c>
      <c r="P466" s="158">
        <v>7.3875000000000002</v>
      </c>
      <c r="Q466" s="158">
        <v>8.8980999999999995</v>
      </c>
      <c r="R466" s="158">
        <v>7.7470999999999997</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36.462947727272734</v>
      </c>
      <c r="G467" s="160">
        <v>36.462947727272734</v>
      </c>
      <c r="H467" s="160">
        <v>21.830763636363635</v>
      </c>
      <c r="I467" s="160">
        <v>29.450140909090909</v>
      </c>
      <c r="J467" s="160">
        <v>10.053552272727272</v>
      </c>
      <c r="K467" s="160">
        <v>10.494365909090908</v>
      </c>
      <c r="L467" s="160">
        <v>5.3781590909090911</v>
      </c>
      <c r="M467" s="160">
        <v>4.0370750000000006</v>
      </c>
      <c r="N467" s="160">
        <v>2.9727931818181825</v>
      </c>
      <c r="O467" s="160">
        <v>9.0764763157894723</v>
      </c>
      <c r="P467" s="160">
        <v>7.4923842105263159</v>
      </c>
      <c r="Q467" s="160">
        <v>8.7456659090909099</v>
      </c>
      <c r="R467" s="160">
        <v>11.128281818181817</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34.463499999999996</v>
      </c>
      <c r="G468" s="160">
        <v>34.463499999999996</v>
      </c>
      <c r="H468" s="160">
        <v>17.296250000000001</v>
      </c>
      <c r="I468" s="160">
        <v>25.182549999999999</v>
      </c>
      <c r="J468" s="160">
        <v>7.9207000000000001</v>
      </c>
      <c r="K468" s="160">
        <v>9.4436999999999998</v>
      </c>
      <c r="L468" s="160">
        <v>4.6512500000000001</v>
      </c>
      <c r="M468" s="160">
        <v>3.7778999999999998</v>
      </c>
      <c r="N468" s="160">
        <v>2.7986000000000004</v>
      </c>
      <c r="O468" s="160">
        <v>8.5288000000000004</v>
      </c>
      <c r="P468" s="160">
        <v>7.1730999999999998</v>
      </c>
      <c r="Q468" s="160">
        <v>8.4501999999999988</v>
      </c>
      <c r="R468" s="160">
        <v>9.9588000000000001</v>
      </c>
      <c r="S468" s="105"/>
      <c r="T468" s="105"/>
      <c r="U468" s="105"/>
      <c r="V468" s="105"/>
      <c r="W468" s="105"/>
      <c r="X468" s="105"/>
      <c r="Y468" s="105"/>
      <c r="Z468" s="105"/>
      <c r="AA468" s="105"/>
      <c r="AB468" s="105"/>
      <c r="AC468" s="105"/>
      <c r="AD468" s="105"/>
      <c r="AE468" s="105"/>
      <c r="AF468" s="105"/>
      <c r="AG468" s="105"/>
      <c r="AH468" s="105"/>
    </row>
    <row r="469" spans="1:34" x14ac:dyDescent="0.3">
      <c r="A469" s="105"/>
      <c r="B469" s="105"/>
      <c r="C469" s="105"/>
      <c r="D469" s="105"/>
      <c r="E469" s="105"/>
      <c r="F469" s="105"/>
      <c r="G469" s="105"/>
      <c r="H469" s="105"/>
      <c r="I469" s="105"/>
      <c r="J469" s="105"/>
      <c r="K469" s="105"/>
      <c r="L469" s="105"/>
      <c r="M469" s="105"/>
      <c r="N469" s="105"/>
      <c r="O469" s="105"/>
      <c r="P469" s="105"/>
      <c r="Q469" s="105"/>
      <c r="R469" s="105"/>
      <c r="T469" s="106"/>
      <c r="U469" s="107"/>
      <c r="V469" s="107"/>
      <c r="W469" s="107"/>
      <c r="X469" s="107"/>
      <c r="Y469" s="107"/>
      <c r="Z469" s="107"/>
      <c r="AA469" s="107"/>
      <c r="AB469" s="107"/>
      <c r="AC469" s="107"/>
      <c r="AD469" s="107"/>
      <c r="AE469" s="107"/>
      <c r="AF469" s="107"/>
      <c r="AG469" s="107"/>
      <c r="AH469" s="107"/>
    </row>
    <row r="470" spans="1:34" x14ac:dyDescent="0.3">
      <c r="A470" s="156" t="s">
        <v>734</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735</v>
      </c>
      <c r="B471" s="154" t="s">
        <v>736</v>
      </c>
      <c r="C471" s="154">
        <v>101738</v>
      </c>
      <c r="D471" s="157">
        <v>44859</v>
      </c>
      <c r="E471" s="158">
        <v>260.97000000000003</v>
      </c>
      <c r="F471" s="158">
        <v>1.2806999999999999</v>
      </c>
      <c r="G471" s="158">
        <v>1.2806999999999999</v>
      </c>
      <c r="H471" s="158">
        <v>0.7762</v>
      </c>
      <c r="I471" s="158">
        <v>3.6829999999999998</v>
      </c>
      <c r="J471" s="158">
        <v>3.3258000000000001</v>
      </c>
      <c r="K471" s="158">
        <v>7.6387</v>
      </c>
      <c r="L471" s="158">
        <v>5.5875000000000004</v>
      </c>
      <c r="M471" s="158">
        <v>5.6687000000000003</v>
      </c>
      <c r="N471" s="158">
        <v>2.6511</v>
      </c>
      <c r="O471" s="158">
        <v>18.7654</v>
      </c>
      <c r="P471" s="158">
        <v>7.8407999999999998</v>
      </c>
      <c r="Q471" s="158">
        <v>17.9895</v>
      </c>
      <c r="R471" s="158">
        <v>25.893799999999999</v>
      </c>
      <c r="T471" s="106"/>
      <c r="U471" s="107"/>
      <c r="V471" s="107"/>
      <c r="W471" s="107"/>
      <c r="X471" s="107"/>
      <c r="Y471" s="107"/>
      <c r="Z471" s="107"/>
      <c r="AA471" s="107"/>
      <c r="AB471" s="107"/>
      <c r="AC471" s="107"/>
      <c r="AD471" s="107"/>
      <c r="AE471" s="107"/>
      <c r="AF471" s="107"/>
      <c r="AG471" s="107"/>
      <c r="AH471" s="107"/>
    </row>
    <row r="472" spans="1:34" x14ac:dyDescent="0.3">
      <c r="A472" s="154" t="s">
        <v>735</v>
      </c>
      <c r="B472" s="154" t="s">
        <v>737</v>
      </c>
      <c r="C472" s="154">
        <v>119507</v>
      </c>
      <c r="D472" s="157">
        <v>44859</v>
      </c>
      <c r="E472" s="158">
        <v>280.57</v>
      </c>
      <c r="F472" s="158">
        <v>1.2851999999999999</v>
      </c>
      <c r="G472" s="158">
        <v>1.2851999999999999</v>
      </c>
      <c r="H472" s="158">
        <v>0.78669999999999995</v>
      </c>
      <c r="I472" s="158">
        <v>3.7035999999999998</v>
      </c>
      <c r="J472" s="158">
        <v>3.3826000000000001</v>
      </c>
      <c r="K472" s="158">
        <v>7.8120000000000003</v>
      </c>
      <c r="L472" s="158">
        <v>5.9593999999999996</v>
      </c>
      <c r="M472" s="158">
        <v>6.2805</v>
      </c>
      <c r="N472" s="158">
        <v>3.4245000000000001</v>
      </c>
      <c r="O472" s="158">
        <v>19.595400000000001</v>
      </c>
      <c r="P472" s="158">
        <v>8.5968</v>
      </c>
      <c r="Q472" s="158">
        <v>11.603999999999999</v>
      </c>
      <c r="R472" s="158">
        <v>26.769600000000001</v>
      </c>
      <c r="T472" s="106"/>
      <c r="U472" s="107"/>
      <c r="V472" s="107"/>
      <c r="W472" s="107"/>
      <c r="X472" s="107"/>
      <c r="Y472" s="107"/>
      <c r="Z472" s="107"/>
      <c r="AA472" s="107"/>
      <c r="AB472" s="107"/>
      <c r="AC472" s="107"/>
      <c r="AD472" s="107"/>
      <c r="AE472" s="107"/>
      <c r="AF472" s="107"/>
      <c r="AG472" s="107"/>
      <c r="AH472" s="107"/>
    </row>
    <row r="473" spans="1:34" x14ac:dyDescent="0.3">
      <c r="A473" s="154" t="s">
        <v>735</v>
      </c>
      <c r="B473" s="154" t="s">
        <v>1732</v>
      </c>
      <c r="C473" s="154">
        <v>148609</v>
      </c>
      <c r="D473" s="157">
        <v>44859</v>
      </c>
      <c r="E473" s="158">
        <v>15.513</v>
      </c>
      <c r="F473" s="158">
        <v>0.9173</v>
      </c>
      <c r="G473" s="158">
        <v>0.9173</v>
      </c>
      <c r="H473" s="158">
        <v>0.85819999999999996</v>
      </c>
      <c r="I473" s="158">
        <v>3.4821</v>
      </c>
      <c r="J473" s="158">
        <v>1.6979</v>
      </c>
      <c r="K473" s="158">
        <v>7.8040000000000003</v>
      </c>
      <c r="L473" s="158">
        <v>7.4084000000000003</v>
      </c>
      <c r="M473" s="158">
        <v>7.3563999999999998</v>
      </c>
      <c r="N473" s="158">
        <v>7.5052000000000003</v>
      </c>
      <c r="O473" s="158"/>
      <c r="P473" s="158"/>
      <c r="Q473" s="158">
        <v>26.754799999999999</v>
      </c>
      <c r="R473" s="158"/>
      <c r="T473" s="106"/>
      <c r="U473" s="107"/>
      <c r="V473" s="107"/>
      <c r="W473" s="107"/>
      <c r="X473" s="107"/>
      <c r="Y473" s="107"/>
      <c r="Z473" s="107"/>
      <c r="AA473" s="107"/>
      <c r="AB473" s="107"/>
      <c r="AC473" s="107"/>
      <c r="AD473" s="107"/>
      <c r="AE473" s="107"/>
      <c r="AF473" s="107"/>
      <c r="AG473" s="107"/>
      <c r="AH473" s="107"/>
    </row>
    <row r="474" spans="1:34" x14ac:dyDescent="0.3">
      <c r="A474" s="154" t="s">
        <v>735</v>
      </c>
      <c r="B474" s="154" t="s">
        <v>1733</v>
      </c>
      <c r="C474" s="154">
        <v>148610</v>
      </c>
      <c r="D474" s="157">
        <v>44859</v>
      </c>
      <c r="E474" s="158">
        <v>15.042999999999999</v>
      </c>
      <c r="F474" s="158">
        <v>0.89880000000000004</v>
      </c>
      <c r="G474" s="158">
        <v>0.89880000000000004</v>
      </c>
      <c r="H474" s="158">
        <v>0.82440000000000002</v>
      </c>
      <c r="I474" s="158">
        <v>3.4167000000000001</v>
      </c>
      <c r="J474" s="158">
        <v>1.5458000000000001</v>
      </c>
      <c r="K474" s="158">
        <v>7.3810000000000002</v>
      </c>
      <c r="L474" s="158">
        <v>6.5518999999999998</v>
      </c>
      <c r="M474" s="158">
        <v>6.0860000000000003</v>
      </c>
      <c r="N474" s="158">
        <v>5.7504</v>
      </c>
      <c r="O474" s="158"/>
      <c r="P474" s="158"/>
      <c r="Q474" s="158">
        <v>24.666599999999999</v>
      </c>
      <c r="R474" s="158"/>
      <c r="T474" s="106"/>
      <c r="U474" s="107"/>
      <c r="V474" s="107"/>
      <c r="W474" s="107"/>
      <c r="X474" s="107"/>
      <c r="Y474" s="107"/>
      <c r="Z474" s="107"/>
      <c r="AA474" s="107"/>
      <c r="AB474" s="107"/>
      <c r="AC474" s="107"/>
      <c r="AD474" s="107"/>
      <c r="AE474" s="107"/>
      <c r="AF474" s="107"/>
      <c r="AG474" s="107"/>
      <c r="AH474" s="107"/>
    </row>
    <row r="475" spans="1:34" x14ac:dyDescent="0.3">
      <c r="A475" s="154" t="s">
        <v>735</v>
      </c>
      <c r="B475" s="154" t="s">
        <v>738</v>
      </c>
      <c r="C475" s="154">
        <v>129310</v>
      </c>
      <c r="D475" s="157">
        <v>44859</v>
      </c>
      <c r="E475" s="158">
        <v>28.59</v>
      </c>
      <c r="F475" s="158">
        <v>1.0962000000000001</v>
      </c>
      <c r="G475" s="158">
        <v>1.0962000000000001</v>
      </c>
      <c r="H475" s="158">
        <v>1.5269999999999999</v>
      </c>
      <c r="I475" s="158">
        <v>3.8881000000000001</v>
      </c>
      <c r="J475" s="158">
        <v>3.5118999999999998</v>
      </c>
      <c r="K475" s="158">
        <v>8.0907</v>
      </c>
      <c r="L475" s="158">
        <v>6.0853000000000002</v>
      </c>
      <c r="M475" s="158">
        <v>6.5201000000000002</v>
      </c>
      <c r="N475" s="158">
        <v>6.4012000000000002</v>
      </c>
      <c r="O475" s="158">
        <v>22.800799999999999</v>
      </c>
      <c r="P475" s="158">
        <v>9.7874999999999996</v>
      </c>
      <c r="Q475" s="158">
        <v>13.2385</v>
      </c>
      <c r="R475" s="158">
        <v>38.304699999999997</v>
      </c>
      <c r="T475" s="106"/>
      <c r="U475" s="107"/>
      <c r="V475" s="107"/>
      <c r="W475" s="107"/>
      <c r="X475" s="107"/>
      <c r="Y475" s="107"/>
      <c r="Z475" s="107"/>
      <c r="AA475" s="107"/>
      <c r="AB475" s="107"/>
      <c r="AC475" s="107"/>
      <c r="AD475" s="107"/>
      <c r="AE475" s="107"/>
      <c r="AF475" s="107"/>
      <c r="AG475" s="107"/>
      <c r="AH475" s="107"/>
    </row>
    <row r="476" spans="1:34" x14ac:dyDescent="0.3">
      <c r="A476" s="154" t="s">
        <v>735</v>
      </c>
      <c r="B476" s="154" t="s">
        <v>739</v>
      </c>
      <c r="C476" s="154">
        <v>129312</v>
      </c>
      <c r="D476" s="157">
        <v>44859</v>
      </c>
      <c r="E476" s="158">
        <v>30.71</v>
      </c>
      <c r="F476" s="158">
        <v>1.1194999999999999</v>
      </c>
      <c r="G476" s="158">
        <v>1.1194999999999999</v>
      </c>
      <c r="H476" s="158">
        <v>1.5542</v>
      </c>
      <c r="I476" s="158">
        <v>3.9607000000000001</v>
      </c>
      <c r="J476" s="158">
        <v>3.645</v>
      </c>
      <c r="K476" s="158">
        <v>8.4776000000000007</v>
      </c>
      <c r="L476" s="158">
        <v>6.8917999999999999</v>
      </c>
      <c r="M476" s="158">
        <v>7.6787999999999998</v>
      </c>
      <c r="N476" s="158">
        <v>7.9058000000000002</v>
      </c>
      <c r="O476" s="158">
        <v>24.1221</v>
      </c>
      <c r="P476" s="158">
        <v>10.854100000000001</v>
      </c>
      <c r="Q476" s="158">
        <v>14.2013</v>
      </c>
      <c r="R476" s="158">
        <v>39.997799999999998</v>
      </c>
      <c r="T476" s="106"/>
      <c r="U476" s="107"/>
      <c r="V476" s="107"/>
      <c r="W476" s="107"/>
      <c r="X476" s="107"/>
      <c r="Y476" s="107"/>
      <c r="Z476" s="107"/>
      <c r="AA476" s="107"/>
      <c r="AB476" s="107"/>
      <c r="AC476" s="107"/>
      <c r="AD476" s="107"/>
      <c r="AE476" s="107"/>
      <c r="AF476" s="107"/>
      <c r="AG476" s="107"/>
      <c r="AH476" s="107"/>
    </row>
    <row r="477" spans="1:34" x14ac:dyDescent="0.3">
      <c r="A477" s="154" t="s">
        <v>735</v>
      </c>
      <c r="B477" s="154" t="s">
        <v>740</v>
      </c>
      <c r="C477" s="154">
        <v>145750</v>
      </c>
      <c r="D477" s="157">
        <v>44859</v>
      </c>
      <c r="E477" s="158">
        <v>18.309999999999999</v>
      </c>
      <c r="F477" s="158">
        <v>1.7787999999999999</v>
      </c>
      <c r="G477" s="158">
        <v>1.7787999999999999</v>
      </c>
      <c r="H477" s="158">
        <v>1.3282</v>
      </c>
      <c r="I477" s="158">
        <v>3.4462999999999999</v>
      </c>
      <c r="J477" s="158">
        <v>1.5529999999999999</v>
      </c>
      <c r="K477" s="158">
        <v>7.9599000000000002</v>
      </c>
      <c r="L477" s="158">
        <v>3.9159999999999999</v>
      </c>
      <c r="M477" s="158">
        <v>2.6345000000000001</v>
      </c>
      <c r="N477" s="158">
        <v>2.1762999999999999</v>
      </c>
      <c r="O477" s="158">
        <v>19.516300000000001</v>
      </c>
      <c r="P477" s="158"/>
      <c r="Q477" s="158">
        <v>17.028500000000001</v>
      </c>
      <c r="R477" s="158">
        <v>22.994199999999999</v>
      </c>
      <c r="T477" s="106"/>
      <c r="U477" s="107"/>
      <c r="V477" s="107"/>
      <c r="W477" s="107"/>
      <c r="X477" s="107"/>
      <c r="Y477" s="107"/>
      <c r="Z477" s="107"/>
      <c r="AA477" s="107"/>
      <c r="AB477" s="107"/>
      <c r="AC477" s="107"/>
      <c r="AD477" s="107"/>
      <c r="AE477" s="107"/>
      <c r="AF477" s="107"/>
      <c r="AG477" s="107"/>
      <c r="AH477" s="107"/>
    </row>
    <row r="478" spans="1:34" x14ac:dyDescent="0.3">
      <c r="A478" s="154" t="s">
        <v>735</v>
      </c>
      <c r="B478" s="154" t="s">
        <v>741</v>
      </c>
      <c r="C478" s="154">
        <v>145747</v>
      </c>
      <c r="D478" s="157">
        <v>44859</v>
      </c>
      <c r="E478" s="158">
        <v>17.45</v>
      </c>
      <c r="F478" s="158">
        <v>1.7493000000000001</v>
      </c>
      <c r="G478" s="158">
        <v>1.7493000000000001</v>
      </c>
      <c r="H478" s="158">
        <v>1.3357000000000001</v>
      </c>
      <c r="I478" s="158">
        <v>3.4380999999999999</v>
      </c>
      <c r="J478" s="158">
        <v>1.5125</v>
      </c>
      <c r="K478" s="158">
        <v>7.7160000000000002</v>
      </c>
      <c r="L478" s="158">
        <v>3.4380999999999999</v>
      </c>
      <c r="M478" s="158">
        <v>1.9276</v>
      </c>
      <c r="N478" s="158">
        <v>1.2181</v>
      </c>
      <c r="O478" s="158">
        <v>18.2073</v>
      </c>
      <c r="P478" s="158"/>
      <c r="Q478" s="158">
        <v>15.5739</v>
      </c>
      <c r="R478" s="158">
        <v>21.799099999999999</v>
      </c>
      <c r="T478" s="106"/>
      <c r="U478" s="107"/>
      <c r="V478" s="107"/>
      <c r="W478" s="107"/>
      <c r="X478" s="107"/>
      <c r="Y478" s="107"/>
      <c r="Z478" s="107"/>
      <c r="AA478" s="107"/>
      <c r="AB478" s="107"/>
      <c r="AC478" s="107"/>
      <c r="AD478" s="107"/>
      <c r="AE478" s="107"/>
      <c r="AF478" s="107"/>
      <c r="AG478" s="107"/>
      <c r="AH478" s="107"/>
    </row>
    <row r="479" spans="1:34" x14ac:dyDescent="0.3">
      <c r="A479" s="154" t="s">
        <v>735</v>
      </c>
      <c r="B479" s="154" t="s">
        <v>1904</v>
      </c>
      <c r="C479" s="154">
        <v>149697</v>
      </c>
      <c r="D479" s="157">
        <v>44859</v>
      </c>
      <c r="E479" s="158">
        <v>86.571200000000005</v>
      </c>
      <c r="F479" s="158">
        <v>0.90669999999999995</v>
      </c>
      <c r="G479" s="158">
        <v>0.90669999999999995</v>
      </c>
      <c r="H479" s="158">
        <v>1.2639</v>
      </c>
      <c r="I479" s="158">
        <v>3.8405</v>
      </c>
      <c r="J479" s="158">
        <v>2.0379999999999998</v>
      </c>
      <c r="K479" s="158">
        <v>4.9987000000000004</v>
      </c>
      <c r="L479" s="158">
        <v>3.3271000000000002</v>
      </c>
      <c r="M479" s="158">
        <v>1.5051000000000001</v>
      </c>
      <c r="N479" s="158">
        <v>0.62909999999999999</v>
      </c>
      <c r="O479" s="158">
        <v>17.944800000000001</v>
      </c>
      <c r="P479" s="158">
        <v>11.0307</v>
      </c>
      <c r="Q479" s="158">
        <v>12.710800000000001</v>
      </c>
      <c r="R479" s="158">
        <v>23.6676</v>
      </c>
      <c r="T479" s="106"/>
      <c r="U479" s="107"/>
      <c r="V479" s="107"/>
      <c r="W479" s="107"/>
      <c r="X479" s="107"/>
      <c r="Y479" s="107"/>
      <c r="Z479" s="107"/>
      <c r="AA479" s="107"/>
      <c r="AB479" s="107"/>
      <c r="AC479" s="107"/>
      <c r="AD479" s="107"/>
      <c r="AE479" s="107"/>
      <c r="AF479" s="107"/>
      <c r="AG479" s="107"/>
      <c r="AH479" s="107"/>
    </row>
    <row r="480" spans="1:34" x14ac:dyDescent="0.3">
      <c r="A480" s="154" t="s">
        <v>735</v>
      </c>
      <c r="B480" s="154" t="s">
        <v>1905</v>
      </c>
      <c r="C480" s="154">
        <v>149700</v>
      </c>
      <c r="D480" s="157">
        <v>44859</v>
      </c>
      <c r="E480" s="158">
        <v>91.296800000000005</v>
      </c>
      <c r="F480" s="158">
        <v>0.91520000000000001</v>
      </c>
      <c r="G480" s="158">
        <v>0.91520000000000001</v>
      </c>
      <c r="H480" s="158">
        <v>1.2786</v>
      </c>
      <c r="I480" s="158">
        <v>3.8704000000000001</v>
      </c>
      <c r="J480" s="158">
        <v>2.1074999999999999</v>
      </c>
      <c r="K480" s="158">
        <v>5.2038000000000002</v>
      </c>
      <c r="L480" s="158">
        <v>3.7494000000000001</v>
      </c>
      <c r="M480" s="158">
        <v>2.1528</v>
      </c>
      <c r="N480" s="158">
        <v>1.3957999999999999</v>
      </c>
      <c r="O480" s="158">
        <v>18.629899999999999</v>
      </c>
      <c r="P480" s="158">
        <v>11.7118</v>
      </c>
      <c r="Q480" s="158">
        <v>13.4428</v>
      </c>
      <c r="R480" s="158">
        <v>24.404599999999999</v>
      </c>
      <c r="T480" s="106"/>
      <c r="U480" s="107"/>
      <c r="V480" s="107"/>
      <c r="W480" s="107"/>
      <c r="X480" s="107"/>
      <c r="Y480" s="107"/>
      <c r="Z480" s="107"/>
      <c r="AA480" s="107"/>
      <c r="AB480" s="107"/>
      <c r="AC480" s="107"/>
      <c r="AD480" s="107"/>
      <c r="AE480" s="107"/>
      <c r="AF480" s="107"/>
      <c r="AG480" s="107"/>
      <c r="AH480" s="107"/>
    </row>
    <row r="481" spans="1:34" x14ac:dyDescent="0.3">
      <c r="A481" s="154" t="s">
        <v>735</v>
      </c>
      <c r="B481" s="154" t="s">
        <v>742</v>
      </c>
      <c r="C481" s="154">
        <v>103678</v>
      </c>
      <c r="D481" s="157">
        <v>44859</v>
      </c>
      <c r="E481" s="158">
        <v>83.592299999999994</v>
      </c>
      <c r="F481" s="158">
        <v>0.68810000000000004</v>
      </c>
      <c r="G481" s="158">
        <v>0.68810000000000004</v>
      </c>
      <c r="H481" s="158">
        <v>0.86870000000000003</v>
      </c>
      <c r="I481" s="158">
        <v>3.3534999999999999</v>
      </c>
      <c r="J481" s="158">
        <v>1.5971</v>
      </c>
      <c r="K481" s="158">
        <v>1.2431000000000001</v>
      </c>
      <c r="L481" s="158">
        <v>1.2306999999999999</v>
      </c>
      <c r="M481" s="158">
        <v>1.6614</v>
      </c>
      <c r="N481" s="158">
        <v>2.7953000000000001</v>
      </c>
      <c r="O481" s="158">
        <v>22.824300000000001</v>
      </c>
      <c r="P481" s="158">
        <v>12.6646</v>
      </c>
      <c r="Q481" s="158">
        <v>13.778700000000001</v>
      </c>
      <c r="R481" s="158">
        <v>32.208199999999998</v>
      </c>
      <c r="T481" s="106"/>
      <c r="U481" s="107"/>
      <c r="V481" s="107"/>
      <c r="W481" s="107"/>
      <c r="X481" s="107"/>
      <c r="Y481" s="107"/>
      <c r="Z481" s="107"/>
      <c r="AA481" s="107"/>
      <c r="AB481" s="107"/>
      <c r="AC481" s="107"/>
      <c r="AD481" s="107"/>
      <c r="AE481" s="107"/>
      <c r="AF481" s="107"/>
      <c r="AG481" s="107"/>
      <c r="AH481" s="107"/>
    </row>
    <row r="482" spans="1:34" x14ac:dyDescent="0.3">
      <c r="A482" s="154" t="s">
        <v>735</v>
      </c>
      <c r="B482" s="154" t="s">
        <v>743</v>
      </c>
      <c r="C482" s="154">
        <v>118527</v>
      </c>
      <c r="D482" s="157">
        <v>44859</v>
      </c>
      <c r="E482" s="158">
        <v>89.42</v>
      </c>
      <c r="F482" s="158">
        <v>0.6956</v>
      </c>
      <c r="G482" s="158">
        <v>0.6956</v>
      </c>
      <c r="H482" s="158">
        <v>0.88180000000000003</v>
      </c>
      <c r="I482" s="158">
        <v>3.3813</v>
      </c>
      <c r="J482" s="158">
        <v>1.6637</v>
      </c>
      <c r="K482" s="158">
        <v>1.4232</v>
      </c>
      <c r="L482" s="158">
        <v>1.5880000000000001</v>
      </c>
      <c r="M482" s="158">
        <v>2.1867999999999999</v>
      </c>
      <c r="N482" s="158">
        <v>3.5009000000000001</v>
      </c>
      <c r="O482" s="158">
        <v>23.8705</v>
      </c>
      <c r="P482" s="158">
        <v>13.534000000000001</v>
      </c>
      <c r="Q482" s="158">
        <v>14.6416</v>
      </c>
      <c r="R482" s="158">
        <v>33.167700000000004</v>
      </c>
      <c r="T482" s="106"/>
      <c r="U482" s="107"/>
      <c r="V482" s="107"/>
      <c r="W482" s="107"/>
      <c r="X482" s="107"/>
      <c r="Y482" s="107"/>
      <c r="Z482" s="107"/>
      <c r="AA482" s="107"/>
      <c r="AB482" s="107"/>
      <c r="AC482" s="107"/>
      <c r="AD482" s="107"/>
      <c r="AE482" s="107"/>
      <c r="AF482" s="107"/>
      <c r="AG482" s="107"/>
      <c r="AH482" s="107"/>
    </row>
    <row r="483" spans="1:34" x14ac:dyDescent="0.3">
      <c r="A483" s="154" t="s">
        <v>735</v>
      </c>
      <c r="B483" s="154" t="s">
        <v>744</v>
      </c>
      <c r="C483" s="154">
        <v>120749</v>
      </c>
      <c r="D483" s="157">
        <v>44859</v>
      </c>
      <c r="E483" s="158">
        <v>108.3151</v>
      </c>
      <c r="F483" s="158">
        <v>0.54369999999999996</v>
      </c>
      <c r="G483" s="158">
        <v>0.54369999999999996</v>
      </c>
      <c r="H483" s="158">
        <v>0.80779999999999996</v>
      </c>
      <c r="I483" s="158">
        <v>2.4765000000000001</v>
      </c>
      <c r="J483" s="158">
        <v>0.92410000000000003</v>
      </c>
      <c r="K483" s="158">
        <v>2.8645</v>
      </c>
      <c r="L483" s="158">
        <v>0.26860000000000001</v>
      </c>
      <c r="M483" s="158">
        <v>-1.3533999999999999</v>
      </c>
      <c r="N483" s="158">
        <v>-5.7731000000000003</v>
      </c>
      <c r="O483" s="158">
        <v>16.834</v>
      </c>
      <c r="P483" s="158">
        <v>11.3583</v>
      </c>
      <c r="Q483" s="158">
        <v>12.2585</v>
      </c>
      <c r="R483" s="158">
        <v>22.8521</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735</v>
      </c>
      <c r="B484" s="154" t="s">
        <v>745</v>
      </c>
      <c r="C484" s="154">
        <v>103026</v>
      </c>
      <c r="D484" s="157">
        <v>44859</v>
      </c>
      <c r="E484" s="158">
        <v>102.0244</v>
      </c>
      <c r="F484" s="158">
        <v>0.53720000000000001</v>
      </c>
      <c r="G484" s="158">
        <v>0.53720000000000001</v>
      </c>
      <c r="H484" s="158">
        <v>0.79590000000000005</v>
      </c>
      <c r="I484" s="158">
        <v>2.4523999999999999</v>
      </c>
      <c r="J484" s="158">
        <v>0.87009999999999998</v>
      </c>
      <c r="K484" s="158">
        <v>2.7054</v>
      </c>
      <c r="L484" s="158">
        <v>-4.02E-2</v>
      </c>
      <c r="M484" s="158">
        <v>-1.8055000000000001</v>
      </c>
      <c r="N484" s="158">
        <v>-6.3503999999999996</v>
      </c>
      <c r="O484" s="158">
        <v>16.158300000000001</v>
      </c>
      <c r="P484" s="158">
        <v>10.6944</v>
      </c>
      <c r="Q484" s="158">
        <v>14.201499999999999</v>
      </c>
      <c r="R484" s="158">
        <v>22.121500000000001</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1.0294500000000002</v>
      </c>
      <c r="G485" s="160">
        <v>1.0294500000000002</v>
      </c>
      <c r="H485" s="160">
        <v>1.0633785714285715</v>
      </c>
      <c r="I485" s="160">
        <v>3.4566571428571429</v>
      </c>
      <c r="J485" s="160">
        <v>2.0982142857142856</v>
      </c>
      <c r="K485" s="160">
        <v>5.808471428571429</v>
      </c>
      <c r="L485" s="160">
        <v>3.9972857142857143</v>
      </c>
      <c r="M485" s="160">
        <v>3.4642714285714287</v>
      </c>
      <c r="N485" s="160">
        <v>2.373585714285714</v>
      </c>
      <c r="O485" s="160">
        <v>19.939091666666666</v>
      </c>
      <c r="P485" s="160">
        <v>10.807300000000001</v>
      </c>
      <c r="Q485" s="160">
        <v>15.863642857142862</v>
      </c>
      <c r="R485" s="160">
        <v>27.848408333333335</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0.91625000000000001</v>
      </c>
      <c r="G486" s="160">
        <v>0.91625000000000001</v>
      </c>
      <c r="H486" s="160">
        <v>0.87525000000000008</v>
      </c>
      <c r="I486" s="160">
        <v>3.4641999999999999</v>
      </c>
      <c r="J486" s="160">
        <v>1.6808000000000001</v>
      </c>
      <c r="K486" s="160">
        <v>7.5098500000000001</v>
      </c>
      <c r="L486" s="160">
        <v>3.8327</v>
      </c>
      <c r="M486" s="160">
        <v>2.41065</v>
      </c>
      <c r="N486" s="160">
        <v>2.7232000000000003</v>
      </c>
      <c r="O486" s="160">
        <v>19.14085</v>
      </c>
      <c r="P486" s="160">
        <v>10.942399999999999</v>
      </c>
      <c r="Q486" s="160">
        <v>14.2014</v>
      </c>
      <c r="R486" s="160">
        <v>25.1492</v>
      </c>
      <c r="S486" s="105"/>
      <c r="T486" s="105"/>
      <c r="U486" s="105"/>
      <c r="V486" s="105"/>
      <c r="W486" s="105"/>
      <c r="X486" s="105"/>
      <c r="Y486" s="105"/>
      <c r="Z486" s="105"/>
      <c r="AA486" s="105"/>
      <c r="AB486" s="105"/>
      <c r="AC486" s="105"/>
      <c r="AD486" s="105"/>
      <c r="AE486" s="105"/>
      <c r="AF486" s="105"/>
      <c r="AG486" s="105"/>
      <c r="AH486" s="105"/>
    </row>
    <row r="487" spans="1:34" x14ac:dyDescent="0.3">
      <c r="A487" s="105"/>
      <c r="B487" s="105"/>
      <c r="C487" s="105"/>
      <c r="D487" s="105"/>
      <c r="E487" s="105"/>
      <c r="F487" s="105"/>
      <c r="G487" s="105"/>
      <c r="H487" s="105"/>
      <c r="I487" s="105"/>
      <c r="J487" s="105"/>
      <c r="K487" s="105"/>
      <c r="L487" s="105"/>
      <c r="M487" s="105"/>
      <c r="N487" s="105"/>
      <c r="O487" s="105"/>
      <c r="P487" s="105"/>
      <c r="Q487" s="105"/>
      <c r="R487" s="105"/>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44859</v>
      </c>
      <c r="E489" s="158">
        <v>39.667200000000001</v>
      </c>
      <c r="F489" s="158">
        <v>14.8386</v>
      </c>
      <c r="G489" s="158">
        <v>14.8386</v>
      </c>
      <c r="H489" s="158">
        <v>6.7126000000000001</v>
      </c>
      <c r="I489" s="158">
        <v>7.5606</v>
      </c>
      <c r="J489" s="158">
        <v>5.1124000000000001</v>
      </c>
      <c r="K489" s="158">
        <v>5.0923999999999996</v>
      </c>
      <c r="L489" s="158">
        <v>9.3661999999999992</v>
      </c>
      <c r="M489" s="158">
        <v>6.7176</v>
      </c>
      <c r="N489" s="158">
        <v>5.8376000000000001</v>
      </c>
      <c r="O489" s="158">
        <v>5.6055000000000001</v>
      </c>
      <c r="P489" s="158">
        <v>5.0296000000000003</v>
      </c>
      <c r="Q489" s="158">
        <v>7.5378999999999996</v>
      </c>
      <c r="R489" s="158">
        <v>6.1567999999999996</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44859</v>
      </c>
      <c r="E490" s="158">
        <v>25.976800000000001</v>
      </c>
      <c r="F490" s="158">
        <v>14.248900000000001</v>
      </c>
      <c r="G490" s="158">
        <v>14.248900000000001</v>
      </c>
      <c r="H490" s="158">
        <v>6.1093000000000002</v>
      </c>
      <c r="I490" s="158">
        <v>6.9638</v>
      </c>
      <c r="J490" s="158">
        <v>4.5141</v>
      </c>
      <c r="K490" s="158">
        <v>4.4698000000000002</v>
      </c>
      <c r="L490" s="158">
        <v>8.7281999999999993</v>
      </c>
      <c r="M490" s="158">
        <v>6.0749000000000004</v>
      </c>
      <c r="N490" s="158">
        <v>5.1931000000000003</v>
      </c>
      <c r="O490" s="158">
        <v>4.9926000000000004</v>
      </c>
      <c r="P490" s="158">
        <v>4.4360999999999997</v>
      </c>
      <c r="Q490" s="158">
        <v>7.2957999999999998</v>
      </c>
      <c r="R490" s="158">
        <v>5.5381</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44859</v>
      </c>
      <c r="E491" s="158">
        <v>37.560899999999997</v>
      </c>
      <c r="F491" s="158">
        <v>14.2341</v>
      </c>
      <c r="G491" s="158">
        <v>14.2341</v>
      </c>
      <c r="H491" s="158">
        <v>6.1013999999999999</v>
      </c>
      <c r="I491" s="158">
        <v>6.9527000000000001</v>
      </c>
      <c r="J491" s="158">
        <v>4.5091000000000001</v>
      </c>
      <c r="K491" s="158">
        <v>4.4604999999999997</v>
      </c>
      <c r="L491" s="158">
        <v>8.7255000000000003</v>
      </c>
      <c r="M491" s="158">
        <v>6.0789</v>
      </c>
      <c r="N491" s="158">
        <v>5.1966999999999999</v>
      </c>
      <c r="O491" s="158">
        <v>5.0002000000000004</v>
      </c>
      <c r="P491" s="158">
        <v>4.4406999999999996</v>
      </c>
      <c r="Q491" s="158">
        <v>7.5907999999999998</v>
      </c>
      <c r="R491" s="158">
        <v>5.5457999999999998</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c r="E492" s="158"/>
      <c r="F492" s="158"/>
      <c r="G492" s="158"/>
      <c r="H492" s="158"/>
      <c r="I492" s="158"/>
      <c r="J492" s="158"/>
      <c r="K492" s="158"/>
      <c r="L492" s="158"/>
      <c r="M492" s="158"/>
      <c r="N492" s="158"/>
      <c r="O492" s="158"/>
      <c r="P492" s="158"/>
      <c r="Q492" s="158"/>
      <c r="R492" s="158"/>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c r="E493" s="158"/>
      <c r="F493" s="158"/>
      <c r="G493" s="158"/>
      <c r="H493" s="158"/>
      <c r="I493" s="158"/>
      <c r="J493" s="158"/>
      <c r="K493" s="158"/>
      <c r="L493" s="158"/>
      <c r="M493" s="158"/>
      <c r="N493" s="158"/>
      <c r="O493" s="158"/>
      <c r="P493" s="158"/>
      <c r="Q493" s="158"/>
      <c r="R493" s="158"/>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c r="E494" s="158"/>
      <c r="F494" s="158"/>
      <c r="G494" s="158"/>
      <c r="H494" s="158"/>
      <c r="I494" s="158"/>
      <c r="J494" s="158"/>
      <c r="K494" s="158"/>
      <c r="L494" s="158"/>
      <c r="M494" s="158"/>
      <c r="N494" s="158"/>
      <c r="O494" s="158"/>
      <c r="P494" s="158"/>
      <c r="Q494" s="158"/>
      <c r="R494" s="158"/>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44859</v>
      </c>
      <c r="E495" s="158">
        <v>26.11</v>
      </c>
      <c r="F495" s="158">
        <v>11.8979</v>
      </c>
      <c r="G495" s="158">
        <v>11.8979</v>
      </c>
      <c r="H495" s="158">
        <v>3.3772000000000002</v>
      </c>
      <c r="I495" s="158">
        <v>14.9533</v>
      </c>
      <c r="J495" s="158">
        <v>2.1227</v>
      </c>
      <c r="K495" s="158">
        <v>5.7138999999999998</v>
      </c>
      <c r="L495" s="158">
        <v>2.23</v>
      </c>
      <c r="M495" s="158">
        <v>1.4990000000000001</v>
      </c>
      <c r="N495" s="158">
        <v>1.2196</v>
      </c>
      <c r="O495" s="158">
        <v>6.43</v>
      </c>
      <c r="P495" s="158">
        <v>7.1220999999999997</v>
      </c>
      <c r="Q495" s="158">
        <v>8.5620999999999992</v>
      </c>
      <c r="R495" s="158">
        <v>2.8496000000000001</v>
      </c>
      <c r="S495" t="s">
        <v>1857</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44859</v>
      </c>
      <c r="E496" s="158">
        <v>23.982800000000001</v>
      </c>
      <c r="F496" s="158">
        <v>11.466900000000001</v>
      </c>
      <c r="G496" s="158">
        <v>11.466900000000001</v>
      </c>
      <c r="H496" s="158">
        <v>2.9586000000000001</v>
      </c>
      <c r="I496" s="158">
        <v>14.5389</v>
      </c>
      <c r="J496" s="158">
        <v>1.71</v>
      </c>
      <c r="K496" s="158">
        <v>5.2990000000000004</v>
      </c>
      <c r="L496" s="158">
        <v>1.8161</v>
      </c>
      <c r="M496" s="158">
        <v>1.0966</v>
      </c>
      <c r="N496" s="158">
        <v>0.81720000000000004</v>
      </c>
      <c r="O496" s="158">
        <v>5.9829999999999997</v>
      </c>
      <c r="P496" s="158">
        <v>6.4973999999999998</v>
      </c>
      <c r="Q496" s="158">
        <v>7.9004000000000003</v>
      </c>
      <c r="R496" s="158">
        <v>2.4333</v>
      </c>
      <c r="S496" t="s">
        <v>1857</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1963</v>
      </c>
      <c r="C497" s="154">
        <v>150173</v>
      </c>
      <c r="D497" s="157">
        <v>44859</v>
      </c>
      <c r="E497" s="158">
        <v>37.4848</v>
      </c>
      <c r="F497" s="158">
        <v>21.814800000000002</v>
      </c>
      <c r="G497" s="158">
        <v>21.814800000000002</v>
      </c>
      <c r="H497" s="158">
        <v>4.274</v>
      </c>
      <c r="I497" s="158">
        <v>11.154999999999999</v>
      </c>
      <c r="J497" s="158">
        <v>6.4507000000000003</v>
      </c>
      <c r="K497" s="158">
        <v>7.5388000000000002</v>
      </c>
      <c r="L497" s="158">
        <v>4.0964999999999998</v>
      </c>
      <c r="M497" s="158">
        <v>3.2673000000000001</v>
      </c>
      <c r="N497" s="158">
        <v>2.4794</v>
      </c>
      <c r="O497" s="158">
        <v>4.4621000000000004</v>
      </c>
      <c r="P497" s="158">
        <v>4.8018999999999998</v>
      </c>
      <c r="Q497" s="158">
        <v>7.5739000000000001</v>
      </c>
      <c r="R497" s="158">
        <v>2.0922999999999998</v>
      </c>
      <c r="S497" t="s">
        <v>1857</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1964</v>
      </c>
      <c r="C498" s="154">
        <v>150180</v>
      </c>
      <c r="D498" s="157">
        <v>44859</v>
      </c>
      <c r="E498" s="158">
        <v>40.679699999999997</v>
      </c>
      <c r="F498" s="158">
        <v>22.802199999999999</v>
      </c>
      <c r="G498" s="158">
        <v>22.802199999999999</v>
      </c>
      <c r="H498" s="158">
        <v>5.2606000000000002</v>
      </c>
      <c r="I498" s="158">
        <v>12.143599999999999</v>
      </c>
      <c r="J498" s="158">
        <v>7.4364999999999997</v>
      </c>
      <c r="K498" s="158">
        <v>8.5889000000000006</v>
      </c>
      <c r="L498" s="158">
        <v>5.1534000000000004</v>
      </c>
      <c r="M498" s="158">
        <v>4.3699000000000003</v>
      </c>
      <c r="N498" s="158">
        <v>3.6156000000000001</v>
      </c>
      <c r="O498" s="158">
        <v>5.5766999999999998</v>
      </c>
      <c r="P498" s="158">
        <v>5.9032999999999998</v>
      </c>
      <c r="Q498" s="158">
        <v>7.9532999999999996</v>
      </c>
      <c r="R498" s="158">
        <v>3.3129</v>
      </c>
      <c r="S498" t="s">
        <v>1857</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2059</v>
      </c>
      <c r="C499" s="154">
        <v>150172</v>
      </c>
      <c r="D499" s="157">
        <v>44859</v>
      </c>
      <c r="E499" s="158">
        <v>26.400099999999998</v>
      </c>
      <c r="F499" s="158">
        <v>21.8276</v>
      </c>
      <c r="G499" s="158">
        <v>21.8276</v>
      </c>
      <c r="H499" s="158">
        <v>4.2697000000000003</v>
      </c>
      <c r="I499" s="158">
        <v>11.157500000000001</v>
      </c>
      <c r="J499" s="158">
        <v>6.4523000000000001</v>
      </c>
      <c r="K499" s="158">
        <v>7.5903</v>
      </c>
      <c r="L499" s="158">
        <v>4.2641999999999998</v>
      </c>
      <c r="M499" s="158">
        <v>3.5945999999999998</v>
      </c>
      <c r="N499" s="158">
        <v>2.8975</v>
      </c>
      <c r="O499" s="158">
        <v>4.9715999999999996</v>
      </c>
      <c r="P499" s="158">
        <v>5.3699000000000003</v>
      </c>
      <c r="Q499" s="158">
        <v>7.3407999999999998</v>
      </c>
      <c r="R499" s="158">
        <v>2.6938</v>
      </c>
      <c r="S499" t="s">
        <v>1857</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1857</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1857</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44859</v>
      </c>
      <c r="E502" s="158">
        <v>26.3217</v>
      </c>
      <c r="F502" s="158">
        <v>23.9832</v>
      </c>
      <c r="G502" s="158">
        <v>23.9832</v>
      </c>
      <c r="H502" s="158">
        <v>5.4931000000000001</v>
      </c>
      <c r="I502" s="158">
        <v>10.7713</v>
      </c>
      <c r="J502" s="158">
        <v>8.4515999999999991</v>
      </c>
      <c r="K502" s="158">
        <v>4.5662000000000003</v>
      </c>
      <c r="L502" s="158">
        <v>3.1591</v>
      </c>
      <c r="M502" s="158">
        <v>2.5224000000000002</v>
      </c>
      <c r="N502" s="158">
        <v>2.4935999999999998</v>
      </c>
      <c r="O502" s="158">
        <v>5.0903</v>
      </c>
      <c r="P502" s="158">
        <v>5.6185</v>
      </c>
      <c r="Q502" s="158">
        <v>7.8220999999999998</v>
      </c>
      <c r="R502" s="158">
        <v>2.5491999999999999</v>
      </c>
      <c r="S502" t="s">
        <v>1857</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44859</v>
      </c>
      <c r="E503" s="158">
        <v>24.572199999999999</v>
      </c>
      <c r="F503" s="158">
        <v>22.895600000000002</v>
      </c>
      <c r="G503" s="158">
        <v>22.895600000000002</v>
      </c>
      <c r="H503" s="158">
        <v>4.375</v>
      </c>
      <c r="I503" s="158">
        <v>9.6590000000000007</v>
      </c>
      <c r="J503" s="158">
        <v>7.3346999999999998</v>
      </c>
      <c r="K503" s="158">
        <v>3.4592999999999998</v>
      </c>
      <c r="L503" s="158">
        <v>2.0526</v>
      </c>
      <c r="M503" s="158">
        <v>1.4280999999999999</v>
      </c>
      <c r="N503" s="158">
        <v>1.3868</v>
      </c>
      <c r="O503" s="158">
        <v>4.0696000000000003</v>
      </c>
      <c r="P503" s="158">
        <v>4.6832000000000003</v>
      </c>
      <c r="Q503" s="158">
        <v>6.9306000000000001</v>
      </c>
      <c r="R503" s="158">
        <v>1.4761</v>
      </c>
      <c r="S503" t="s">
        <v>1857</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44859</v>
      </c>
      <c r="E504" s="158">
        <v>2838.9196999999999</v>
      </c>
      <c r="F504" s="158">
        <v>8.8873999999999995</v>
      </c>
      <c r="G504" s="158">
        <v>8.8873999999999995</v>
      </c>
      <c r="H504" s="158">
        <v>4.7104999999999997</v>
      </c>
      <c r="I504" s="158">
        <v>5.4046000000000003</v>
      </c>
      <c r="J504" s="158">
        <v>4.8240999999999996</v>
      </c>
      <c r="K504" s="158">
        <v>2.5762999999999998</v>
      </c>
      <c r="L504" s="158">
        <v>1.9035</v>
      </c>
      <c r="M504" s="158">
        <v>1.4436</v>
      </c>
      <c r="N504" s="158">
        <v>1.6261000000000001</v>
      </c>
      <c r="O504" s="158">
        <v>6.0364000000000004</v>
      </c>
      <c r="P504" s="158">
        <v>6.6418999999999997</v>
      </c>
      <c r="Q504" s="158">
        <v>7.9935</v>
      </c>
      <c r="R504" s="158">
        <v>2.6781999999999999</v>
      </c>
      <c r="S504" t="s">
        <v>1857</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44859</v>
      </c>
      <c r="E505" s="158">
        <v>2711.2172999999998</v>
      </c>
      <c r="F505" s="158">
        <v>8.2464999999999993</v>
      </c>
      <c r="G505" s="158">
        <v>8.2464999999999993</v>
      </c>
      <c r="H505" s="158">
        <v>4.07</v>
      </c>
      <c r="I505" s="158">
        <v>4.7633999999999999</v>
      </c>
      <c r="J505" s="158">
        <v>4.1816000000000004</v>
      </c>
      <c r="K505" s="158">
        <v>1.9292</v>
      </c>
      <c r="L505" s="158">
        <v>1.2534000000000001</v>
      </c>
      <c r="M505" s="158">
        <v>0.8014</v>
      </c>
      <c r="N505" s="158">
        <v>0.97940000000000005</v>
      </c>
      <c r="O505" s="158">
        <v>5.36</v>
      </c>
      <c r="P505" s="158">
        <v>6.0292000000000003</v>
      </c>
      <c r="Q505" s="158">
        <v>6.6578999999999997</v>
      </c>
      <c r="R505" s="158">
        <v>2.0228000000000002</v>
      </c>
      <c r="S505" t="s">
        <v>1857</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c r="E506" s="158"/>
      <c r="F506" s="158"/>
      <c r="G506" s="158"/>
      <c r="H506" s="158"/>
      <c r="I506" s="158"/>
      <c r="J506" s="158"/>
      <c r="K506" s="158"/>
      <c r="L506" s="158"/>
      <c r="M506" s="158"/>
      <c r="N506" s="158"/>
      <c r="O506" s="158"/>
      <c r="P506" s="158"/>
      <c r="Q506" s="158"/>
      <c r="R506" s="158"/>
      <c r="S506" t="s">
        <v>1857</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c r="E507" s="158"/>
      <c r="F507" s="158"/>
      <c r="G507" s="158"/>
      <c r="H507" s="158"/>
      <c r="I507" s="158"/>
      <c r="J507" s="158"/>
      <c r="K507" s="158"/>
      <c r="L507" s="158"/>
      <c r="M507" s="158"/>
      <c r="N507" s="158"/>
      <c r="O507" s="158"/>
      <c r="P507" s="158"/>
      <c r="Q507" s="158"/>
      <c r="R507" s="158"/>
      <c r="S507" t="s">
        <v>1857</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1857</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1857</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44859</v>
      </c>
      <c r="E510" s="158">
        <v>0.75439999999999996</v>
      </c>
      <c r="F510" s="158">
        <v>14.538</v>
      </c>
      <c r="G510" s="158">
        <v>14.538</v>
      </c>
      <c r="H510" s="158">
        <v>14.555400000000001</v>
      </c>
      <c r="I510" s="158">
        <v>14.945600000000001</v>
      </c>
      <c r="J510" s="158">
        <v>15.1675</v>
      </c>
      <c r="K510" s="158">
        <v>-14.1004</v>
      </c>
      <c r="L510" s="158">
        <v>-1.7818000000000001</v>
      </c>
      <c r="M510" s="158"/>
      <c r="N510" s="158"/>
      <c r="O510" s="158"/>
      <c r="P510" s="158"/>
      <c r="Q510" s="158">
        <v>1.1517999999999999</v>
      </c>
      <c r="R510" s="158"/>
      <c r="S510" t="s">
        <v>1857</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44859</v>
      </c>
      <c r="E511" s="158">
        <v>0.79910000000000003</v>
      </c>
      <c r="F511" s="158">
        <v>14.869</v>
      </c>
      <c r="G511" s="158">
        <v>14.869</v>
      </c>
      <c r="H511" s="158">
        <v>15.051299999999999</v>
      </c>
      <c r="I511" s="158">
        <v>15.094799999999999</v>
      </c>
      <c r="J511" s="158">
        <v>15.0406</v>
      </c>
      <c r="K511" s="158">
        <v>-14.0786</v>
      </c>
      <c r="L511" s="158">
        <v>-1.7810999999999999</v>
      </c>
      <c r="M511" s="158"/>
      <c r="N511" s="158"/>
      <c r="O511" s="158"/>
      <c r="P511" s="158"/>
      <c r="Q511" s="158">
        <v>1.1651</v>
      </c>
      <c r="R511" s="158"/>
      <c r="S511" t="s">
        <v>1857</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1857</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1857</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44859</v>
      </c>
      <c r="E514" s="158">
        <v>73.623699999999999</v>
      </c>
      <c r="F514" s="158">
        <v>23.3979</v>
      </c>
      <c r="G514" s="158">
        <v>23.3979</v>
      </c>
      <c r="H514" s="158">
        <v>4.9127000000000001</v>
      </c>
      <c r="I514" s="158">
        <v>9.4893000000000001</v>
      </c>
      <c r="J514" s="158">
        <v>5.8426</v>
      </c>
      <c r="K514" s="158">
        <v>5.2652999999999999</v>
      </c>
      <c r="L514" s="158">
        <v>2.5809000000000002</v>
      </c>
      <c r="M514" s="158">
        <v>1.0544</v>
      </c>
      <c r="N514" s="158">
        <v>0.81740000000000002</v>
      </c>
      <c r="O514" s="158">
        <v>6.0229999999999997</v>
      </c>
      <c r="P514" s="158">
        <v>4.6002000000000001</v>
      </c>
      <c r="Q514" s="158">
        <v>8.1403999999999996</v>
      </c>
      <c r="R514" s="158">
        <v>4.5892999999999997</v>
      </c>
      <c r="S514" t="s">
        <v>1857</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44859</v>
      </c>
      <c r="E515" s="158">
        <v>79.398600000000002</v>
      </c>
      <c r="F515" s="158">
        <v>24.660699999999999</v>
      </c>
      <c r="G515" s="158">
        <v>24.660699999999999</v>
      </c>
      <c r="H515" s="158">
        <v>6.1738999999999997</v>
      </c>
      <c r="I515" s="158">
        <v>10.742100000000001</v>
      </c>
      <c r="J515" s="158">
        <v>7.0960000000000001</v>
      </c>
      <c r="K515" s="158">
        <v>6.5250000000000004</v>
      </c>
      <c r="L515" s="158">
        <v>3.8448000000000002</v>
      </c>
      <c r="M515" s="158">
        <v>2.2948</v>
      </c>
      <c r="N515" s="158">
        <v>2.0638000000000001</v>
      </c>
      <c r="O515" s="158">
        <v>6.9333</v>
      </c>
      <c r="P515" s="158">
        <v>5.3887999999999998</v>
      </c>
      <c r="Q515" s="158">
        <v>7.6581000000000001</v>
      </c>
      <c r="R515" s="158">
        <v>5.5309999999999997</v>
      </c>
      <c r="S515" t="s">
        <v>1857</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44859</v>
      </c>
      <c r="E516" s="158">
        <v>73.623699999999999</v>
      </c>
      <c r="F516" s="158">
        <v>23.3979</v>
      </c>
      <c r="G516" s="158">
        <v>23.3979</v>
      </c>
      <c r="H516" s="158">
        <v>4.9127000000000001</v>
      </c>
      <c r="I516" s="158">
        <v>9.4893000000000001</v>
      </c>
      <c r="J516" s="158">
        <v>5.8426</v>
      </c>
      <c r="K516" s="158">
        <v>5.2652999999999999</v>
      </c>
      <c r="L516" s="158">
        <v>2.5809000000000002</v>
      </c>
      <c r="M516" s="158">
        <v>1.0544</v>
      </c>
      <c r="N516" s="158">
        <v>0.81740000000000002</v>
      </c>
      <c r="O516" s="158">
        <v>6.0229999999999997</v>
      </c>
      <c r="P516" s="158">
        <v>4.6002000000000001</v>
      </c>
      <c r="Q516" s="158">
        <v>8.1403999999999996</v>
      </c>
      <c r="R516" s="158">
        <v>4.5892999999999997</v>
      </c>
      <c r="S516" t="s">
        <v>1857</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44859</v>
      </c>
      <c r="E517" s="158">
        <v>73.623699999999999</v>
      </c>
      <c r="F517" s="158">
        <v>23.3979</v>
      </c>
      <c r="G517" s="158">
        <v>23.3979</v>
      </c>
      <c r="H517" s="158">
        <v>4.9127000000000001</v>
      </c>
      <c r="I517" s="158">
        <v>9.4893000000000001</v>
      </c>
      <c r="J517" s="158">
        <v>5.8426</v>
      </c>
      <c r="K517" s="158">
        <v>5.2652999999999999</v>
      </c>
      <c r="L517" s="158">
        <v>2.5809000000000002</v>
      </c>
      <c r="M517" s="158">
        <v>1.0544</v>
      </c>
      <c r="N517" s="158">
        <v>0.81740000000000002</v>
      </c>
      <c r="O517" s="158">
        <v>6.0229999999999997</v>
      </c>
      <c r="P517" s="158">
        <v>4.6002000000000001</v>
      </c>
      <c r="Q517" s="158">
        <v>8.1403999999999996</v>
      </c>
      <c r="R517" s="158">
        <v>4.5892999999999997</v>
      </c>
      <c r="S517" t="s">
        <v>1857</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44859</v>
      </c>
      <c r="E518" s="158">
        <v>28.8127</v>
      </c>
      <c r="F518" s="158">
        <v>26.298400000000001</v>
      </c>
      <c r="G518" s="158">
        <v>26.298400000000001</v>
      </c>
      <c r="H518" s="158">
        <v>3.5676000000000001</v>
      </c>
      <c r="I518" s="158">
        <v>9.3444000000000003</v>
      </c>
      <c r="J518" s="158">
        <v>4.7824</v>
      </c>
      <c r="K518" s="158">
        <v>2.7284999999999999</v>
      </c>
      <c r="L518" s="158">
        <v>0.88160000000000005</v>
      </c>
      <c r="M518" s="158">
        <v>0.25380000000000003</v>
      </c>
      <c r="N518" s="158">
        <v>0.25369999999999998</v>
      </c>
      <c r="O518" s="158">
        <v>3.6204000000000001</v>
      </c>
      <c r="P518" s="158">
        <v>4.7220000000000004</v>
      </c>
      <c r="Q518" s="158">
        <v>7.2766999999999999</v>
      </c>
      <c r="R518" s="158">
        <v>1.1959</v>
      </c>
      <c r="S518" t="s">
        <v>1857</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44859</v>
      </c>
      <c r="E519" s="158">
        <v>31.072500000000002</v>
      </c>
      <c r="F519" s="158">
        <v>27.068100000000001</v>
      </c>
      <c r="G519" s="158">
        <v>27.068100000000001</v>
      </c>
      <c r="H519" s="158">
        <v>4.3498999999999999</v>
      </c>
      <c r="I519" s="158">
        <v>10.132999999999999</v>
      </c>
      <c r="J519" s="158">
        <v>5.5774999999999997</v>
      </c>
      <c r="K519" s="158">
        <v>3.5270000000000001</v>
      </c>
      <c r="L519" s="158">
        <v>1.6771</v>
      </c>
      <c r="M519" s="158">
        <v>1.0481</v>
      </c>
      <c r="N519" s="158">
        <v>1.0488</v>
      </c>
      <c r="O519" s="158">
        <v>4.4379</v>
      </c>
      <c r="P519" s="158">
        <v>5.5339999999999998</v>
      </c>
      <c r="Q519" s="158">
        <v>6.9424000000000001</v>
      </c>
      <c r="R519" s="158">
        <v>1.9966999999999999</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44859</v>
      </c>
      <c r="E520" s="158">
        <v>27.612400000000001</v>
      </c>
      <c r="F520" s="158">
        <v>26.0489</v>
      </c>
      <c r="G520" s="158">
        <v>26.0489</v>
      </c>
      <c r="H520" s="158">
        <v>3.3068</v>
      </c>
      <c r="I520" s="158">
        <v>9.0959000000000003</v>
      </c>
      <c r="J520" s="158">
        <v>4.5330000000000004</v>
      </c>
      <c r="K520" s="158">
        <v>2.4781</v>
      </c>
      <c r="L520" s="158">
        <v>0.63039999999999996</v>
      </c>
      <c r="M520" s="158">
        <v>3.3999999999999998E-3</v>
      </c>
      <c r="N520" s="158">
        <v>3.3E-3</v>
      </c>
      <c r="O520" s="158">
        <v>3.3660000000000001</v>
      </c>
      <c r="P520" s="158">
        <v>4.4634</v>
      </c>
      <c r="Q520" s="158">
        <v>6.9741</v>
      </c>
      <c r="R520" s="158">
        <v>0.94469999999999998</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44859</v>
      </c>
      <c r="E521" s="158">
        <v>29.9588</v>
      </c>
      <c r="F521" s="158">
        <v>21.003699999999998</v>
      </c>
      <c r="G521" s="158">
        <v>21.003699999999998</v>
      </c>
      <c r="H521" s="158">
        <v>6.5698999999999996</v>
      </c>
      <c r="I521" s="158">
        <v>10.511200000000001</v>
      </c>
      <c r="J521" s="158">
        <v>6.4093</v>
      </c>
      <c r="K521" s="158">
        <v>8.2184000000000008</v>
      </c>
      <c r="L521" s="158">
        <v>5.383</v>
      </c>
      <c r="M521" s="158">
        <v>4.7062999999999997</v>
      </c>
      <c r="N521" s="158">
        <v>3.6353</v>
      </c>
      <c r="O521" s="158">
        <v>7.0693999999999999</v>
      </c>
      <c r="P521" s="158">
        <v>6.9794</v>
      </c>
      <c r="Q521" s="158">
        <v>8.9724000000000004</v>
      </c>
      <c r="R521" s="158">
        <v>4.4524999999999997</v>
      </c>
      <c r="S521" t="s">
        <v>1857</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44859</v>
      </c>
      <c r="E522" s="158">
        <v>31.747199999999999</v>
      </c>
      <c r="F522" s="158">
        <v>21.723600000000001</v>
      </c>
      <c r="G522" s="158">
        <v>21.723600000000001</v>
      </c>
      <c r="H522" s="158">
        <v>7.3190999999999997</v>
      </c>
      <c r="I522" s="158">
        <v>11.2746</v>
      </c>
      <c r="J522" s="158">
        <v>7.1694000000000004</v>
      </c>
      <c r="K522" s="158">
        <v>8.9907000000000004</v>
      </c>
      <c r="L522" s="158">
        <v>6.1585000000000001</v>
      </c>
      <c r="M522" s="158">
        <v>5.4886999999999997</v>
      </c>
      <c r="N522" s="158">
        <v>4.4264000000000001</v>
      </c>
      <c r="O522" s="158">
        <v>7.8578000000000001</v>
      </c>
      <c r="P522" s="158">
        <v>7.7582000000000004</v>
      </c>
      <c r="Q522" s="158">
        <v>9.9359999999999999</v>
      </c>
      <c r="R522" s="158">
        <v>5.2602000000000002</v>
      </c>
      <c r="S522" t="s">
        <v>1857</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44859</v>
      </c>
      <c r="E523" s="158">
        <v>18.179300000000001</v>
      </c>
      <c r="F523" s="158">
        <v>32.237900000000003</v>
      </c>
      <c r="G523" s="158">
        <v>32.237900000000003</v>
      </c>
      <c r="H523" s="158">
        <v>8.0723000000000003</v>
      </c>
      <c r="I523" s="158">
        <v>13.9277</v>
      </c>
      <c r="J523" s="158">
        <v>6.8802000000000003</v>
      </c>
      <c r="K523" s="158">
        <v>5.7317999999999998</v>
      </c>
      <c r="L523" s="158">
        <v>2.2008000000000001</v>
      </c>
      <c r="M523" s="158">
        <v>1.8150999999999999</v>
      </c>
      <c r="N523" s="158">
        <v>1.3017000000000001</v>
      </c>
      <c r="O523" s="158">
        <v>5.6755000000000004</v>
      </c>
      <c r="P523" s="158">
        <v>4.7262000000000004</v>
      </c>
      <c r="Q523" s="158">
        <v>5.7548000000000004</v>
      </c>
      <c r="R523" s="158">
        <v>3.6288</v>
      </c>
      <c r="S523" t="s">
        <v>1857</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44859</v>
      </c>
      <c r="E524" s="158">
        <v>19.665800000000001</v>
      </c>
      <c r="F524" s="158">
        <v>32.970100000000002</v>
      </c>
      <c r="G524" s="158">
        <v>32.970100000000002</v>
      </c>
      <c r="H524" s="158">
        <v>8.8177000000000003</v>
      </c>
      <c r="I524" s="158">
        <v>14.6784</v>
      </c>
      <c r="J524" s="158">
        <v>7.6372999999999998</v>
      </c>
      <c r="K524" s="158">
        <v>6.4916</v>
      </c>
      <c r="L524" s="158">
        <v>2.9601999999999999</v>
      </c>
      <c r="M524" s="158">
        <v>2.5771000000000002</v>
      </c>
      <c r="N524" s="158">
        <v>2.0646</v>
      </c>
      <c r="O524" s="158">
        <v>6.4767000000000001</v>
      </c>
      <c r="P524" s="158">
        <v>5.7050000000000001</v>
      </c>
      <c r="Q524" s="158">
        <v>6.2530999999999999</v>
      </c>
      <c r="R524" s="158">
        <v>4.4020999999999999</v>
      </c>
      <c r="S524" t="s">
        <v>1857</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44859</v>
      </c>
      <c r="E525" s="158">
        <v>30.140699999999999</v>
      </c>
      <c r="F525" s="158">
        <v>25.5627</v>
      </c>
      <c r="G525" s="158">
        <v>25.5627</v>
      </c>
      <c r="H525" s="158">
        <v>6.1486999999999998</v>
      </c>
      <c r="I525" s="158">
        <v>11.5641</v>
      </c>
      <c r="J525" s="158">
        <v>7.4122000000000003</v>
      </c>
      <c r="K525" s="158">
        <v>2.1665000000000001</v>
      </c>
      <c r="L525" s="158">
        <v>0.27900000000000003</v>
      </c>
      <c r="M525" s="158">
        <v>0.55459999999999998</v>
      </c>
      <c r="N525" s="158">
        <v>0.9042</v>
      </c>
      <c r="O525" s="158">
        <v>5.8319999999999999</v>
      </c>
      <c r="P525" s="158">
        <v>6.8446999999999996</v>
      </c>
      <c r="Q525" s="158">
        <v>8.3978999999999999</v>
      </c>
      <c r="R525" s="158">
        <v>2.101</v>
      </c>
      <c r="S525" t="s">
        <v>1857</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44859</v>
      </c>
      <c r="E526" s="158">
        <v>27.7529</v>
      </c>
      <c r="F526" s="158">
        <v>24.693300000000001</v>
      </c>
      <c r="G526" s="158">
        <v>24.693300000000001</v>
      </c>
      <c r="H526" s="158">
        <v>5.2849000000000004</v>
      </c>
      <c r="I526" s="158">
        <v>10.706099999999999</v>
      </c>
      <c r="J526" s="158">
        <v>6.5475000000000003</v>
      </c>
      <c r="K526" s="158">
        <v>1.3051999999999999</v>
      </c>
      <c r="L526" s="158">
        <v>-0.57969999999999999</v>
      </c>
      <c r="M526" s="158">
        <v>-0.30570000000000003</v>
      </c>
      <c r="N526" s="158">
        <v>3.78E-2</v>
      </c>
      <c r="O526" s="158">
        <v>4.9394999999999998</v>
      </c>
      <c r="P526" s="158">
        <v>5.9988000000000001</v>
      </c>
      <c r="Q526" s="158">
        <v>7.6159999999999997</v>
      </c>
      <c r="R526" s="158">
        <v>1.2089000000000001</v>
      </c>
      <c r="S526" t="s">
        <v>1857</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44859</v>
      </c>
      <c r="E527" s="158">
        <v>19.0184</v>
      </c>
      <c r="F527" s="158">
        <v>11.770200000000001</v>
      </c>
      <c r="G527" s="158">
        <v>11.770200000000001</v>
      </c>
      <c r="H527" s="158">
        <v>2.9626999999999999</v>
      </c>
      <c r="I527" s="158">
        <v>8.4581</v>
      </c>
      <c r="J527" s="158">
        <v>4.6066000000000003</v>
      </c>
      <c r="K527" s="158">
        <v>4.5213999999999999</v>
      </c>
      <c r="L527" s="158">
        <v>2.1133000000000002</v>
      </c>
      <c r="M527" s="158">
        <v>3.0987</v>
      </c>
      <c r="N527" s="158">
        <v>3.4007999999999998</v>
      </c>
      <c r="O527" s="158">
        <v>6.1378000000000004</v>
      </c>
      <c r="P527" s="158">
        <v>6.4067999999999996</v>
      </c>
      <c r="Q527" s="158">
        <v>7.1228999999999996</v>
      </c>
      <c r="R527" s="158">
        <v>5.1288</v>
      </c>
      <c r="S527" t="s">
        <v>1857</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44859</v>
      </c>
      <c r="E528" s="158">
        <v>18.148399999999999</v>
      </c>
      <c r="F528" s="158">
        <v>11.5791</v>
      </c>
      <c r="G528" s="158">
        <v>11.5791</v>
      </c>
      <c r="H528" s="158">
        <v>2.7309000000000001</v>
      </c>
      <c r="I528" s="158">
        <v>8.2141999999999999</v>
      </c>
      <c r="J528" s="158">
        <v>4.3594999999999997</v>
      </c>
      <c r="K528" s="158">
        <v>4.2690000000000001</v>
      </c>
      <c r="L528" s="158">
        <v>1.8613999999999999</v>
      </c>
      <c r="M528" s="158">
        <v>2.8439999999999999</v>
      </c>
      <c r="N528" s="158">
        <v>3.1429</v>
      </c>
      <c r="O528" s="158">
        <v>5.7103999999999999</v>
      </c>
      <c r="P528" s="158">
        <v>5.8747999999999996</v>
      </c>
      <c r="Q528" s="158">
        <v>6.5872999999999999</v>
      </c>
      <c r="R528" s="158">
        <v>4.8141999999999996</v>
      </c>
      <c r="S528" t="s">
        <v>1857</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44859</v>
      </c>
      <c r="E529" s="158">
        <v>1265.0864999999999</v>
      </c>
      <c r="F529" s="158">
        <v>11.5177</v>
      </c>
      <c r="G529" s="158">
        <v>11.5177</v>
      </c>
      <c r="H529" s="158">
        <v>4.4481999999999999</v>
      </c>
      <c r="I529" s="158">
        <v>8.5555000000000003</v>
      </c>
      <c r="J529" s="158">
        <v>5.7944000000000004</v>
      </c>
      <c r="K529" s="158">
        <v>4.3846999999999996</v>
      </c>
      <c r="L529" s="158">
        <v>2.6402999999999999</v>
      </c>
      <c r="M529" s="158">
        <v>2.1932</v>
      </c>
      <c r="N529" s="158">
        <v>2.4239000000000002</v>
      </c>
      <c r="O529" s="158">
        <v>4.8315000000000001</v>
      </c>
      <c r="P529" s="158"/>
      <c r="Q529" s="158">
        <v>6.226</v>
      </c>
      <c r="R529" s="158">
        <v>3.7806999999999999</v>
      </c>
      <c r="S529" t="s">
        <v>1857</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44859</v>
      </c>
      <c r="E530" s="158">
        <v>1239.9323999999999</v>
      </c>
      <c r="F530" s="158">
        <v>11.101000000000001</v>
      </c>
      <c r="G530" s="158">
        <v>11.101000000000001</v>
      </c>
      <c r="H530" s="158">
        <v>4.0313999999999997</v>
      </c>
      <c r="I530" s="158">
        <v>8.1378000000000004</v>
      </c>
      <c r="J530" s="158">
        <v>5.3761000000000001</v>
      </c>
      <c r="K530" s="158">
        <v>3.9037000000000002</v>
      </c>
      <c r="L530" s="158">
        <v>2.1374</v>
      </c>
      <c r="M530" s="158">
        <v>1.6813</v>
      </c>
      <c r="N530" s="158">
        <v>1.8995</v>
      </c>
      <c r="O530" s="158">
        <v>4.2904</v>
      </c>
      <c r="P530" s="158"/>
      <c r="Q530" s="158">
        <v>5.6794000000000002</v>
      </c>
      <c r="R530" s="158">
        <v>3.2480000000000002</v>
      </c>
      <c r="S530" t="s">
        <v>1857</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1991</v>
      </c>
      <c r="C531" s="154">
        <v>120435</v>
      </c>
      <c r="D531" s="157">
        <v>44859</v>
      </c>
      <c r="E531" s="158">
        <v>35.9955</v>
      </c>
      <c r="F531" s="158">
        <v>17.627199999999998</v>
      </c>
      <c r="G531" s="158">
        <v>17.627199999999998</v>
      </c>
      <c r="H531" s="158">
        <v>4.4509999999999996</v>
      </c>
      <c r="I531" s="158">
        <v>6.4767999999999999</v>
      </c>
      <c r="J531" s="158">
        <v>4.9200999999999997</v>
      </c>
      <c r="K531" s="158">
        <v>4.2070999999999996</v>
      </c>
      <c r="L531" s="158">
        <v>3.7650999999999999</v>
      </c>
      <c r="M531" s="158">
        <v>3.5918000000000001</v>
      </c>
      <c r="N531" s="158">
        <v>3.5438999999999998</v>
      </c>
      <c r="O531" s="158">
        <v>5.2222999999999997</v>
      </c>
      <c r="P531" s="158">
        <v>6.1444000000000001</v>
      </c>
      <c r="Q531" s="158">
        <v>7.5343</v>
      </c>
      <c r="R531" s="158">
        <v>3.7578999999999998</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1992</v>
      </c>
      <c r="C532" s="154">
        <v>101806</v>
      </c>
      <c r="D532" s="157">
        <v>44859</v>
      </c>
      <c r="E532" s="158">
        <v>34.101999999999997</v>
      </c>
      <c r="F532" s="158">
        <v>17.264700000000001</v>
      </c>
      <c r="G532" s="158">
        <v>17.264700000000001</v>
      </c>
      <c r="H532" s="158">
        <v>4.0857000000000001</v>
      </c>
      <c r="I532" s="158">
        <v>6.1227999999999998</v>
      </c>
      <c r="J532" s="158">
        <v>4.5670999999999999</v>
      </c>
      <c r="K532" s="158">
        <v>3.8647999999999998</v>
      </c>
      <c r="L532" s="158">
        <v>3.3898000000000001</v>
      </c>
      <c r="M532" s="158">
        <v>3.2031999999999998</v>
      </c>
      <c r="N532" s="158">
        <v>3.0891999999999999</v>
      </c>
      <c r="O532" s="158">
        <v>4.5822000000000003</v>
      </c>
      <c r="P532" s="158">
        <v>5.5453000000000001</v>
      </c>
      <c r="Q532" s="158">
        <v>6.5458999999999996</v>
      </c>
      <c r="R532" s="158">
        <v>3.1520000000000001</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44859</v>
      </c>
      <c r="E533" s="158">
        <v>32.483899999999998</v>
      </c>
      <c r="F533" s="158">
        <v>28.5168</v>
      </c>
      <c r="G533" s="158">
        <v>28.5168</v>
      </c>
      <c r="H533" s="158">
        <v>-1.1555</v>
      </c>
      <c r="I533" s="158">
        <v>11.5198</v>
      </c>
      <c r="J533" s="158">
        <v>4.3247999999999998</v>
      </c>
      <c r="K533" s="158">
        <v>5.4577</v>
      </c>
      <c r="L533" s="158">
        <v>2.3106</v>
      </c>
      <c r="M533" s="158">
        <v>2.3521000000000001</v>
      </c>
      <c r="N533" s="158">
        <v>2.2669999999999999</v>
      </c>
      <c r="O533" s="158">
        <v>6.4177</v>
      </c>
      <c r="P533" s="158">
        <v>7.4653</v>
      </c>
      <c r="Q533" s="158">
        <v>8.7971000000000004</v>
      </c>
      <c r="R533" s="158">
        <v>3.5914999999999999</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44859</v>
      </c>
      <c r="E534" s="158">
        <v>30.451599999999999</v>
      </c>
      <c r="F534" s="158">
        <v>27.5916</v>
      </c>
      <c r="G534" s="158">
        <v>27.5916</v>
      </c>
      <c r="H534" s="158">
        <v>-2.1053000000000002</v>
      </c>
      <c r="I534" s="158">
        <v>10.582100000000001</v>
      </c>
      <c r="J534" s="158">
        <v>3.3887</v>
      </c>
      <c r="K534" s="158">
        <v>4.5129999999999999</v>
      </c>
      <c r="L534" s="158">
        <v>1.3531</v>
      </c>
      <c r="M534" s="158">
        <v>1.3787</v>
      </c>
      <c r="N534" s="158">
        <v>1.3408</v>
      </c>
      <c r="O534" s="158">
        <v>5.6077000000000004</v>
      </c>
      <c r="P534" s="158">
        <v>6.7149999999999999</v>
      </c>
      <c r="Q534" s="158">
        <v>8.0269999999999992</v>
      </c>
      <c r="R534" s="158">
        <v>2.7465999999999999</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44859</v>
      </c>
      <c r="E535" s="158">
        <v>25.941299999999998</v>
      </c>
      <c r="F535" s="158">
        <v>14.9389</v>
      </c>
      <c r="G535" s="158">
        <v>14.9389</v>
      </c>
      <c r="H535" s="158">
        <v>6.8430999999999997</v>
      </c>
      <c r="I535" s="158">
        <v>8.4695999999999998</v>
      </c>
      <c r="J535" s="158">
        <v>6.0514000000000001</v>
      </c>
      <c r="K535" s="158">
        <v>4.6417999999999999</v>
      </c>
      <c r="L535" s="158">
        <v>4.2184999999999997</v>
      </c>
      <c r="M535" s="158">
        <v>3.3170000000000002</v>
      </c>
      <c r="N535" s="158">
        <v>2.5952000000000002</v>
      </c>
      <c r="O535" s="158">
        <v>5.4641000000000002</v>
      </c>
      <c r="P535" s="158">
        <v>6.5541999999999998</v>
      </c>
      <c r="Q535" s="158">
        <v>8.1059999999999999</v>
      </c>
      <c r="R535" s="158">
        <v>2.6448999999999998</v>
      </c>
      <c r="S535" t="s">
        <v>1857</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44859</v>
      </c>
      <c r="E536" s="158">
        <v>24.301600000000001</v>
      </c>
      <c r="F536" s="158">
        <v>14.2156</v>
      </c>
      <c r="G536" s="158">
        <v>14.2156</v>
      </c>
      <c r="H536" s="158">
        <v>6.1223000000000001</v>
      </c>
      <c r="I536" s="158">
        <v>7.7473000000000001</v>
      </c>
      <c r="J536" s="158">
        <v>5.3285999999999998</v>
      </c>
      <c r="K536" s="158">
        <v>3.9156</v>
      </c>
      <c r="L536" s="158">
        <v>3.4847999999999999</v>
      </c>
      <c r="M536" s="158">
        <v>2.5813000000000001</v>
      </c>
      <c r="N536" s="158">
        <v>1.8593</v>
      </c>
      <c r="O536" s="158">
        <v>4.7324000000000002</v>
      </c>
      <c r="P536" s="158">
        <v>5.7671999999999999</v>
      </c>
      <c r="Q536" s="158">
        <v>5.6470000000000002</v>
      </c>
      <c r="R536" s="158">
        <v>1.913</v>
      </c>
      <c r="S536" t="s">
        <v>1857</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1859</v>
      </c>
      <c r="C537" s="154">
        <v>144403</v>
      </c>
      <c r="D537" s="157">
        <v>44859</v>
      </c>
      <c r="E537" s="158">
        <v>12.3452</v>
      </c>
      <c r="F537" s="158">
        <v>29.8855</v>
      </c>
      <c r="G537" s="158">
        <v>29.8855</v>
      </c>
      <c r="H537" s="158">
        <v>4.1002000000000001</v>
      </c>
      <c r="I537" s="158">
        <v>9.9423999999999992</v>
      </c>
      <c r="J537" s="158">
        <v>5.6079999999999997</v>
      </c>
      <c r="K537" s="158">
        <v>4.0877999999999997</v>
      </c>
      <c r="L537" s="158">
        <v>2.0632999999999999</v>
      </c>
      <c r="M537" s="158">
        <v>0.81499999999999995</v>
      </c>
      <c r="N537" s="158">
        <v>0.74919999999999998</v>
      </c>
      <c r="O537" s="158">
        <v>4.0444000000000004</v>
      </c>
      <c r="P537" s="158"/>
      <c r="Q537" s="158">
        <v>5.1649000000000003</v>
      </c>
      <c r="R537" s="158">
        <v>2.4106999999999998</v>
      </c>
      <c r="S537" t="s">
        <v>1857</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1860</v>
      </c>
      <c r="C538" s="154">
        <v>144401</v>
      </c>
      <c r="D538" s="157">
        <v>44859</v>
      </c>
      <c r="E538" s="158">
        <v>11.79</v>
      </c>
      <c r="F538" s="158">
        <v>28.726700000000001</v>
      </c>
      <c r="G538" s="158">
        <v>28.726700000000001</v>
      </c>
      <c r="H538" s="158">
        <v>3.0091000000000001</v>
      </c>
      <c r="I538" s="158">
        <v>8.8308999999999997</v>
      </c>
      <c r="J538" s="158">
        <v>4.4969999999999999</v>
      </c>
      <c r="K538" s="158">
        <v>2.9698000000000002</v>
      </c>
      <c r="L538" s="158">
        <v>0.94679999999999997</v>
      </c>
      <c r="M538" s="158">
        <v>-0.2626</v>
      </c>
      <c r="N538" s="158">
        <v>-0.33729999999999999</v>
      </c>
      <c r="O538" s="158">
        <v>2.9034</v>
      </c>
      <c r="P538" s="158"/>
      <c r="Q538" s="158">
        <v>4.0145</v>
      </c>
      <c r="R538" s="158">
        <v>1.3107</v>
      </c>
      <c r="S538" t="s">
        <v>1857</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44859</v>
      </c>
      <c r="E539" s="158">
        <v>14.3695</v>
      </c>
      <c r="F539" s="158">
        <v>13.291399999999999</v>
      </c>
      <c r="G539" s="158">
        <v>13.291399999999999</v>
      </c>
      <c r="H539" s="158">
        <v>4.7942999999999998</v>
      </c>
      <c r="I539" s="158">
        <v>16.542400000000001</v>
      </c>
      <c r="J539" s="158">
        <v>6.1771000000000003</v>
      </c>
      <c r="K539" s="158">
        <v>3.4308999999999998</v>
      </c>
      <c r="L539" s="158">
        <v>1.4456</v>
      </c>
      <c r="M539" s="158">
        <v>0.74850000000000005</v>
      </c>
      <c r="N539" s="158">
        <v>1.3057000000000001</v>
      </c>
      <c r="O539" s="158">
        <v>5.2541000000000002</v>
      </c>
      <c r="P539" s="158">
        <v>6.6422999999999996</v>
      </c>
      <c r="Q539" s="158">
        <v>6.6978999999999997</v>
      </c>
      <c r="R539" s="158">
        <v>2.3565999999999998</v>
      </c>
      <c r="S539" t="s">
        <v>1857</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44859</v>
      </c>
      <c r="E540" s="158">
        <v>13.467499999999999</v>
      </c>
      <c r="F540" s="158">
        <v>12.4162</v>
      </c>
      <c r="G540" s="158">
        <v>12.4162</v>
      </c>
      <c r="H540" s="158">
        <v>3.8359000000000001</v>
      </c>
      <c r="I540" s="158">
        <v>15.579599999999999</v>
      </c>
      <c r="J540" s="158">
        <v>5.2154999999999996</v>
      </c>
      <c r="K540" s="158">
        <v>2.4691999999999998</v>
      </c>
      <c r="L540" s="158">
        <v>0.49590000000000001</v>
      </c>
      <c r="M540" s="158">
        <v>-0.20219999999999999</v>
      </c>
      <c r="N540" s="158">
        <v>0.34949999999999998</v>
      </c>
      <c r="O540" s="158">
        <v>4.2615999999999996</v>
      </c>
      <c r="P540" s="158">
        <v>5.4364999999999997</v>
      </c>
      <c r="Q540" s="158">
        <v>5.468</v>
      </c>
      <c r="R540" s="158">
        <v>1.3872</v>
      </c>
      <c r="S540" t="s">
        <v>1857</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44859</v>
      </c>
      <c r="E541" s="158">
        <v>29.895700000000001</v>
      </c>
      <c r="F541" s="158">
        <v>-16.513400000000001</v>
      </c>
      <c r="G541" s="158">
        <v>-16.513400000000001</v>
      </c>
      <c r="H541" s="158">
        <v>-13.430199999999999</v>
      </c>
      <c r="I541" s="158">
        <v>3.0996000000000001</v>
      </c>
      <c r="J541" s="158">
        <v>-5.8605999999999998</v>
      </c>
      <c r="K541" s="158">
        <v>4.2478999999999996</v>
      </c>
      <c r="L541" s="158">
        <v>0.53779999999999994</v>
      </c>
      <c r="M541" s="158">
        <v>1.1593</v>
      </c>
      <c r="N541" s="158">
        <v>0.71689999999999998</v>
      </c>
      <c r="O541" s="158">
        <v>4.6984000000000004</v>
      </c>
      <c r="P541" s="158">
        <v>5.1349999999999998</v>
      </c>
      <c r="Q541" s="158">
        <v>6.2896999999999998</v>
      </c>
      <c r="R541" s="158">
        <v>1.9611000000000001</v>
      </c>
      <c r="S541" t="s">
        <v>1857</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44859</v>
      </c>
      <c r="E542" s="158">
        <v>31.733499999999999</v>
      </c>
      <c r="F542" s="158">
        <v>-16.103100000000001</v>
      </c>
      <c r="G542" s="158">
        <v>-16.103100000000001</v>
      </c>
      <c r="H542" s="158">
        <v>-13.0304</v>
      </c>
      <c r="I542" s="158">
        <v>3.5127999999999999</v>
      </c>
      <c r="J542" s="158">
        <v>-5.4516999999999998</v>
      </c>
      <c r="K542" s="158">
        <v>4.6662999999999997</v>
      </c>
      <c r="L542" s="158">
        <v>0.9536</v>
      </c>
      <c r="M542" s="158">
        <v>1.5772999999999999</v>
      </c>
      <c r="N542" s="158">
        <v>1.1335999999999999</v>
      </c>
      <c r="O542" s="158">
        <v>5.1859000000000002</v>
      </c>
      <c r="P542" s="158">
        <v>5.7211999999999996</v>
      </c>
      <c r="Q542" s="158">
        <v>7.6473000000000004</v>
      </c>
      <c r="R542" s="158">
        <v>2.3868</v>
      </c>
      <c r="S542" t="s">
        <v>1857</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44859</v>
      </c>
      <c r="E543" s="158">
        <v>2171.9650000000001</v>
      </c>
      <c r="F543" s="158">
        <v>9.9918999999999993</v>
      </c>
      <c r="G543" s="158">
        <v>9.9918999999999993</v>
      </c>
      <c r="H543" s="158">
        <v>3.8498000000000001</v>
      </c>
      <c r="I543" s="158">
        <v>5.1223000000000001</v>
      </c>
      <c r="J543" s="158">
        <v>3.1269</v>
      </c>
      <c r="K543" s="158">
        <v>3.7919</v>
      </c>
      <c r="L543" s="158">
        <v>3.0975999999999999</v>
      </c>
      <c r="M543" s="158">
        <v>2.2688000000000001</v>
      </c>
      <c r="N543" s="158">
        <v>1.6377999999999999</v>
      </c>
      <c r="O543" s="158">
        <v>4.5804</v>
      </c>
      <c r="P543" s="158">
        <v>5.7093999999999996</v>
      </c>
      <c r="Q543" s="158">
        <v>7.4518000000000004</v>
      </c>
      <c r="R543" s="158">
        <v>2.3334000000000001</v>
      </c>
      <c r="S543" t="s">
        <v>1857</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44859</v>
      </c>
      <c r="E544" s="158">
        <v>2384.4477999999999</v>
      </c>
      <c r="F544" s="158">
        <v>11.2523</v>
      </c>
      <c r="G544" s="158">
        <v>11.2523</v>
      </c>
      <c r="H544" s="158">
        <v>5.1097999999999999</v>
      </c>
      <c r="I544" s="158">
        <v>6.3841000000000001</v>
      </c>
      <c r="J544" s="158">
        <v>4.3876999999999997</v>
      </c>
      <c r="K544" s="158">
        <v>5.0495000000000001</v>
      </c>
      <c r="L544" s="158">
        <v>4.3552999999999997</v>
      </c>
      <c r="M544" s="158">
        <v>3.5247999999999999</v>
      </c>
      <c r="N544" s="158">
        <v>2.8921000000000001</v>
      </c>
      <c r="O544" s="158">
        <v>5.7423000000000002</v>
      </c>
      <c r="P544" s="158">
        <v>6.7689000000000004</v>
      </c>
      <c r="Q544" s="158">
        <v>8.2540999999999993</v>
      </c>
      <c r="R544" s="158">
        <v>3.5562</v>
      </c>
      <c r="S544" t="s">
        <v>1857</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1857</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1857</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1857</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1857</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44859</v>
      </c>
      <c r="E549" s="158">
        <v>17.328700000000001</v>
      </c>
      <c r="F549" s="158">
        <v>41.365499999999997</v>
      </c>
      <c r="G549" s="158">
        <v>41.365499999999997</v>
      </c>
      <c r="H549" s="158">
        <v>3.5531000000000001</v>
      </c>
      <c r="I549" s="158">
        <v>10.9991</v>
      </c>
      <c r="J549" s="158">
        <v>7.0267999999999997</v>
      </c>
      <c r="K549" s="158">
        <v>4.8552</v>
      </c>
      <c r="L549" s="158">
        <v>3.6808000000000001</v>
      </c>
      <c r="M549" s="158">
        <v>3.6638000000000002</v>
      </c>
      <c r="N549" s="158">
        <v>3.0164</v>
      </c>
      <c r="O549" s="158">
        <v>5.7165999999999997</v>
      </c>
      <c r="P549" s="158">
        <v>6.0446</v>
      </c>
      <c r="Q549" s="158">
        <v>7.6681999999999997</v>
      </c>
      <c r="R549" s="158">
        <v>3.4495</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44859</v>
      </c>
      <c r="E550" s="158">
        <v>17.2194</v>
      </c>
      <c r="F550" s="158">
        <v>41.254899999999999</v>
      </c>
      <c r="G550" s="158">
        <v>41.254899999999999</v>
      </c>
      <c r="H550" s="158">
        <v>3.4241000000000001</v>
      </c>
      <c r="I550" s="158">
        <v>10.885999999999999</v>
      </c>
      <c r="J550" s="158">
        <v>6.9108000000000001</v>
      </c>
      <c r="K550" s="158">
        <v>4.7329999999999997</v>
      </c>
      <c r="L550" s="158">
        <v>3.5581</v>
      </c>
      <c r="M550" s="158">
        <v>3.5411000000000001</v>
      </c>
      <c r="N550" s="158">
        <v>2.8933</v>
      </c>
      <c r="O550" s="158">
        <v>5.5869</v>
      </c>
      <c r="P550" s="158">
        <v>5.9208999999999996</v>
      </c>
      <c r="Q550" s="158">
        <v>7.5496999999999996</v>
      </c>
      <c r="R550" s="158">
        <v>3.3260000000000001</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44859</v>
      </c>
      <c r="E551" s="158">
        <v>31.061399999999999</v>
      </c>
      <c r="F551" s="158">
        <v>18.781300000000002</v>
      </c>
      <c r="G551" s="158">
        <v>18.781300000000002</v>
      </c>
      <c r="H551" s="158">
        <v>1.0242</v>
      </c>
      <c r="I551" s="158">
        <v>6.9093</v>
      </c>
      <c r="J551" s="158">
        <v>6.1322999999999999</v>
      </c>
      <c r="K551" s="158">
        <v>8.5969999999999995</v>
      </c>
      <c r="L551" s="158">
        <v>5.0667</v>
      </c>
      <c r="M551" s="158">
        <v>4.2653999999999996</v>
      </c>
      <c r="N551" s="158">
        <v>3.8561000000000001</v>
      </c>
      <c r="O551" s="158">
        <v>6.2423000000000002</v>
      </c>
      <c r="P551" s="158">
        <v>7.0648999999999997</v>
      </c>
      <c r="Q551" s="158">
        <v>8.17</v>
      </c>
      <c r="R551" s="158">
        <v>3.4420000000000002</v>
      </c>
      <c r="S551" t="s">
        <v>1857</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44859</v>
      </c>
      <c r="E552" s="158">
        <v>29.009799999999998</v>
      </c>
      <c r="F552" s="158">
        <v>18.027699999999999</v>
      </c>
      <c r="G552" s="158">
        <v>18.027699999999999</v>
      </c>
      <c r="H552" s="158">
        <v>0.26960000000000001</v>
      </c>
      <c r="I552" s="158">
        <v>6.1436999999999999</v>
      </c>
      <c r="J552" s="158">
        <v>5.3605999999999998</v>
      </c>
      <c r="K552" s="158">
        <v>7.8121999999999998</v>
      </c>
      <c r="L552" s="158">
        <v>4.2826000000000004</v>
      </c>
      <c r="M552" s="158">
        <v>3.4754999999999998</v>
      </c>
      <c r="N552" s="158">
        <v>3.0609000000000002</v>
      </c>
      <c r="O552" s="158">
        <v>5.4695</v>
      </c>
      <c r="P552" s="158">
        <v>6.2683</v>
      </c>
      <c r="Q552" s="158">
        <v>5.8304</v>
      </c>
      <c r="R552" s="158">
        <v>2.6497000000000002</v>
      </c>
      <c r="S552" t="s">
        <v>1857</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c r="E553" s="158"/>
      <c r="F553" s="158"/>
      <c r="G553" s="158"/>
      <c r="H553" s="158"/>
      <c r="I553" s="158"/>
      <c r="J553" s="158"/>
      <c r="K553" s="158"/>
      <c r="L553" s="158"/>
      <c r="M553" s="158"/>
      <c r="N553" s="158"/>
      <c r="O553" s="158"/>
      <c r="P553" s="158"/>
      <c r="Q553" s="158"/>
      <c r="R553" s="158"/>
      <c r="S553" t="s">
        <v>1857</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c r="E554" s="158"/>
      <c r="F554" s="158"/>
      <c r="G554" s="158"/>
      <c r="H554" s="158"/>
      <c r="I554" s="158"/>
      <c r="J554" s="158"/>
      <c r="K554" s="158"/>
      <c r="L554" s="158"/>
      <c r="M554" s="158"/>
      <c r="N554" s="158"/>
      <c r="O554" s="158"/>
      <c r="P554" s="158"/>
      <c r="Q554" s="158"/>
      <c r="R554" s="158"/>
      <c r="S554" t="s">
        <v>1857</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44859</v>
      </c>
      <c r="E555" s="158">
        <v>19.139900000000001</v>
      </c>
      <c r="F555" s="158">
        <v>28.838999999999999</v>
      </c>
      <c r="G555" s="158">
        <v>28.838999999999999</v>
      </c>
      <c r="H555" s="158">
        <v>5.3997000000000002</v>
      </c>
      <c r="I555" s="158">
        <v>10.9979</v>
      </c>
      <c r="J555" s="158">
        <v>5.7679</v>
      </c>
      <c r="K555" s="158">
        <v>2.1423999999999999</v>
      </c>
      <c r="L555" s="158">
        <v>0.74680000000000002</v>
      </c>
      <c r="M555" s="158">
        <v>-0.65339999999999998</v>
      </c>
      <c r="N555" s="158">
        <v>-0.69520000000000004</v>
      </c>
      <c r="O555" s="158">
        <v>4.1359000000000004</v>
      </c>
      <c r="P555" s="158">
        <v>4.9485999999999999</v>
      </c>
      <c r="Q555" s="158">
        <v>6.2526000000000002</v>
      </c>
      <c r="R555" s="158">
        <v>0.86799999999999999</v>
      </c>
      <c r="S555" t="s">
        <v>1857</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44859</v>
      </c>
      <c r="E556" s="158">
        <v>20.081800000000001</v>
      </c>
      <c r="F556" s="158">
        <v>29.082599999999999</v>
      </c>
      <c r="G556" s="158">
        <v>29.082599999999999</v>
      </c>
      <c r="H556" s="158">
        <v>5.6665999999999999</v>
      </c>
      <c r="I556" s="158">
        <v>11.2524</v>
      </c>
      <c r="J556" s="158">
        <v>6.0297000000000001</v>
      </c>
      <c r="K556" s="158">
        <v>2.399</v>
      </c>
      <c r="L556" s="158">
        <v>1.0223</v>
      </c>
      <c r="M556" s="158">
        <v>-0.40289999999999998</v>
      </c>
      <c r="N556" s="158">
        <v>-0.45700000000000002</v>
      </c>
      <c r="O556" s="158">
        <v>4.4054000000000002</v>
      </c>
      <c r="P556" s="158">
        <v>5.2236000000000002</v>
      </c>
      <c r="Q556" s="158">
        <v>6.4916999999999998</v>
      </c>
      <c r="R556" s="158">
        <v>1.1069</v>
      </c>
      <c r="S556" t="s">
        <v>1857</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1857</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1857</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44859</v>
      </c>
      <c r="E559" s="158">
        <v>27.075399999999998</v>
      </c>
      <c r="F559" s="158">
        <v>6.3742000000000001</v>
      </c>
      <c r="G559" s="158">
        <v>6.3742000000000001</v>
      </c>
      <c r="H559" s="158">
        <v>4.5103999999999997</v>
      </c>
      <c r="I559" s="158">
        <v>5.742</v>
      </c>
      <c r="J559" s="158">
        <v>4.6444999999999999</v>
      </c>
      <c r="K559" s="158">
        <v>5.3056000000000001</v>
      </c>
      <c r="L559" s="158">
        <v>18.902100000000001</v>
      </c>
      <c r="M559" s="158">
        <v>12.7553</v>
      </c>
      <c r="N559" s="158">
        <v>9.5540000000000003</v>
      </c>
      <c r="O559" s="158">
        <v>9.3817000000000004</v>
      </c>
      <c r="P559" s="158">
        <v>5.6605999999999996</v>
      </c>
      <c r="Q559" s="158">
        <v>8.1643000000000008</v>
      </c>
      <c r="R559" s="158">
        <v>10.786799999999999</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44859</v>
      </c>
      <c r="E560" s="158">
        <v>25.471699999999998</v>
      </c>
      <c r="F560" s="158">
        <v>5.6996000000000002</v>
      </c>
      <c r="G560" s="158">
        <v>5.6996000000000002</v>
      </c>
      <c r="H560" s="158">
        <v>3.8309000000000002</v>
      </c>
      <c r="I560" s="158">
        <v>5.0660999999999996</v>
      </c>
      <c r="J560" s="158">
        <v>3.9723000000000002</v>
      </c>
      <c r="K560" s="158">
        <v>4.6262999999999996</v>
      </c>
      <c r="L560" s="158">
        <v>18.188600000000001</v>
      </c>
      <c r="M560" s="158">
        <v>12.043799999999999</v>
      </c>
      <c r="N560" s="158">
        <v>8.8953000000000007</v>
      </c>
      <c r="O560" s="158">
        <v>8.7491000000000003</v>
      </c>
      <c r="P560" s="158">
        <v>4.9946000000000002</v>
      </c>
      <c r="Q560" s="158">
        <v>7.8659999999999997</v>
      </c>
      <c r="R560" s="158">
        <v>10.148899999999999</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18.632205660377355</v>
      </c>
      <c r="G561" s="160">
        <v>18.632205660377355</v>
      </c>
      <c r="H561" s="160">
        <v>4.1509283018867924</v>
      </c>
      <c r="I561" s="160">
        <v>9.5812094339622664</v>
      </c>
      <c r="J561" s="160">
        <v>5.4177849056603788</v>
      </c>
      <c r="K561" s="160">
        <v>3.9986245283018862</v>
      </c>
      <c r="L561" s="160">
        <v>3.3392905660377359</v>
      </c>
      <c r="M561" s="160">
        <v>2.6480882352941166</v>
      </c>
      <c r="N561" s="160">
        <v>2.2758470588235302</v>
      </c>
      <c r="O561" s="160">
        <v>5.4354882352941178</v>
      </c>
      <c r="P561" s="160">
        <v>5.7554744680851053</v>
      </c>
      <c r="Q561" s="160">
        <v>7.0364660377358446</v>
      </c>
      <c r="R561" s="160">
        <v>3.3744450980392151</v>
      </c>
    </row>
    <row r="562" spans="1:34" x14ac:dyDescent="0.3">
      <c r="A562" s="159" t="s">
        <v>407</v>
      </c>
      <c r="B562" s="154"/>
      <c r="C562" s="154"/>
      <c r="D562" s="154"/>
      <c r="E562" s="154"/>
      <c r="F562" s="160">
        <v>18.781300000000002</v>
      </c>
      <c r="G562" s="160">
        <v>18.781300000000002</v>
      </c>
      <c r="H562" s="160">
        <v>4.4481999999999999</v>
      </c>
      <c r="I562" s="160">
        <v>9.4893000000000001</v>
      </c>
      <c r="J562" s="160">
        <v>5.5774999999999997</v>
      </c>
      <c r="K562" s="160">
        <v>4.5129999999999999</v>
      </c>
      <c r="L562" s="160">
        <v>2.5809000000000002</v>
      </c>
      <c r="M562" s="160">
        <v>2.2688000000000001</v>
      </c>
      <c r="N562" s="160">
        <v>1.8995</v>
      </c>
      <c r="O562" s="160">
        <v>5.4641000000000002</v>
      </c>
      <c r="P562" s="160">
        <v>5.7093999999999996</v>
      </c>
      <c r="Q562" s="160">
        <v>7.5343</v>
      </c>
      <c r="R562" s="160">
        <v>2.8496000000000001</v>
      </c>
      <c r="S562" s="105"/>
      <c r="T562" s="105"/>
      <c r="U562" s="105"/>
      <c r="V562" s="105"/>
      <c r="W562" s="105"/>
      <c r="X562" s="105"/>
      <c r="Y562" s="105"/>
      <c r="Z562" s="105"/>
      <c r="AA562" s="105"/>
      <c r="AB562" s="105"/>
      <c r="AC562" s="105"/>
      <c r="AD562" s="105"/>
      <c r="AE562" s="105"/>
      <c r="AF562" s="105"/>
      <c r="AG562" s="105"/>
      <c r="AH562" s="105"/>
    </row>
    <row r="563" spans="1:34" x14ac:dyDescent="0.3">
      <c r="A563" s="105"/>
      <c r="B563" s="105"/>
      <c r="C563" s="105"/>
      <c r="D563" s="105"/>
      <c r="E563" s="105"/>
      <c r="F563" s="105"/>
      <c r="G563" s="105"/>
      <c r="H563" s="105"/>
      <c r="I563" s="105"/>
      <c r="J563" s="105"/>
      <c r="K563" s="105"/>
      <c r="L563" s="105"/>
      <c r="M563" s="105"/>
      <c r="N563" s="105"/>
      <c r="O563" s="105"/>
      <c r="P563" s="105"/>
      <c r="Q563" s="105"/>
      <c r="R563" s="105"/>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44859</v>
      </c>
      <c r="E565" s="158">
        <v>49.04</v>
      </c>
      <c r="F565" s="158">
        <v>0.24529999999999999</v>
      </c>
      <c r="G565" s="158">
        <v>0.24529999999999999</v>
      </c>
      <c r="H565" s="158">
        <v>0.24529999999999999</v>
      </c>
      <c r="I565" s="158">
        <v>2.3159000000000001</v>
      </c>
      <c r="J565" s="158">
        <v>0.69820000000000004</v>
      </c>
      <c r="K565" s="158">
        <v>2.4655</v>
      </c>
      <c r="L565" s="158">
        <v>0.88460000000000005</v>
      </c>
      <c r="M565" s="158">
        <v>-2.6791</v>
      </c>
      <c r="N565" s="158">
        <v>-5.7648000000000001</v>
      </c>
      <c r="O565" s="158">
        <v>8.6371000000000002</v>
      </c>
      <c r="P565" s="158">
        <v>5.5206</v>
      </c>
      <c r="Q565" s="158">
        <v>10.399800000000001</v>
      </c>
      <c r="R565" s="158">
        <v>11.545500000000001</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44859</v>
      </c>
      <c r="E566" s="158">
        <v>53.37</v>
      </c>
      <c r="F566" s="158">
        <v>0.22539999999999999</v>
      </c>
      <c r="G566" s="158">
        <v>0.22539999999999999</v>
      </c>
      <c r="H566" s="158">
        <v>0.22539999999999999</v>
      </c>
      <c r="I566" s="158">
        <v>2.3197999999999999</v>
      </c>
      <c r="J566" s="158">
        <v>0.73609999999999998</v>
      </c>
      <c r="K566" s="158">
        <v>2.6149</v>
      </c>
      <c r="L566" s="158">
        <v>1.1561999999999999</v>
      </c>
      <c r="M566" s="158">
        <v>-2.3064</v>
      </c>
      <c r="N566" s="158">
        <v>-5.2884000000000002</v>
      </c>
      <c r="O566" s="158">
        <v>9.2937999999999992</v>
      </c>
      <c r="P566" s="158">
        <v>6.2972999999999999</v>
      </c>
      <c r="Q566" s="158">
        <v>13.4338</v>
      </c>
      <c r="R566" s="158">
        <v>12.1973</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44859</v>
      </c>
      <c r="E567" s="158">
        <v>40.520000000000003</v>
      </c>
      <c r="F567" s="158">
        <v>0.14829999999999999</v>
      </c>
      <c r="G567" s="158">
        <v>0.14829999999999999</v>
      </c>
      <c r="H567" s="158">
        <v>4.9399999999999999E-2</v>
      </c>
      <c r="I567" s="158">
        <v>2.1941999999999999</v>
      </c>
      <c r="J567" s="158">
        <v>0.52100000000000002</v>
      </c>
      <c r="K567" s="158">
        <v>2.9472</v>
      </c>
      <c r="L567" s="158">
        <v>1.6303000000000001</v>
      </c>
      <c r="M567" s="158">
        <v>-1.9124000000000001</v>
      </c>
      <c r="N567" s="158">
        <v>-5.2164000000000001</v>
      </c>
      <c r="O567" s="158">
        <v>9.3992000000000004</v>
      </c>
      <c r="P567" s="158">
        <v>6.2637999999999998</v>
      </c>
      <c r="Q567" s="158">
        <v>10.122999999999999</v>
      </c>
      <c r="R567" s="158">
        <v>12.1599</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44859</v>
      </c>
      <c r="E568" s="158">
        <v>40.520000000000003</v>
      </c>
      <c r="F568" s="158">
        <v>0.14829999999999999</v>
      </c>
      <c r="G568" s="158">
        <v>0.14829999999999999</v>
      </c>
      <c r="H568" s="158">
        <v>4.9399999999999999E-2</v>
      </c>
      <c r="I568" s="158">
        <v>2.1941999999999999</v>
      </c>
      <c r="J568" s="158">
        <v>0.52100000000000002</v>
      </c>
      <c r="K568" s="158">
        <v>2.9472</v>
      </c>
      <c r="L568" s="158">
        <v>1.6303000000000001</v>
      </c>
      <c r="M568" s="158">
        <v>-1.9124000000000001</v>
      </c>
      <c r="N568" s="158">
        <v>-5.2164000000000001</v>
      </c>
      <c r="O568" s="158">
        <v>9.3992000000000004</v>
      </c>
      <c r="P568" s="158">
        <v>6.2637999999999998</v>
      </c>
      <c r="Q568" s="158">
        <v>10.122999999999999</v>
      </c>
      <c r="R568" s="158">
        <v>12.1599</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44859</v>
      </c>
      <c r="E569" s="158">
        <v>44.3</v>
      </c>
      <c r="F569" s="158">
        <v>0.1583</v>
      </c>
      <c r="G569" s="158">
        <v>0.1583</v>
      </c>
      <c r="H569" s="158">
        <v>6.7799999999999999E-2</v>
      </c>
      <c r="I569" s="158">
        <v>2.2149999999999999</v>
      </c>
      <c r="J569" s="158">
        <v>0.59040000000000004</v>
      </c>
      <c r="K569" s="158">
        <v>3.1432000000000002</v>
      </c>
      <c r="L569" s="158">
        <v>2.0501999999999998</v>
      </c>
      <c r="M569" s="158">
        <v>-1.3143</v>
      </c>
      <c r="N569" s="158">
        <v>-4.4229000000000003</v>
      </c>
      <c r="O569" s="158">
        <v>10.382</v>
      </c>
      <c r="P569" s="158">
        <v>7.2931999999999997</v>
      </c>
      <c r="Q569" s="158">
        <v>14.255599999999999</v>
      </c>
      <c r="R569" s="158">
        <v>13.1305</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44859</v>
      </c>
      <c r="E570" s="158">
        <v>73.212400000000002</v>
      </c>
      <c r="F570" s="158">
        <v>7.5200000000000003E-2</v>
      </c>
      <c r="G570" s="158">
        <v>7.5200000000000003E-2</v>
      </c>
      <c r="H570" s="158">
        <v>-0.1361</v>
      </c>
      <c r="I570" s="158">
        <v>1.4944</v>
      </c>
      <c r="J570" s="158">
        <v>-1.2416</v>
      </c>
      <c r="K570" s="158">
        <v>4.9379999999999997</v>
      </c>
      <c r="L570" s="158">
        <v>-1.2968</v>
      </c>
      <c r="M570" s="158">
        <v>-4.5629</v>
      </c>
      <c r="N570" s="158">
        <v>-11.216900000000001</v>
      </c>
      <c r="O570" s="158">
        <v>12.219900000000001</v>
      </c>
      <c r="P570" s="158">
        <v>11.9339</v>
      </c>
      <c r="Q570" s="158">
        <v>17.589600000000001</v>
      </c>
      <c r="R570" s="158">
        <v>18.169</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44859</v>
      </c>
      <c r="E571" s="158">
        <v>66.170599999999993</v>
      </c>
      <c r="F571" s="158">
        <v>6.6199999999999995E-2</v>
      </c>
      <c r="G571" s="158">
        <v>6.6199999999999995E-2</v>
      </c>
      <c r="H571" s="158">
        <v>-0.15160000000000001</v>
      </c>
      <c r="I571" s="158">
        <v>1.4630000000000001</v>
      </c>
      <c r="J571" s="158">
        <v>-1.3138000000000001</v>
      </c>
      <c r="K571" s="158">
        <v>4.7190000000000003</v>
      </c>
      <c r="L571" s="158">
        <v>-1.7024999999999999</v>
      </c>
      <c r="M571" s="158">
        <v>-5.1626000000000003</v>
      </c>
      <c r="N571" s="158">
        <v>-11.961600000000001</v>
      </c>
      <c r="O571" s="158">
        <v>11.2941</v>
      </c>
      <c r="P571" s="158">
        <v>10.939</v>
      </c>
      <c r="Q571" s="158">
        <v>15.8681</v>
      </c>
      <c r="R571" s="158">
        <v>17.1691</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2017</v>
      </c>
      <c r="C572" s="154">
        <v>141950</v>
      </c>
      <c r="D572" s="157">
        <v>44859</v>
      </c>
      <c r="E572" s="158">
        <v>17.52</v>
      </c>
      <c r="F572" s="158">
        <v>0.4587</v>
      </c>
      <c r="G572" s="158">
        <v>0.4587</v>
      </c>
      <c r="H572" s="158">
        <v>-0.5675</v>
      </c>
      <c r="I572" s="158">
        <v>0.57410000000000005</v>
      </c>
      <c r="J572" s="158">
        <v>-1.5177</v>
      </c>
      <c r="K572" s="158">
        <v>7.2214999999999998</v>
      </c>
      <c r="L572" s="158">
        <v>3.9763000000000002</v>
      </c>
      <c r="M572" s="158">
        <v>-0.45450000000000002</v>
      </c>
      <c r="N572" s="158">
        <v>-0.39800000000000002</v>
      </c>
      <c r="O572" s="158">
        <v>25.679500000000001</v>
      </c>
      <c r="P572" s="158"/>
      <c r="Q572" s="158">
        <v>12.723100000000001</v>
      </c>
      <c r="R572" s="158">
        <v>28.113099999999999</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2018</v>
      </c>
      <c r="C573" s="154">
        <v>141952</v>
      </c>
      <c r="D573" s="157">
        <v>44859</v>
      </c>
      <c r="E573" s="158">
        <v>16.940000000000001</v>
      </c>
      <c r="F573" s="158">
        <v>0.47449999999999998</v>
      </c>
      <c r="G573" s="158">
        <v>0.47449999999999998</v>
      </c>
      <c r="H573" s="158">
        <v>-0.58689999999999998</v>
      </c>
      <c r="I573" s="158">
        <v>0.53410000000000002</v>
      </c>
      <c r="J573" s="158">
        <v>-1.5689</v>
      </c>
      <c r="K573" s="158">
        <v>7.0796000000000001</v>
      </c>
      <c r="L573" s="158">
        <v>3.6720000000000002</v>
      </c>
      <c r="M573" s="158">
        <v>-0.87770000000000004</v>
      </c>
      <c r="N573" s="158">
        <v>-0.93569999999999998</v>
      </c>
      <c r="O573" s="158">
        <v>24.846599999999999</v>
      </c>
      <c r="P573" s="158"/>
      <c r="Q573" s="158">
        <v>11.9155</v>
      </c>
      <c r="R573" s="158">
        <v>27.3582</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2019</v>
      </c>
      <c r="C574" s="154">
        <v>144315</v>
      </c>
      <c r="D574" s="157">
        <v>44859</v>
      </c>
      <c r="E574" s="158">
        <v>21</v>
      </c>
      <c r="F574" s="158">
        <v>0.62290000000000001</v>
      </c>
      <c r="G574" s="158">
        <v>0.62290000000000001</v>
      </c>
      <c r="H574" s="158">
        <v>-0.42670000000000002</v>
      </c>
      <c r="I574" s="158">
        <v>1.0101</v>
      </c>
      <c r="J574" s="158">
        <v>-0.99009999999999998</v>
      </c>
      <c r="K574" s="158">
        <v>7.3620000000000001</v>
      </c>
      <c r="L574" s="158">
        <v>3.8576000000000001</v>
      </c>
      <c r="M574" s="158">
        <v>-0.14269999999999999</v>
      </c>
      <c r="N574" s="158">
        <v>-0.56820000000000004</v>
      </c>
      <c r="O574" s="158">
        <v>23.177199999999999</v>
      </c>
      <c r="P574" s="158"/>
      <c r="Q574" s="158">
        <v>20.273599999999998</v>
      </c>
      <c r="R574" s="158">
        <v>27.406099999999999</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2020</v>
      </c>
      <c r="C575" s="154">
        <v>144314</v>
      </c>
      <c r="D575" s="157">
        <v>44859</v>
      </c>
      <c r="E575" s="158">
        <v>20.18</v>
      </c>
      <c r="F575" s="158">
        <v>0.59819999999999995</v>
      </c>
      <c r="G575" s="158">
        <v>0.59819999999999995</v>
      </c>
      <c r="H575" s="158">
        <v>-0.44400000000000001</v>
      </c>
      <c r="I575" s="158">
        <v>0.95050000000000001</v>
      </c>
      <c r="J575" s="158">
        <v>-1.0784</v>
      </c>
      <c r="K575" s="158">
        <v>7.0556999999999999</v>
      </c>
      <c r="L575" s="158">
        <v>3.3811</v>
      </c>
      <c r="M575" s="158">
        <v>-0.73780000000000001</v>
      </c>
      <c r="N575" s="158">
        <v>-1.3685</v>
      </c>
      <c r="O575" s="158">
        <v>22.026399999999999</v>
      </c>
      <c r="P575" s="158"/>
      <c r="Q575" s="158">
        <v>19.087599999999998</v>
      </c>
      <c r="R575" s="158">
        <v>26.322500000000002</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2021</v>
      </c>
      <c r="C576" s="154">
        <v>119351</v>
      </c>
      <c r="D576" s="157">
        <v>44859</v>
      </c>
      <c r="E576" s="158">
        <v>113.82</v>
      </c>
      <c r="F576" s="158">
        <v>0.77029999999999998</v>
      </c>
      <c r="G576" s="158">
        <v>0.77029999999999998</v>
      </c>
      <c r="H576" s="158">
        <v>0.93110000000000004</v>
      </c>
      <c r="I576" s="158">
        <v>3.5291999999999999</v>
      </c>
      <c r="J576" s="158">
        <v>1.3084</v>
      </c>
      <c r="K576" s="158">
        <v>9.9710000000000001</v>
      </c>
      <c r="L576" s="158">
        <v>6.0961999999999996</v>
      </c>
      <c r="M576" s="158">
        <v>3.6234999999999999</v>
      </c>
      <c r="N576" s="158">
        <v>1.2093</v>
      </c>
      <c r="O576" s="158">
        <v>24.9573</v>
      </c>
      <c r="P576" s="158">
        <v>15.4969</v>
      </c>
      <c r="Q576" s="158">
        <v>17.490600000000001</v>
      </c>
      <c r="R576" s="158">
        <v>28.0703</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2022</v>
      </c>
      <c r="C577" s="154">
        <v>111710</v>
      </c>
      <c r="D577" s="157">
        <v>44859</v>
      </c>
      <c r="E577" s="158">
        <v>100.74</v>
      </c>
      <c r="F577" s="158">
        <v>0.76019999999999999</v>
      </c>
      <c r="G577" s="158">
        <v>0.76019999999999999</v>
      </c>
      <c r="H577" s="158">
        <v>0.90139999999999998</v>
      </c>
      <c r="I577" s="158">
        <v>3.4716999999999998</v>
      </c>
      <c r="J577" s="158">
        <v>1.1954</v>
      </c>
      <c r="K577" s="158">
        <v>9.6311</v>
      </c>
      <c r="L577" s="158">
        <v>5.4648000000000003</v>
      </c>
      <c r="M577" s="158">
        <v>2.7121</v>
      </c>
      <c r="N577" s="158">
        <v>6.9500000000000006E-2</v>
      </c>
      <c r="O577" s="158">
        <v>23.6159</v>
      </c>
      <c r="P577" s="158">
        <v>14.1981</v>
      </c>
      <c r="Q577" s="158">
        <v>18.407900000000001</v>
      </c>
      <c r="R577" s="158">
        <v>26.6937</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2023</v>
      </c>
      <c r="C578" s="154">
        <v>111709</v>
      </c>
      <c r="D578" s="157">
        <v>44859</v>
      </c>
      <c r="E578" s="158">
        <v>108.19</v>
      </c>
      <c r="F578" s="158">
        <v>0.76370000000000005</v>
      </c>
      <c r="G578" s="158">
        <v>0.76370000000000005</v>
      </c>
      <c r="H578" s="158">
        <v>0.91410000000000002</v>
      </c>
      <c r="I578" s="158">
        <v>3.4914999999999998</v>
      </c>
      <c r="J578" s="158">
        <v>1.2257</v>
      </c>
      <c r="K578" s="158">
        <v>9.7149999999999999</v>
      </c>
      <c r="L578" s="158">
        <v>5.6234000000000002</v>
      </c>
      <c r="M578" s="158">
        <v>2.9401000000000002</v>
      </c>
      <c r="N578" s="158">
        <v>0.34320000000000001</v>
      </c>
      <c r="O578" s="158">
        <v>24.161200000000001</v>
      </c>
      <c r="P578" s="158">
        <v>14.859</v>
      </c>
      <c r="Q578" s="158">
        <v>19.0274</v>
      </c>
      <c r="R578" s="158">
        <v>27.142199999999999</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1965</v>
      </c>
      <c r="C579" s="154">
        <v>150159</v>
      </c>
      <c r="D579" s="157">
        <v>44859</v>
      </c>
      <c r="E579" s="158">
        <v>63.484200000000001</v>
      </c>
      <c r="F579" s="158">
        <v>0.59209999999999996</v>
      </c>
      <c r="G579" s="158">
        <v>0.59209999999999996</v>
      </c>
      <c r="H579" s="158">
        <v>0.57989999999999997</v>
      </c>
      <c r="I579" s="158">
        <v>3.0516999999999999</v>
      </c>
      <c r="J579" s="158">
        <v>1.6953</v>
      </c>
      <c r="K579" s="158">
        <v>5.1646000000000001</v>
      </c>
      <c r="L579" s="158">
        <v>3.4843000000000002</v>
      </c>
      <c r="M579" s="158">
        <v>-1.4602999999999999</v>
      </c>
      <c r="N579" s="158">
        <v>-4.8868999999999998</v>
      </c>
      <c r="O579" s="158">
        <v>15.043100000000001</v>
      </c>
      <c r="P579" s="158">
        <v>10.251300000000001</v>
      </c>
      <c r="Q579" s="158">
        <v>14.342700000000001</v>
      </c>
      <c r="R579" s="158">
        <v>18.6736</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1993</v>
      </c>
      <c r="C580" s="154">
        <v>150156</v>
      </c>
      <c r="D580" s="157">
        <v>44859</v>
      </c>
      <c r="E580" s="158">
        <v>58.199399999999997</v>
      </c>
      <c r="F580" s="158">
        <v>0.57930000000000004</v>
      </c>
      <c r="G580" s="158">
        <v>0.57930000000000004</v>
      </c>
      <c r="H580" s="158">
        <v>0.55740000000000001</v>
      </c>
      <c r="I580" s="158">
        <v>3.0055999999999998</v>
      </c>
      <c r="J580" s="158">
        <v>1.5912999999999999</v>
      </c>
      <c r="K580" s="158">
        <v>4.8342999999999998</v>
      </c>
      <c r="L580" s="158">
        <v>2.8420999999999998</v>
      </c>
      <c r="M580" s="158">
        <v>-2.3614999999999999</v>
      </c>
      <c r="N580" s="158">
        <v>-6.0663999999999998</v>
      </c>
      <c r="O580" s="158">
        <v>13.603300000000001</v>
      </c>
      <c r="P580" s="158">
        <v>8.9222000000000001</v>
      </c>
      <c r="Q580" s="158">
        <v>11.043699999999999</v>
      </c>
      <c r="R580" s="158">
        <v>17.159500000000001</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44859</v>
      </c>
      <c r="E583" s="158">
        <v>126.55</v>
      </c>
      <c r="F583" s="158">
        <v>0.52429999999999999</v>
      </c>
      <c r="G583" s="158">
        <v>0.52429999999999999</v>
      </c>
      <c r="H583" s="158">
        <v>0.5323</v>
      </c>
      <c r="I583" s="158">
        <v>2.5110999999999999</v>
      </c>
      <c r="J583" s="158">
        <v>0.99760000000000004</v>
      </c>
      <c r="K583" s="158">
        <v>6.4249999999999998</v>
      </c>
      <c r="L583" s="158">
        <v>7.0190000000000001</v>
      </c>
      <c r="M583" s="158">
        <v>2.2461000000000002</v>
      </c>
      <c r="N583" s="158">
        <v>-3.1600000000000003E-2</v>
      </c>
      <c r="O583" s="158">
        <v>22.154399999999999</v>
      </c>
      <c r="P583" s="158">
        <v>16.660900000000002</v>
      </c>
      <c r="Q583" s="158">
        <v>15.839700000000001</v>
      </c>
      <c r="R583" s="158">
        <v>26.126999999999999</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44859</v>
      </c>
      <c r="E584" s="158">
        <v>116.97</v>
      </c>
      <c r="F584" s="158">
        <v>0.51559999999999995</v>
      </c>
      <c r="G584" s="158">
        <v>0.51559999999999995</v>
      </c>
      <c r="H584" s="158">
        <v>0.51559999999999995</v>
      </c>
      <c r="I584" s="158">
        <v>2.4615</v>
      </c>
      <c r="J584" s="158">
        <v>0.88839999999999997</v>
      </c>
      <c r="K584" s="158">
        <v>6.0759999999999996</v>
      </c>
      <c r="L584" s="158">
        <v>6.3074000000000003</v>
      </c>
      <c r="M584" s="158">
        <v>1.1939</v>
      </c>
      <c r="N584" s="158">
        <v>-1.3827</v>
      </c>
      <c r="O584" s="158">
        <v>20.715599999999998</v>
      </c>
      <c r="P584" s="158">
        <v>15.424799999999999</v>
      </c>
      <c r="Q584" s="158">
        <v>19.252199999999998</v>
      </c>
      <c r="R584" s="158">
        <v>24.518699999999999</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44859</v>
      </c>
      <c r="E585" s="158">
        <v>89.305000000000007</v>
      </c>
      <c r="F585" s="158">
        <v>1.0615000000000001</v>
      </c>
      <c r="G585" s="158">
        <v>1.0615000000000001</v>
      </c>
      <c r="H585" s="158">
        <v>1.6111</v>
      </c>
      <c r="I585" s="158">
        <v>3.9192</v>
      </c>
      <c r="J585" s="158">
        <v>1.9417</v>
      </c>
      <c r="K585" s="158">
        <v>5.9686000000000003</v>
      </c>
      <c r="L585" s="158">
        <v>4.9116999999999997</v>
      </c>
      <c r="M585" s="158">
        <v>2.9975000000000001</v>
      </c>
      <c r="N585" s="158">
        <v>4.3700000000000003E-2</v>
      </c>
      <c r="O585" s="158">
        <v>19.21</v>
      </c>
      <c r="P585" s="158">
        <v>13.364800000000001</v>
      </c>
      <c r="Q585" s="158">
        <v>17.11</v>
      </c>
      <c r="R585" s="158">
        <v>28.8871</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44859</v>
      </c>
      <c r="E586" s="158">
        <v>82.474000000000004</v>
      </c>
      <c r="F586" s="158">
        <v>1.0512999999999999</v>
      </c>
      <c r="G586" s="158">
        <v>1.0512999999999999</v>
      </c>
      <c r="H586" s="158">
        <v>1.5927</v>
      </c>
      <c r="I586" s="158">
        <v>3.8820000000000001</v>
      </c>
      <c r="J586" s="158">
        <v>1.8574999999999999</v>
      </c>
      <c r="K586" s="158">
        <v>5.7168999999999999</v>
      </c>
      <c r="L586" s="158">
        <v>4.4132999999999996</v>
      </c>
      <c r="M586" s="158">
        <v>2.2477</v>
      </c>
      <c r="N586" s="158">
        <v>-0.92259999999999998</v>
      </c>
      <c r="O586" s="158">
        <v>18.0749</v>
      </c>
      <c r="P586" s="158">
        <v>12.2643</v>
      </c>
      <c r="Q586" s="158">
        <v>14.307700000000001</v>
      </c>
      <c r="R586" s="158">
        <v>27.654900000000001</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44859</v>
      </c>
      <c r="E587" s="158">
        <v>80.83</v>
      </c>
      <c r="F587" s="158">
        <v>0.77300000000000002</v>
      </c>
      <c r="G587" s="158">
        <v>0.77300000000000002</v>
      </c>
      <c r="H587" s="158">
        <v>0.84840000000000004</v>
      </c>
      <c r="I587" s="158">
        <v>3.2048000000000001</v>
      </c>
      <c r="J587" s="158">
        <v>1.456</v>
      </c>
      <c r="K587" s="158">
        <v>6.65</v>
      </c>
      <c r="L587" s="158">
        <v>5.6878000000000002</v>
      </c>
      <c r="M587" s="158">
        <v>2.0710000000000002</v>
      </c>
      <c r="N587" s="158">
        <v>1.2526999999999999</v>
      </c>
      <c r="O587" s="158">
        <v>16.866</v>
      </c>
      <c r="P587" s="158">
        <v>11.352600000000001</v>
      </c>
      <c r="Q587" s="158">
        <v>14.3628</v>
      </c>
      <c r="R587" s="158">
        <v>24.865100000000002</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44859</v>
      </c>
      <c r="E588" s="158">
        <v>71.5</v>
      </c>
      <c r="F588" s="158">
        <v>0.76100000000000001</v>
      </c>
      <c r="G588" s="158">
        <v>0.76100000000000001</v>
      </c>
      <c r="H588" s="158">
        <v>0.81779999999999997</v>
      </c>
      <c r="I588" s="158">
        <v>3.13</v>
      </c>
      <c r="J588" s="158">
        <v>1.3035000000000001</v>
      </c>
      <c r="K588" s="158">
        <v>6.1776</v>
      </c>
      <c r="L588" s="158">
        <v>4.7618999999999998</v>
      </c>
      <c r="M588" s="158">
        <v>0.74680000000000002</v>
      </c>
      <c r="N588" s="158">
        <v>-0.4733</v>
      </c>
      <c r="O588" s="158">
        <v>14.881600000000001</v>
      </c>
      <c r="P588" s="158">
        <v>9.5421999999999993</v>
      </c>
      <c r="Q588" s="158">
        <v>15.2879</v>
      </c>
      <c r="R588" s="158">
        <v>22.762499999999999</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44859</v>
      </c>
      <c r="E589" s="158">
        <v>900.93370000000004</v>
      </c>
      <c r="F589" s="158">
        <v>1.2363999999999999</v>
      </c>
      <c r="G589" s="158">
        <v>1.2363999999999999</v>
      </c>
      <c r="H589" s="158">
        <v>1.7716000000000001</v>
      </c>
      <c r="I589" s="158">
        <v>4.2836999999999996</v>
      </c>
      <c r="J589" s="158">
        <v>3.4813999999999998</v>
      </c>
      <c r="K589" s="158">
        <v>8.2423000000000002</v>
      </c>
      <c r="L589" s="158">
        <v>7.2645</v>
      </c>
      <c r="M589" s="158">
        <v>3.5865999999999998</v>
      </c>
      <c r="N589" s="158">
        <v>0.26840000000000003</v>
      </c>
      <c r="O589" s="158">
        <v>17.3584</v>
      </c>
      <c r="P589" s="158">
        <v>10.8474</v>
      </c>
      <c r="Q589" s="158">
        <v>21.051600000000001</v>
      </c>
      <c r="R589" s="158">
        <v>29.93</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44859</v>
      </c>
      <c r="E590" s="158">
        <v>982.30150000000003</v>
      </c>
      <c r="F590" s="158">
        <v>1.2457</v>
      </c>
      <c r="G590" s="158">
        <v>1.2457</v>
      </c>
      <c r="H590" s="158">
        <v>1.7879</v>
      </c>
      <c r="I590" s="158">
        <v>4.3167</v>
      </c>
      <c r="J590" s="158">
        <v>3.556</v>
      </c>
      <c r="K590" s="158">
        <v>8.4662000000000006</v>
      </c>
      <c r="L590" s="158">
        <v>7.7065999999999999</v>
      </c>
      <c r="M590" s="158">
        <v>4.2233000000000001</v>
      </c>
      <c r="N590" s="158">
        <v>1.0879000000000001</v>
      </c>
      <c r="O590" s="158">
        <v>18.3931</v>
      </c>
      <c r="P590" s="158">
        <v>11.8645</v>
      </c>
      <c r="Q590" s="158">
        <v>15.3048</v>
      </c>
      <c r="R590" s="158">
        <v>31.0198</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44859</v>
      </c>
      <c r="E593" s="158">
        <v>2630.6554920344302</v>
      </c>
      <c r="F593" s="158">
        <v>1.4893000000000001</v>
      </c>
      <c r="G593" s="158">
        <v>1.4893000000000001</v>
      </c>
      <c r="H593" s="158">
        <v>1.8260000000000001</v>
      </c>
      <c r="I593" s="158">
        <v>4.3308</v>
      </c>
      <c r="J593" s="158">
        <v>3.3969</v>
      </c>
      <c r="K593" s="158">
        <v>8.8366000000000007</v>
      </c>
      <c r="L593" s="158">
        <v>10.2486</v>
      </c>
      <c r="M593" s="158">
        <v>9.9535999999999998</v>
      </c>
      <c r="N593" s="158">
        <v>7.9766000000000004</v>
      </c>
      <c r="O593" s="158">
        <v>17.363600000000002</v>
      </c>
      <c r="P593" s="158">
        <v>8.6486000000000001</v>
      </c>
      <c r="Q593" s="158">
        <v>23.318100000000001</v>
      </c>
      <c r="R593" s="158">
        <v>30.799199999999999</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44859</v>
      </c>
      <c r="E594" s="158">
        <v>856.18600000000004</v>
      </c>
      <c r="F594" s="158">
        <v>1.4971000000000001</v>
      </c>
      <c r="G594" s="158">
        <v>1.4971000000000001</v>
      </c>
      <c r="H594" s="158">
        <v>1.8395999999999999</v>
      </c>
      <c r="I594" s="158">
        <v>4.3586</v>
      </c>
      <c r="J594" s="158">
        <v>3.4573</v>
      </c>
      <c r="K594" s="158">
        <v>9.0054999999999996</v>
      </c>
      <c r="L594" s="158">
        <v>10.592599999999999</v>
      </c>
      <c r="M594" s="158">
        <v>10.454499999999999</v>
      </c>
      <c r="N594" s="158">
        <v>8.6427999999999994</v>
      </c>
      <c r="O594" s="158">
        <v>18.055399999999999</v>
      </c>
      <c r="P594" s="158">
        <v>9.3335000000000008</v>
      </c>
      <c r="Q594" s="158">
        <v>13.634399999999999</v>
      </c>
      <c r="R594" s="158">
        <v>31.573799999999999</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44859</v>
      </c>
      <c r="E595" s="158">
        <v>56.436</v>
      </c>
      <c r="F595" s="158">
        <v>0.57369999999999999</v>
      </c>
      <c r="G595" s="158">
        <v>0.57369999999999999</v>
      </c>
      <c r="H595" s="158">
        <v>0.73</v>
      </c>
      <c r="I595" s="158">
        <v>3.3338999999999999</v>
      </c>
      <c r="J595" s="158">
        <v>1.7956000000000001</v>
      </c>
      <c r="K595" s="158">
        <v>5.8219000000000003</v>
      </c>
      <c r="L595" s="158">
        <v>3.9396</v>
      </c>
      <c r="M595" s="158">
        <v>-0.43380000000000002</v>
      </c>
      <c r="N595" s="158">
        <v>-2.8477999999999999</v>
      </c>
      <c r="O595" s="158">
        <v>15.531700000000001</v>
      </c>
      <c r="P595" s="158">
        <v>8.8887</v>
      </c>
      <c r="Q595" s="158">
        <v>11.564399999999999</v>
      </c>
      <c r="R595" s="158">
        <v>23.867999999999999</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44859</v>
      </c>
      <c r="E596" s="158">
        <v>61.734299999999998</v>
      </c>
      <c r="F596" s="158">
        <v>0.58720000000000006</v>
      </c>
      <c r="G596" s="158">
        <v>0.58720000000000006</v>
      </c>
      <c r="H596" s="158">
        <v>0.75370000000000004</v>
      </c>
      <c r="I596" s="158">
        <v>3.3831000000000002</v>
      </c>
      <c r="J596" s="158">
        <v>1.9064000000000001</v>
      </c>
      <c r="K596" s="158">
        <v>6.1538000000000004</v>
      </c>
      <c r="L596" s="158">
        <v>4.5890000000000004</v>
      </c>
      <c r="M596" s="158">
        <v>0.50290000000000001</v>
      </c>
      <c r="N596" s="158">
        <v>-1.6213</v>
      </c>
      <c r="O596" s="158">
        <v>16.998999999999999</v>
      </c>
      <c r="P596" s="158">
        <v>10.0862</v>
      </c>
      <c r="Q596" s="158">
        <v>14.062900000000001</v>
      </c>
      <c r="R596" s="158">
        <v>25.434200000000001</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44859</v>
      </c>
      <c r="E597" s="158">
        <v>605.86</v>
      </c>
      <c r="F597" s="158">
        <v>1.0996999999999999</v>
      </c>
      <c r="G597" s="158">
        <v>1.0996999999999999</v>
      </c>
      <c r="H597" s="158">
        <v>1.8680000000000001</v>
      </c>
      <c r="I597" s="158">
        <v>3.6791999999999998</v>
      </c>
      <c r="J597" s="158">
        <v>2.9131</v>
      </c>
      <c r="K597" s="158">
        <v>6.4743000000000004</v>
      </c>
      <c r="L597" s="158">
        <v>5.5118999999999998</v>
      </c>
      <c r="M597" s="158">
        <v>2.9761000000000002</v>
      </c>
      <c r="N597" s="158">
        <v>-1.2645999999999999</v>
      </c>
      <c r="O597" s="158">
        <v>17.861499999999999</v>
      </c>
      <c r="P597" s="158">
        <v>12.3574</v>
      </c>
      <c r="Q597" s="158">
        <v>19.351099999999999</v>
      </c>
      <c r="R597" s="158">
        <v>27.422799999999999</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44859</v>
      </c>
      <c r="E598" s="158">
        <v>661.09</v>
      </c>
      <c r="F598" s="158">
        <v>1.1088</v>
      </c>
      <c r="G598" s="158">
        <v>1.1088</v>
      </c>
      <c r="H598" s="158">
        <v>1.8833</v>
      </c>
      <c r="I598" s="158">
        <v>3.7084999999999999</v>
      </c>
      <c r="J598" s="158">
        <v>2.9799000000000002</v>
      </c>
      <c r="K598" s="158">
        <v>6.6738999999999997</v>
      </c>
      <c r="L598" s="158">
        <v>5.9184000000000001</v>
      </c>
      <c r="M598" s="158">
        <v>3.5396000000000001</v>
      </c>
      <c r="N598" s="158">
        <v>-0.55359999999999998</v>
      </c>
      <c r="O598" s="158">
        <v>18.6768</v>
      </c>
      <c r="P598" s="158">
        <v>13.248699999999999</v>
      </c>
      <c r="Q598" s="158">
        <v>15.6144</v>
      </c>
      <c r="R598" s="158">
        <v>28.319900000000001</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44859</v>
      </c>
      <c r="E599" s="158">
        <v>17.579999999999998</v>
      </c>
      <c r="F599" s="158">
        <v>0.86060000000000003</v>
      </c>
      <c r="G599" s="158">
        <v>0.86060000000000003</v>
      </c>
      <c r="H599" s="158">
        <v>1.3841000000000001</v>
      </c>
      <c r="I599" s="158">
        <v>3.169</v>
      </c>
      <c r="J599" s="158">
        <v>1.913</v>
      </c>
      <c r="K599" s="158">
        <v>7.1951000000000001</v>
      </c>
      <c r="L599" s="158">
        <v>11.4068</v>
      </c>
      <c r="M599" s="158">
        <v>11.3363</v>
      </c>
      <c r="N599" s="158">
        <v>7.4572000000000003</v>
      </c>
      <c r="O599" s="158">
        <v>16.617899999999999</v>
      </c>
      <c r="P599" s="158"/>
      <c r="Q599" s="158">
        <v>13.065099999999999</v>
      </c>
      <c r="R599" s="158">
        <v>30.422799999999999</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44859</v>
      </c>
      <c r="E600" s="158">
        <v>18.16</v>
      </c>
      <c r="F600" s="158">
        <v>0.88890000000000002</v>
      </c>
      <c r="G600" s="158">
        <v>0.88890000000000002</v>
      </c>
      <c r="H600" s="158">
        <v>1.3958999999999999</v>
      </c>
      <c r="I600" s="158">
        <v>3.2404999999999999</v>
      </c>
      <c r="J600" s="158">
        <v>1.9652000000000001</v>
      </c>
      <c r="K600" s="158">
        <v>7.3285999999999998</v>
      </c>
      <c r="L600" s="158">
        <v>11.6165</v>
      </c>
      <c r="M600" s="158">
        <v>11.7538</v>
      </c>
      <c r="N600" s="158">
        <v>7.9025999999999996</v>
      </c>
      <c r="O600" s="158">
        <v>17.116099999999999</v>
      </c>
      <c r="P600" s="158"/>
      <c r="Q600" s="158">
        <v>13.8667</v>
      </c>
      <c r="R600" s="158">
        <v>30.978300000000001</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44859</v>
      </c>
      <c r="E601" s="158">
        <v>43.72</v>
      </c>
      <c r="F601" s="158">
        <v>0.80700000000000005</v>
      </c>
      <c r="G601" s="158">
        <v>0.80700000000000005</v>
      </c>
      <c r="H601" s="158">
        <v>0.78380000000000005</v>
      </c>
      <c r="I601" s="158">
        <v>3.7248000000000001</v>
      </c>
      <c r="J601" s="158">
        <v>2.0303</v>
      </c>
      <c r="K601" s="158">
        <v>7.5787000000000004</v>
      </c>
      <c r="L601" s="158">
        <v>6.4005999999999998</v>
      </c>
      <c r="M601" s="158">
        <v>3.6509999999999998</v>
      </c>
      <c r="N601" s="158">
        <v>1.5327</v>
      </c>
      <c r="O601" s="158">
        <v>13.6281</v>
      </c>
      <c r="P601" s="158">
        <v>10.701599999999999</v>
      </c>
      <c r="Q601" s="158">
        <v>17.539200000000001</v>
      </c>
      <c r="R601" s="158">
        <v>24.2849</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44859</v>
      </c>
      <c r="E602" s="158">
        <v>39.25</v>
      </c>
      <c r="F602" s="158">
        <v>0.7702</v>
      </c>
      <c r="G602" s="158">
        <v>0.7702</v>
      </c>
      <c r="H602" s="158">
        <v>0.7702</v>
      </c>
      <c r="I602" s="158">
        <v>3.6714000000000002</v>
      </c>
      <c r="J602" s="158">
        <v>1.9216</v>
      </c>
      <c r="K602" s="158">
        <v>7.2404000000000002</v>
      </c>
      <c r="L602" s="158">
        <v>5.7381000000000002</v>
      </c>
      <c r="M602" s="158">
        <v>2.7218</v>
      </c>
      <c r="N602" s="158">
        <v>0.30669999999999997</v>
      </c>
      <c r="O602" s="158">
        <v>12.280099999999999</v>
      </c>
      <c r="P602" s="158">
        <v>9.2007999999999992</v>
      </c>
      <c r="Q602" s="158">
        <v>16.1586</v>
      </c>
      <c r="R602" s="158">
        <v>22.7973</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44859</v>
      </c>
      <c r="E603" s="158">
        <v>111.88500000000001</v>
      </c>
      <c r="F603" s="158">
        <v>1.1591</v>
      </c>
      <c r="G603" s="158">
        <v>1.1591</v>
      </c>
      <c r="H603" s="158">
        <v>1.0668</v>
      </c>
      <c r="I603" s="158">
        <v>3.0703999999999998</v>
      </c>
      <c r="J603" s="158">
        <v>2.11</v>
      </c>
      <c r="K603" s="158">
        <v>7.2312000000000003</v>
      </c>
      <c r="L603" s="158">
        <v>4.1954000000000002</v>
      </c>
      <c r="M603" s="158">
        <v>4.8398000000000003</v>
      </c>
      <c r="N603" s="158">
        <v>3.8761000000000001</v>
      </c>
      <c r="O603" s="158">
        <v>25.160499999999999</v>
      </c>
      <c r="P603" s="158">
        <v>14.292199999999999</v>
      </c>
      <c r="Q603" s="158">
        <v>17.845700000000001</v>
      </c>
      <c r="R603" s="158">
        <v>36.315100000000001</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44859</v>
      </c>
      <c r="E604" s="158">
        <v>100.464</v>
      </c>
      <c r="F604" s="158">
        <v>1.1456999999999999</v>
      </c>
      <c r="G604" s="158">
        <v>1.1456999999999999</v>
      </c>
      <c r="H604" s="158">
        <v>1.0429999999999999</v>
      </c>
      <c r="I604" s="158">
        <v>3.0230999999999999</v>
      </c>
      <c r="J604" s="158">
        <v>2.0022000000000002</v>
      </c>
      <c r="K604" s="158">
        <v>6.9107000000000003</v>
      </c>
      <c r="L604" s="158">
        <v>3.5710999999999999</v>
      </c>
      <c r="M604" s="158">
        <v>3.9032</v>
      </c>
      <c r="N604" s="158">
        <v>2.6295000000000002</v>
      </c>
      <c r="O604" s="158">
        <v>23.7742</v>
      </c>
      <c r="P604" s="158">
        <v>12.955</v>
      </c>
      <c r="Q604" s="158">
        <v>18.1431</v>
      </c>
      <c r="R604" s="158">
        <v>34.7605</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44859</v>
      </c>
      <c r="E605" s="158">
        <v>14.66</v>
      </c>
      <c r="F605" s="158">
        <v>0.68679999999999997</v>
      </c>
      <c r="G605" s="158">
        <v>0.68679999999999997</v>
      </c>
      <c r="H605" s="158">
        <v>1.1732</v>
      </c>
      <c r="I605" s="158">
        <v>3.8978999999999999</v>
      </c>
      <c r="J605" s="158">
        <v>1.5939000000000001</v>
      </c>
      <c r="K605" s="158">
        <v>5.6957000000000004</v>
      </c>
      <c r="L605" s="158">
        <v>6.3089000000000004</v>
      </c>
      <c r="M605" s="158">
        <v>3.3121999999999998</v>
      </c>
      <c r="N605" s="158">
        <v>-6.8199999999999997E-2</v>
      </c>
      <c r="O605" s="158">
        <v>13.7384</v>
      </c>
      <c r="P605" s="158"/>
      <c r="Q605" s="158">
        <v>8.2467000000000006</v>
      </c>
      <c r="R605" s="158">
        <v>21.318100000000001</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44859</v>
      </c>
      <c r="E606" s="158">
        <v>13.51</v>
      </c>
      <c r="F606" s="158">
        <v>0.74570000000000003</v>
      </c>
      <c r="G606" s="158">
        <v>0.74570000000000003</v>
      </c>
      <c r="H606" s="158">
        <v>1.1984999999999999</v>
      </c>
      <c r="I606" s="158">
        <v>3.9230999999999998</v>
      </c>
      <c r="J606" s="158">
        <v>1.5025999999999999</v>
      </c>
      <c r="K606" s="158">
        <v>5.3000999999999996</v>
      </c>
      <c r="L606" s="158">
        <v>5.4645000000000001</v>
      </c>
      <c r="M606" s="158">
        <v>2.0392999999999999</v>
      </c>
      <c r="N606" s="158">
        <v>-1.7455000000000001</v>
      </c>
      <c r="O606" s="158">
        <v>11.3222</v>
      </c>
      <c r="P606" s="158"/>
      <c r="Q606" s="158">
        <v>6.4302999999999999</v>
      </c>
      <c r="R606" s="158">
        <v>18.389600000000002</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44859</v>
      </c>
      <c r="E607" s="158">
        <v>77.91</v>
      </c>
      <c r="F607" s="158">
        <v>0.61990000000000001</v>
      </c>
      <c r="G607" s="158">
        <v>0.61990000000000001</v>
      </c>
      <c r="H607" s="158">
        <v>0.85440000000000005</v>
      </c>
      <c r="I607" s="158">
        <v>2.5806</v>
      </c>
      <c r="J607" s="158">
        <v>0.97199999999999998</v>
      </c>
      <c r="K607" s="158">
        <v>5.0708000000000002</v>
      </c>
      <c r="L607" s="158">
        <v>0.36070000000000002</v>
      </c>
      <c r="M607" s="158">
        <v>-5.7350000000000003</v>
      </c>
      <c r="N607" s="158">
        <v>-8.5777999999999999</v>
      </c>
      <c r="O607" s="158">
        <v>14.3401</v>
      </c>
      <c r="P607" s="158">
        <v>11.078200000000001</v>
      </c>
      <c r="Q607" s="158">
        <v>13.8447</v>
      </c>
      <c r="R607" s="158">
        <v>19.1676</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44859</v>
      </c>
      <c r="E608" s="158">
        <v>89.27</v>
      </c>
      <c r="F608" s="158">
        <v>0.63129999999999997</v>
      </c>
      <c r="G608" s="158">
        <v>0.63129999999999997</v>
      </c>
      <c r="H608" s="158">
        <v>0.87009999999999998</v>
      </c>
      <c r="I608" s="158">
        <v>2.621</v>
      </c>
      <c r="J608" s="158">
        <v>1.0755999999999999</v>
      </c>
      <c r="K608" s="158">
        <v>5.3830999999999998</v>
      </c>
      <c r="L608" s="158">
        <v>0.98419999999999996</v>
      </c>
      <c r="M608" s="158">
        <v>-4.7990000000000004</v>
      </c>
      <c r="N608" s="158">
        <v>-7.3673999999999999</v>
      </c>
      <c r="O608" s="158">
        <v>15.7432</v>
      </c>
      <c r="P608" s="158">
        <v>12.5648</v>
      </c>
      <c r="Q608" s="158">
        <v>16.611899999999999</v>
      </c>
      <c r="R608" s="158">
        <v>20.7029</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44859</v>
      </c>
      <c r="E609" s="158">
        <v>15.032</v>
      </c>
      <c r="F609" s="158">
        <v>0.62119999999999997</v>
      </c>
      <c r="G609" s="158">
        <v>0.62119999999999997</v>
      </c>
      <c r="H609" s="158">
        <v>0.82769999999999999</v>
      </c>
      <c r="I609" s="158">
        <v>3.8136000000000001</v>
      </c>
      <c r="J609" s="158">
        <v>2.3205</v>
      </c>
      <c r="K609" s="158">
        <v>8.1805000000000003</v>
      </c>
      <c r="L609" s="158">
        <v>9.2997999999999994</v>
      </c>
      <c r="M609" s="158">
        <v>5.0293000000000001</v>
      </c>
      <c r="N609" s="158">
        <v>-3.7242999999999999</v>
      </c>
      <c r="O609" s="158">
        <v>14.303000000000001</v>
      </c>
      <c r="P609" s="158"/>
      <c r="Q609" s="158">
        <v>14.4399</v>
      </c>
      <c r="R609" s="158">
        <v>19.616099999999999</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44859</v>
      </c>
      <c r="E610" s="158">
        <v>14.078200000000001</v>
      </c>
      <c r="F610" s="158">
        <v>0.59809999999999997</v>
      </c>
      <c r="G610" s="158">
        <v>0.59809999999999997</v>
      </c>
      <c r="H610" s="158">
        <v>0.78749999999999998</v>
      </c>
      <c r="I610" s="158">
        <v>3.7305000000000001</v>
      </c>
      <c r="J610" s="158">
        <v>2.1328999999999998</v>
      </c>
      <c r="K610" s="158">
        <v>7.6093000000000002</v>
      </c>
      <c r="L610" s="158">
        <v>8.1333000000000002</v>
      </c>
      <c r="M610" s="158">
        <v>3.3740000000000001</v>
      </c>
      <c r="N610" s="158">
        <v>-5.7457000000000003</v>
      </c>
      <c r="O610" s="158">
        <v>11.8521</v>
      </c>
      <c r="P610" s="158"/>
      <c r="Q610" s="158">
        <v>11.9842</v>
      </c>
      <c r="R610" s="158">
        <v>17.058399999999999</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44859</v>
      </c>
      <c r="E611" s="158">
        <v>28.450700000000001</v>
      </c>
      <c r="F611" s="158">
        <v>0.85150000000000003</v>
      </c>
      <c r="G611" s="158">
        <v>0.85150000000000003</v>
      </c>
      <c r="H611" s="158">
        <v>0.9395</v>
      </c>
      <c r="I611" s="158">
        <v>3.0381999999999998</v>
      </c>
      <c r="J611" s="158">
        <v>1.2484</v>
      </c>
      <c r="K611" s="158">
        <v>5.3635999999999999</v>
      </c>
      <c r="L611" s="158">
        <v>5.4397000000000002</v>
      </c>
      <c r="M611" s="158">
        <v>0.13589999999999999</v>
      </c>
      <c r="N611" s="158">
        <v>-2.6814</v>
      </c>
      <c r="O611" s="158">
        <v>16.144200000000001</v>
      </c>
      <c r="P611" s="158">
        <v>12.2188</v>
      </c>
      <c r="Q611" s="158">
        <v>7.4358000000000004</v>
      </c>
      <c r="R611" s="158">
        <v>25.354900000000001</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44859</v>
      </c>
      <c r="E612" s="158">
        <v>31.508800000000001</v>
      </c>
      <c r="F612" s="158">
        <v>0.86109999999999998</v>
      </c>
      <c r="G612" s="158">
        <v>0.86109999999999998</v>
      </c>
      <c r="H612" s="158">
        <v>0.95669999999999999</v>
      </c>
      <c r="I612" s="158">
        <v>3.0737000000000001</v>
      </c>
      <c r="J612" s="158">
        <v>1.3282</v>
      </c>
      <c r="K612" s="158">
        <v>5.6391999999999998</v>
      </c>
      <c r="L612" s="158">
        <v>5.9493</v>
      </c>
      <c r="M612" s="158">
        <v>0.82040000000000002</v>
      </c>
      <c r="N612" s="158">
        <v>-1.8056000000000001</v>
      </c>
      <c r="O612" s="158">
        <v>17.073399999999999</v>
      </c>
      <c r="P612" s="158">
        <v>13.095000000000001</v>
      </c>
      <c r="Q612" s="158">
        <v>16.311199999999999</v>
      </c>
      <c r="R612" s="158">
        <v>26.389099999999999</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44859</v>
      </c>
      <c r="E613" s="158">
        <v>74.957999999999998</v>
      </c>
      <c r="F613" s="158">
        <v>0.86929999999999996</v>
      </c>
      <c r="G613" s="158">
        <v>0.86929999999999996</v>
      </c>
      <c r="H613" s="158">
        <v>0.95489999999999997</v>
      </c>
      <c r="I613" s="158">
        <v>3.2522000000000002</v>
      </c>
      <c r="J613" s="158">
        <v>1.5196000000000001</v>
      </c>
      <c r="K613" s="158">
        <v>7.4405000000000001</v>
      </c>
      <c r="L613" s="158">
        <v>6.5606999999999998</v>
      </c>
      <c r="M613" s="158">
        <v>4.9847000000000001</v>
      </c>
      <c r="N613" s="158">
        <v>5.4646999999999997</v>
      </c>
      <c r="O613" s="158">
        <v>19.018799999999999</v>
      </c>
      <c r="P613" s="158">
        <v>12.5487</v>
      </c>
      <c r="Q613" s="158">
        <v>12.633599999999999</v>
      </c>
      <c r="R613" s="158">
        <v>26.610499999999998</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44859</v>
      </c>
      <c r="E614" s="158">
        <v>84.924999999999997</v>
      </c>
      <c r="F614" s="158">
        <v>0.88500000000000001</v>
      </c>
      <c r="G614" s="158">
        <v>0.88500000000000001</v>
      </c>
      <c r="H614" s="158">
        <v>0.98099999999999998</v>
      </c>
      <c r="I614" s="158">
        <v>3.3062999999999998</v>
      </c>
      <c r="J614" s="158">
        <v>1.6409</v>
      </c>
      <c r="K614" s="158">
        <v>7.8002000000000002</v>
      </c>
      <c r="L614" s="158">
        <v>7.2732000000000001</v>
      </c>
      <c r="M614" s="158">
        <v>6.0514999999999999</v>
      </c>
      <c r="N614" s="158">
        <v>6.8978999999999999</v>
      </c>
      <c r="O614" s="158">
        <v>20.5898</v>
      </c>
      <c r="P614" s="158">
        <v>13.953799999999999</v>
      </c>
      <c r="Q614" s="158">
        <v>15.678000000000001</v>
      </c>
      <c r="R614" s="158">
        <v>28.3231</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44859</v>
      </c>
      <c r="E615" s="158">
        <v>85.367999999999995</v>
      </c>
      <c r="F615" s="158">
        <v>0.66390000000000005</v>
      </c>
      <c r="G615" s="158">
        <v>0.66390000000000005</v>
      </c>
      <c r="H615" s="158">
        <v>0.49919999999999998</v>
      </c>
      <c r="I615" s="158">
        <v>2.8393999999999999</v>
      </c>
      <c r="J615" s="158">
        <v>1.4993000000000001</v>
      </c>
      <c r="K615" s="158">
        <v>7.8601000000000001</v>
      </c>
      <c r="L615" s="158">
        <v>4.7176999999999998</v>
      </c>
      <c r="M615" s="158">
        <v>2.6143999999999998</v>
      </c>
      <c r="N615" s="158">
        <v>1.8055000000000001</v>
      </c>
      <c r="O615" s="158">
        <v>15.391999999999999</v>
      </c>
      <c r="P615" s="158">
        <v>8.7973999999999997</v>
      </c>
      <c r="Q615" s="158">
        <v>13.9634</v>
      </c>
      <c r="R615" s="158">
        <v>22.1</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44859</v>
      </c>
      <c r="E616" s="158">
        <v>80.031000000000006</v>
      </c>
      <c r="F616" s="158">
        <v>0.65529999999999999</v>
      </c>
      <c r="G616" s="158">
        <v>0.65529999999999999</v>
      </c>
      <c r="H616" s="158">
        <v>0.48470000000000002</v>
      </c>
      <c r="I616" s="158">
        <v>2.8094999999999999</v>
      </c>
      <c r="J616" s="158">
        <v>1.4296</v>
      </c>
      <c r="K616" s="158">
        <v>7.6481000000000003</v>
      </c>
      <c r="L616" s="158">
        <v>4.3075000000000001</v>
      </c>
      <c r="M616" s="158">
        <v>2.0179</v>
      </c>
      <c r="N616" s="158">
        <v>1.0212000000000001</v>
      </c>
      <c r="O616" s="158">
        <v>14.5998</v>
      </c>
      <c r="P616" s="158">
        <v>8.0663999999999998</v>
      </c>
      <c r="Q616" s="158">
        <v>13.2895</v>
      </c>
      <c r="R616" s="158">
        <v>21.2029</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44859</v>
      </c>
      <c r="E617" s="158">
        <v>112.04430000000001</v>
      </c>
      <c r="F617" s="158">
        <v>0.57199999999999995</v>
      </c>
      <c r="G617" s="158">
        <v>0.57199999999999995</v>
      </c>
      <c r="H617" s="158">
        <v>0.59770000000000001</v>
      </c>
      <c r="I617" s="158">
        <v>1.9624999999999999</v>
      </c>
      <c r="J617" s="158">
        <v>0.87180000000000002</v>
      </c>
      <c r="K617" s="158">
        <v>7.2979000000000003</v>
      </c>
      <c r="L617" s="158">
        <v>5.8916000000000004</v>
      </c>
      <c r="M617" s="158">
        <v>3.1347999999999998</v>
      </c>
      <c r="N617" s="158">
        <v>0.21959999999999999</v>
      </c>
      <c r="O617" s="158">
        <v>14.896000000000001</v>
      </c>
      <c r="P617" s="158">
        <v>12.0078</v>
      </c>
      <c r="Q617" s="158">
        <v>14.3621</v>
      </c>
      <c r="R617" s="158">
        <v>23.4634</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1881</v>
      </c>
      <c r="C618" s="154">
        <v>100865</v>
      </c>
      <c r="D618" s="157">
        <v>44859</v>
      </c>
      <c r="E618" s="158">
        <v>101.2574</v>
      </c>
      <c r="F618" s="158">
        <v>0.56089999999999995</v>
      </c>
      <c r="G618" s="158">
        <v>0.56089999999999995</v>
      </c>
      <c r="H618" s="158">
        <v>0.57820000000000005</v>
      </c>
      <c r="I618" s="158">
        <v>1.923</v>
      </c>
      <c r="J618" s="158">
        <v>0.78190000000000004</v>
      </c>
      <c r="K618" s="158">
        <v>7.0194999999999999</v>
      </c>
      <c r="L618" s="158">
        <v>5.3308</v>
      </c>
      <c r="M618" s="158">
        <v>2.2759999999999998</v>
      </c>
      <c r="N618" s="158">
        <v>-0.92789999999999995</v>
      </c>
      <c r="O618" s="158">
        <v>13.5283</v>
      </c>
      <c r="P618" s="158">
        <v>10.6912</v>
      </c>
      <c r="Q618" s="158">
        <v>9.7286999999999999</v>
      </c>
      <c r="R618" s="158">
        <v>21.983799999999999</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44859</v>
      </c>
      <c r="E619" s="158">
        <v>21.352499999999999</v>
      </c>
      <c r="F619" s="158">
        <v>0.52400000000000002</v>
      </c>
      <c r="G619" s="158">
        <v>0.52400000000000002</v>
      </c>
      <c r="H619" s="158">
        <v>0.67659999999999998</v>
      </c>
      <c r="I619" s="158">
        <v>3.0093999999999999</v>
      </c>
      <c r="J619" s="158">
        <v>1.9966999999999999</v>
      </c>
      <c r="K619" s="158">
        <v>6.0713999999999997</v>
      </c>
      <c r="L619" s="158">
        <v>4.9309000000000003</v>
      </c>
      <c r="M619" s="158">
        <v>3.5308000000000002</v>
      </c>
      <c r="N619" s="158">
        <v>1.548</v>
      </c>
      <c r="O619" s="158">
        <v>19.706299999999999</v>
      </c>
      <c r="P619" s="158">
        <v>11.670299999999999</v>
      </c>
      <c r="Q619" s="158">
        <v>13.424899999999999</v>
      </c>
      <c r="R619" s="158">
        <v>30.831299999999999</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44859</v>
      </c>
      <c r="E620" s="158">
        <v>19.019400000000001</v>
      </c>
      <c r="F620" s="158">
        <v>0.50519999999999998</v>
      </c>
      <c r="G620" s="158">
        <v>0.50519999999999998</v>
      </c>
      <c r="H620" s="158">
        <v>0.64349999999999996</v>
      </c>
      <c r="I620" s="158">
        <v>2.9411</v>
      </c>
      <c r="J620" s="158">
        <v>1.8425</v>
      </c>
      <c r="K620" s="158">
        <v>5.6082000000000001</v>
      </c>
      <c r="L620" s="158">
        <v>4.0141</v>
      </c>
      <c r="M620" s="158">
        <v>2.1873</v>
      </c>
      <c r="N620" s="158">
        <v>-0.19259999999999999</v>
      </c>
      <c r="O620" s="158">
        <v>17.705500000000001</v>
      </c>
      <c r="P620" s="158">
        <v>9.6568000000000005</v>
      </c>
      <c r="Q620" s="158">
        <v>11.2662</v>
      </c>
      <c r="R620" s="158">
        <v>28.6448</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44859</v>
      </c>
      <c r="E621" s="158">
        <v>33.963000000000001</v>
      </c>
      <c r="F621" s="158">
        <v>0.73860000000000003</v>
      </c>
      <c r="G621" s="158">
        <v>0.73860000000000003</v>
      </c>
      <c r="H621" s="158">
        <v>1.0683</v>
      </c>
      <c r="I621" s="158">
        <v>3.1181999999999999</v>
      </c>
      <c r="J621" s="158">
        <v>1.6034999999999999</v>
      </c>
      <c r="K621" s="158">
        <v>4.7529000000000003</v>
      </c>
      <c r="L621" s="158">
        <v>2.8839000000000001</v>
      </c>
      <c r="M621" s="158">
        <v>0.36049999999999999</v>
      </c>
      <c r="N621" s="158">
        <v>-2.1324000000000001</v>
      </c>
      <c r="O621" s="158">
        <v>21.477399999999999</v>
      </c>
      <c r="P621" s="158">
        <v>15.638500000000001</v>
      </c>
      <c r="Q621" s="158">
        <v>19.6037</v>
      </c>
      <c r="R621" s="158">
        <v>25.934200000000001</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44859</v>
      </c>
      <c r="E622" s="158">
        <v>30.856999999999999</v>
      </c>
      <c r="F622" s="158">
        <v>0.72470000000000001</v>
      </c>
      <c r="G622" s="158">
        <v>0.72470000000000001</v>
      </c>
      <c r="H622" s="158">
        <v>1.0446</v>
      </c>
      <c r="I622" s="158">
        <v>3.0697000000000001</v>
      </c>
      <c r="J622" s="158">
        <v>1.5</v>
      </c>
      <c r="K622" s="158">
        <v>4.4478</v>
      </c>
      <c r="L622" s="158">
        <v>2.3008000000000002</v>
      </c>
      <c r="M622" s="158">
        <v>-0.51910000000000001</v>
      </c>
      <c r="N622" s="158">
        <v>-3.3119999999999998</v>
      </c>
      <c r="O622" s="158">
        <v>19.810600000000001</v>
      </c>
      <c r="P622" s="158">
        <v>14.048999999999999</v>
      </c>
      <c r="Q622" s="158">
        <v>17.936</v>
      </c>
      <c r="R622" s="158">
        <v>24.296099999999999</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44859</v>
      </c>
      <c r="E623" s="158">
        <v>29.743300000000001</v>
      </c>
      <c r="F623" s="158">
        <v>0.7742</v>
      </c>
      <c r="G623" s="158">
        <v>0.7742</v>
      </c>
      <c r="H623" s="158">
        <v>1.4154</v>
      </c>
      <c r="I623" s="158">
        <v>3.5295000000000001</v>
      </c>
      <c r="J623" s="158">
        <v>2.4529000000000001</v>
      </c>
      <c r="K623" s="158">
        <v>7.6875</v>
      </c>
      <c r="L623" s="158">
        <v>7.6497000000000002</v>
      </c>
      <c r="M623" s="158">
        <v>0.32990000000000003</v>
      </c>
      <c r="N623" s="158">
        <v>0.15290000000000001</v>
      </c>
      <c r="O623" s="158">
        <v>15.168200000000001</v>
      </c>
      <c r="P623" s="158">
        <v>11.333399999999999</v>
      </c>
      <c r="Q623" s="158">
        <v>15.071899999999999</v>
      </c>
      <c r="R623" s="158">
        <v>26.8673</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44859</v>
      </c>
      <c r="E624" s="158">
        <v>26.826000000000001</v>
      </c>
      <c r="F624" s="158">
        <v>0.76019999999999999</v>
      </c>
      <c r="G624" s="158">
        <v>0.76019999999999999</v>
      </c>
      <c r="H624" s="158">
        <v>1.3909</v>
      </c>
      <c r="I624" s="158">
        <v>3.4786000000000001</v>
      </c>
      <c r="J624" s="158">
        <v>2.3384999999999998</v>
      </c>
      <c r="K624" s="158">
        <v>7.3409000000000004</v>
      </c>
      <c r="L624" s="158">
        <v>6.9783999999999997</v>
      </c>
      <c r="M624" s="158">
        <v>-0.58440000000000003</v>
      </c>
      <c r="N624" s="158">
        <v>-1.0629</v>
      </c>
      <c r="O624" s="158">
        <v>13.6873</v>
      </c>
      <c r="P624" s="158">
        <v>9.9128000000000007</v>
      </c>
      <c r="Q624" s="158">
        <v>13.552099999999999</v>
      </c>
      <c r="R624" s="158">
        <v>25.271899999999999</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1951</v>
      </c>
      <c r="C625" s="154">
        <v>135654</v>
      </c>
      <c r="D625" s="157">
        <v>44859</v>
      </c>
      <c r="E625" s="158">
        <v>22.9605</v>
      </c>
      <c r="F625" s="158">
        <v>1.0448</v>
      </c>
      <c r="G625" s="158">
        <v>1.0448</v>
      </c>
      <c r="H625" s="158">
        <v>0.80249999999999999</v>
      </c>
      <c r="I625" s="158">
        <v>2.9965000000000002</v>
      </c>
      <c r="J625" s="158">
        <v>2.0661999999999998</v>
      </c>
      <c r="K625" s="158">
        <v>7.1139000000000001</v>
      </c>
      <c r="L625" s="158">
        <v>4.2748999999999997</v>
      </c>
      <c r="M625" s="158">
        <v>0.52359999999999995</v>
      </c>
      <c r="N625" s="158">
        <v>-2.1463000000000001</v>
      </c>
      <c r="O625" s="158">
        <v>14.423</v>
      </c>
      <c r="P625" s="158">
        <v>9.8780000000000001</v>
      </c>
      <c r="Q625" s="158">
        <v>12.9519</v>
      </c>
      <c r="R625" s="158">
        <v>22.665500000000002</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1952</v>
      </c>
      <c r="C626" s="154">
        <v>135655</v>
      </c>
      <c r="D626" s="157">
        <v>44859</v>
      </c>
      <c r="E626" s="158">
        <v>20.398499999999999</v>
      </c>
      <c r="F626" s="158">
        <v>1.0232000000000001</v>
      </c>
      <c r="G626" s="158">
        <v>1.0232000000000001</v>
      </c>
      <c r="H626" s="158">
        <v>0.76519999999999999</v>
      </c>
      <c r="I626" s="158">
        <v>2.9203000000000001</v>
      </c>
      <c r="J626" s="158">
        <v>1.8926000000000001</v>
      </c>
      <c r="K626" s="158">
        <v>6.5918999999999999</v>
      </c>
      <c r="L626" s="158">
        <v>3.2464</v>
      </c>
      <c r="M626" s="158">
        <v>-0.94689999999999996</v>
      </c>
      <c r="N626" s="158">
        <v>-4.0359999999999996</v>
      </c>
      <c r="O626" s="158">
        <v>12.3476</v>
      </c>
      <c r="P626" s="158">
        <v>7.9428000000000001</v>
      </c>
      <c r="Q626" s="158">
        <v>11.0107</v>
      </c>
      <c r="R626" s="158">
        <v>20.315300000000001</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44859</v>
      </c>
      <c r="E627" s="158">
        <v>79.417000000000002</v>
      </c>
      <c r="F627" s="158">
        <v>0.92120000000000002</v>
      </c>
      <c r="G627" s="158">
        <v>0.92120000000000002</v>
      </c>
      <c r="H627" s="158">
        <v>1.2008000000000001</v>
      </c>
      <c r="I627" s="158">
        <v>3.3529</v>
      </c>
      <c r="J627" s="158">
        <v>1.1624000000000001</v>
      </c>
      <c r="K627" s="158">
        <v>6.0065</v>
      </c>
      <c r="L627" s="158">
        <v>5.4471999999999996</v>
      </c>
      <c r="M627" s="158">
        <v>3.5960999999999999</v>
      </c>
      <c r="N627" s="158">
        <v>0.26129999999999998</v>
      </c>
      <c r="O627" s="158">
        <v>15.2727</v>
      </c>
      <c r="P627" s="158">
        <v>4.0911999999999997</v>
      </c>
      <c r="Q627" s="158">
        <v>12.879200000000001</v>
      </c>
      <c r="R627" s="158">
        <v>29.839600000000001</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44859</v>
      </c>
      <c r="E628" s="158">
        <v>85.598699999999994</v>
      </c>
      <c r="F628" s="158">
        <v>0.92810000000000004</v>
      </c>
      <c r="G628" s="158">
        <v>0.92810000000000004</v>
      </c>
      <c r="H628" s="158">
        <v>1.2138</v>
      </c>
      <c r="I628" s="158">
        <v>3.3797000000000001</v>
      </c>
      <c r="J628" s="158">
        <v>1.2217</v>
      </c>
      <c r="K628" s="158">
        <v>6.2112999999999996</v>
      </c>
      <c r="L628" s="158">
        <v>5.883</v>
      </c>
      <c r="M628" s="158">
        <v>4.2058999999999997</v>
      </c>
      <c r="N628" s="158">
        <v>1.0365</v>
      </c>
      <c r="O628" s="158">
        <v>16.114100000000001</v>
      </c>
      <c r="P628" s="158">
        <v>4.9021999999999997</v>
      </c>
      <c r="Q628" s="158">
        <v>13.448600000000001</v>
      </c>
      <c r="R628" s="158">
        <v>30.801300000000001</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44859</v>
      </c>
      <c r="E629" s="158">
        <v>20.845300000000002</v>
      </c>
      <c r="F629" s="158">
        <v>1.0690999999999999</v>
      </c>
      <c r="G629" s="158">
        <v>1.0690999999999999</v>
      </c>
      <c r="H629" s="158">
        <v>1.7926</v>
      </c>
      <c r="I629" s="158">
        <v>3.4763000000000002</v>
      </c>
      <c r="J629" s="158">
        <v>2.9296000000000002</v>
      </c>
      <c r="K629" s="158">
        <v>10.393599999999999</v>
      </c>
      <c r="L629" s="158">
        <v>9.0885999999999996</v>
      </c>
      <c r="M629" s="158">
        <v>7.7287999999999997</v>
      </c>
      <c r="N629" s="158">
        <v>8.8436000000000003</v>
      </c>
      <c r="O629" s="158">
        <v>25.192499999999999</v>
      </c>
      <c r="P629" s="158"/>
      <c r="Q629" s="158">
        <v>25.293700000000001</v>
      </c>
      <c r="R629" s="158">
        <v>28.064699999999998</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44859</v>
      </c>
      <c r="E630" s="158">
        <v>20.003900000000002</v>
      </c>
      <c r="F630" s="158">
        <v>1.0538000000000001</v>
      </c>
      <c r="G630" s="158">
        <v>1.0538000000000001</v>
      </c>
      <c r="H630" s="158">
        <v>1.7658</v>
      </c>
      <c r="I630" s="158">
        <v>3.4216000000000002</v>
      </c>
      <c r="J630" s="158">
        <v>2.8050000000000002</v>
      </c>
      <c r="K630" s="158">
        <v>10.009499999999999</v>
      </c>
      <c r="L630" s="158">
        <v>8.3346999999999998</v>
      </c>
      <c r="M630" s="158">
        <v>6.6351000000000004</v>
      </c>
      <c r="N630" s="158">
        <v>7.3872999999999998</v>
      </c>
      <c r="O630" s="158">
        <v>23.607500000000002</v>
      </c>
      <c r="P630" s="158"/>
      <c r="Q630" s="158">
        <v>23.719000000000001</v>
      </c>
      <c r="R630" s="158">
        <v>26.420200000000001</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1926</v>
      </c>
      <c r="C631" s="154">
        <v>135601</v>
      </c>
      <c r="D631" s="157">
        <v>44859</v>
      </c>
      <c r="E631" s="158">
        <v>26.79</v>
      </c>
      <c r="F631" s="158">
        <v>0.79010000000000002</v>
      </c>
      <c r="G631" s="158">
        <v>0.79010000000000002</v>
      </c>
      <c r="H631" s="158">
        <v>1.2089000000000001</v>
      </c>
      <c r="I631" s="158">
        <v>3.7568000000000001</v>
      </c>
      <c r="J631" s="158">
        <v>3.3963999999999999</v>
      </c>
      <c r="K631" s="158">
        <v>6.9034000000000004</v>
      </c>
      <c r="L631" s="158">
        <v>4.5667</v>
      </c>
      <c r="M631" s="158">
        <v>3.1972</v>
      </c>
      <c r="N631" s="158">
        <v>4.6893000000000002</v>
      </c>
      <c r="O631" s="158">
        <v>20.825500000000002</v>
      </c>
      <c r="P631" s="158">
        <v>14.080299999999999</v>
      </c>
      <c r="Q631" s="158">
        <v>15.4078</v>
      </c>
      <c r="R631" s="158">
        <v>30.907499999999999</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1927</v>
      </c>
      <c r="C632" s="154">
        <v>135598</v>
      </c>
      <c r="D632" s="157">
        <v>44859</v>
      </c>
      <c r="E632" s="158">
        <v>24.38</v>
      </c>
      <c r="F632" s="158">
        <v>0.74380000000000002</v>
      </c>
      <c r="G632" s="158">
        <v>0.74380000000000002</v>
      </c>
      <c r="H632" s="158">
        <v>1.1617999999999999</v>
      </c>
      <c r="I632" s="158">
        <v>3.7006000000000001</v>
      </c>
      <c r="J632" s="158">
        <v>3.2176</v>
      </c>
      <c r="K632" s="158">
        <v>6.4629000000000003</v>
      </c>
      <c r="L632" s="158">
        <v>3.7888000000000002</v>
      </c>
      <c r="M632" s="158">
        <v>2.0510999999999999</v>
      </c>
      <c r="N632" s="158">
        <v>3.1739000000000002</v>
      </c>
      <c r="O632" s="158">
        <v>19.249300000000002</v>
      </c>
      <c r="P632" s="158">
        <v>12.3589</v>
      </c>
      <c r="Q632" s="158">
        <v>13.836600000000001</v>
      </c>
      <c r="R632" s="158">
        <v>29.221</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44859</v>
      </c>
      <c r="E635" s="158">
        <v>245.2182</v>
      </c>
      <c r="F635" s="158">
        <v>0.65839999999999999</v>
      </c>
      <c r="G635" s="158">
        <v>0.65839999999999999</v>
      </c>
      <c r="H635" s="158">
        <v>0.4466</v>
      </c>
      <c r="I635" s="158">
        <v>3.0638999999999998</v>
      </c>
      <c r="J635" s="158">
        <v>-1.1122000000000001</v>
      </c>
      <c r="K635" s="158">
        <v>11.3454</v>
      </c>
      <c r="L635" s="158">
        <v>7.6172000000000004</v>
      </c>
      <c r="M635" s="158">
        <v>11.0684</v>
      </c>
      <c r="N635" s="158">
        <v>12.3264</v>
      </c>
      <c r="O635" s="158">
        <v>37.452500000000001</v>
      </c>
      <c r="P635" s="158">
        <v>22.046199999999999</v>
      </c>
      <c r="Q635" s="158">
        <v>15.2204</v>
      </c>
      <c r="R635" s="158">
        <v>45.154499999999999</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44859</v>
      </c>
      <c r="E636" s="158">
        <v>265.81630000000001</v>
      </c>
      <c r="F636" s="158">
        <v>0.67700000000000005</v>
      </c>
      <c r="G636" s="158">
        <v>0.67700000000000005</v>
      </c>
      <c r="H636" s="158">
        <v>0.47920000000000001</v>
      </c>
      <c r="I636" s="158">
        <v>3.0628000000000002</v>
      </c>
      <c r="J636" s="158">
        <v>-1.0313000000000001</v>
      </c>
      <c r="K636" s="158">
        <v>11.753399999999999</v>
      </c>
      <c r="L636" s="158">
        <v>8.5</v>
      </c>
      <c r="M636" s="158">
        <v>12.489599999999999</v>
      </c>
      <c r="N636" s="158">
        <v>14.335900000000001</v>
      </c>
      <c r="O636" s="158">
        <v>40.0852</v>
      </c>
      <c r="P636" s="158">
        <v>23.816500000000001</v>
      </c>
      <c r="Q636" s="158">
        <v>21.578499999999998</v>
      </c>
      <c r="R636" s="158">
        <v>48.023600000000002</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44859</v>
      </c>
      <c r="E637" s="158">
        <v>79.16</v>
      </c>
      <c r="F637" s="158">
        <v>1.2276</v>
      </c>
      <c r="G637" s="158">
        <v>1.2276</v>
      </c>
      <c r="H637" s="158">
        <v>1.3443000000000001</v>
      </c>
      <c r="I637" s="158">
        <v>3.4095</v>
      </c>
      <c r="J637" s="158">
        <v>1.6305000000000001</v>
      </c>
      <c r="K637" s="158">
        <v>4.8894000000000002</v>
      </c>
      <c r="L637" s="158">
        <v>6.6989999999999998</v>
      </c>
      <c r="M637" s="158">
        <v>4.806</v>
      </c>
      <c r="N637" s="158">
        <v>-7.5700000000000003E-2</v>
      </c>
      <c r="O637" s="158">
        <v>15.7676</v>
      </c>
      <c r="P637" s="158">
        <v>8.6254000000000008</v>
      </c>
      <c r="Q637" s="158">
        <v>16.115500000000001</v>
      </c>
      <c r="R637" s="158">
        <v>22.735700000000001</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44859</v>
      </c>
      <c r="E638" s="158">
        <v>77.48</v>
      </c>
      <c r="F638" s="158">
        <v>1.2281</v>
      </c>
      <c r="G638" s="158">
        <v>1.2281</v>
      </c>
      <c r="H638" s="158">
        <v>1.3340000000000001</v>
      </c>
      <c r="I638" s="158">
        <v>3.4032</v>
      </c>
      <c r="J638" s="158">
        <v>1.5998000000000001</v>
      </c>
      <c r="K638" s="158">
        <v>4.7592999999999996</v>
      </c>
      <c r="L638" s="158">
        <v>6.4432</v>
      </c>
      <c r="M638" s="158">
        <v>4.4204999999999997</v>
      </c>
      <c r="N638" s="158">
        <v>-0.56469999999999998</v>
      </c>
      <c r="O638" s="158">
        <v>15.2075</v>
      </c>
      <c r="P638" s="158">
        <v>8.1853999999999996</v>
      </c>
      <c r="Q638" s="158">
        <v>15.761799999999999</v>
      </c>
      <c r="R638" s="158">
        <v>22.151399999999999</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44859</v>
      </c>
      <c r="E639" s="158">
        <v>246.92930000000001</v>
      </c>
      <c r="F639" s="158">
        <v>1.3609</v>
      </c>
      <c r="G639" s="158">
        <v>1.3609</v>
      </c>
      <c r="H639" s="158">
        <v>1.8875</v>
      </c>
      <c r="I639" s="158">
        <v>4.1143999999999998</v>
      </c>
      <c r="J639" s="158">
        <v>2.5548000000000002</v>
      </c>
      <c r="K639" s="158">
        <v>7.4145000000000003</v>
      </c>
      <c r="L639" s="158">
        <v>7.9790999999999999</v>
      </c>
      <c r="M639" s="158">
        <v>5.8018000000000001</v>
      </c>
      <c r="N639" s="158">
        <v>2.5556999999999999</v>
      </c>
      <c r="O639" s="158">
        <v>19.501799999999999</v>
      </c>
      <c r="P639" s="158">
        <v>10.8287</v>
      </c>
      <c r="Q639" s="158">
        <v>14.110300000000001</v>
      </c>
      <c r="R639" s="158">
        <v>27.116800000000001</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44859</v>
      </c>
      <c r="E640" s="158">
        <v>722.71948840599896</v>
      </c>
      <c r="F640" s="158">
        <v>1.3537999999999999</v>
      </c>
      <c r="G640" s="158">
        <v>1.3537999999999999</v>
      </c>
      <c r="H640" s="158">
        <v>1.8756999999999999</v>
      </c>
      <c r="I640" s="158">
        <v>4.0896999999999997</v>
      </c>
      <c r="J640" s="158">
        <v>2.4984999999999999</v>
      </c>
      <c r="K640" s="158">
        <v>7.2511999999999999</v>
      </c>
      <c r="L640" s="158">
        <v>7.6673</v>
      </c>
      <c r="M640" s="158">
        <v>5.3194999999999997</v>
      </c>
      <c r="N640" s="158">
        <v>1.929</v>
      </c>
      <c r="O640" s="158">
        <v>18.7605</v>
      </c>
      <c r="P640" s="158">
        <v>10.119300000000001</v>
      </c>
      <c r="Q640" s="158">
        <v>15.565</v>
      </c>
      <c r="R640" s="158">
        <v>26.3339</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44859</v>
      </c>
      <c r="E641" s="158">
        <v>28.157</v>
      </c>
      <c r="F641" s="158">
        <v>1.1880999999999999</v>
      </c>
      <c r="G641" s="158">
        <v>1.1880999999999999</v>
      </c>
      <c r="H641" s="158">
        <v>1.1009</v>
      </c>
      <c r="I641" s="158">
        <v>3.0055999999999998</v>
      </c>
      <c r="J641" s="158">
        <v>1.5761000000000001</v>
      </c>
      <c r="K641" s="158">
        <v>10.167299999999999</v>
      </c>
      <c r="L641" s="158">
        <v>8.7260000000000009</v>
      </c>
      <c r="M641" s="158">
        <v>7.0514999999999999</v>
      </c>
      <c r="N641" s="158">
        <v>14.7401</v>
      </c>
      <c r="O641" s="158">
        <v>27.292200000000001</v>
      </c>
      <c r="P641" s="158">
        <v>14.298999999999999</v>
      </c>
      <c r="Q641" s="158">
        <v>14.431900000000001</v>
      </c>
      <c r="R641" s="158">
        <v>37.412399999999998</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44859</v>
      </c>
      <c r="E642" s="158">
        <v>27.3386</v>
      </c>
      <c r="F642" s="158">
        <v>1.1839999999999999</v>
      </c>
      <c r="G642" s="158">
        <v>1.1839999999999999</v>
      </c>
      <c r="H642" s="158">
        <v>1.0942000000000001</v>
      </c>
      <c r="I642" s="158">
        <v>2.992</v>
      </c>
      <c r="J642" s="158">
        <v>1.5451999999999999</v>
      </c>
      <c r="K642" s="158">
        <v>10.0703</v>
      </c>
      <c r="L642" s="158">
        <v>8.5381999999999998</v>
      </c>
      <c r="M642" s="158">
        <v>6.7701000000000002</v>
      </c>
      <c r="N642" s="158">
        <v>14.3377</v>
      </c>
      <c r="O642" s="158">
        <v>26.847200000000001</v>
      </c>
      <c r="P642" s="158">
        <v>13.722099999999999</v>
      </c>
      <c r="Q642" s="158">
        <v>13.994899999999999</v>
      </c>
      <c r="R642" s="158">
        <v>36.929699999999997</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44859</v>
      </c>
      <c r="E643" s="158">
        <v>29.515899999999998</v>
      </c>
      <c r="F643" s="158">
        <v>1.2003999999999999</v>
      </c>
      <c r="G643" s="158">
        <v>1.2003999999999999</v>
      </c>
      <c r="H643" s="158">
        <v>1.0746</v>
      </c>
      <c r="I643" s="158">
        <v>3.0179999999999998</v>
      </c>
      <c r="J643" s="158">
        <v>1.6251</v>
      </c>
      <c r="K643" s="158">
        <v>9.8613999999999997</v>
      </c>
      <c r="L643" s="158">
        <v>8.0902999999999992</v>
      </c>
      <c r="M643" s="158">
        <v>6.4127000000000001</v>
      </c>
      <c r="N643" s="158">
        <v>13.2918</v>
      </c>
      <c r="O643" s="158">
        <v>27.881900000000002</v>
      </c>
      <c r="P643" s="158">
        <v>14.8561</v>
      </c>
      <c r="Q643" s="158">
        <v>15.3278</v>
      </c>
      <c r="R643" s="158">
        <v>36.315800000000003</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44859</v>
      </c>
      <c r="E644" s="158">
        <v>28.6676</v>
      </c>
      <c r="F644" s="158">
        <v>1.1967000000000001</v>
      </c>
      <c r="G644" s="158">
        <v>1.1967000000000001</v>
      </c>
      <c r="H644" s="158">
        <v>1.0679000000000001</v>
      </c>
      <c r="I644" s="158">
        <v>3.0041000000000002</v>
      </c>
      <c r="J644" s="158">
        <v>1.5940000000000001</v>
      </c>
      <c r="K644" s="158">
        <v>9.7655999999999992</v>
      </c>
      <c r="L644" s="158">
        <v>7.9043999999999999</v>
      </c>
      <c r="M644" s="158">
        <v>6.1382000000000003</v>
      </c>
      <c r="N644" s="158">
        <v>12.899699999999999</v>
      </c>
      <c r="O644" s="158">
        <v>27.4405</v>
      </c>
      <c r="P644" s="158">
        <v>14.2902</v>
      </c>
      <c r="Q644" s="158">
        <v>14.8848</v>
      </c>
      <c r="R644" s="158">
        <v>35.842300000000002</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44859</v>
      </c>
      <c r="E645" s="158">
        <v>29.737400000000001</v>
      </c>
      <c r="F645" s="158">
        <v>1.2502</v>
      </c>
      <c r="G645" s="158">
        <v>1.2502</v>
      </c>
      <c r="H645" s="158">
        <v>1.1714</v>
      </c>
      <c r="I645" s="158">
        <v>3.0848</v>
      </c>
      <c r="J645" s="158">
        <v>1.6851</v>
      </c>
      <c r="K645" s="158">
        <v>10.374000000000001</v>
      </c>
      <c r="L645" s="158">
        <v>9.2359000000000009</v>
      </c>
      <c r="M645" s="158">
        <v>7.7535999999999996</v>
      </c>
      <c r="N645" s="158">
        <v>15.939399999999999</v>
      </c>
      <c r="O645" s="158">
        <v>28.5412</v>
      </c>
      <c r="P645" s="158">
        <v>16.136099999999999</v>
      </c>
      <c r="Q645" s="158">
        <v>18.0352</v>
      </c>
      <c r="R645" s="158">
        <v>38.229100000000003</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44859</v>
      </c>
      <c r="E646" s="158">
        <v>28.1995</v>
      </c>
      <c r="F646" s="158">
        <v>1.2451000000000001</v>
      </c>
      <c r="G646" s="158">
        <v>1.2451000000000001</v>
      </c>
      <c r="H646" s="158">
        <v>1.1627000000000001</v>
      </c>
      <c r="I646" s="158">
        <v>3.0672000000000001</v>
      </c>
      <c r="J646" s="158">
        <v>1.6447000000000001</v>
      </c>
      <c r="K646" s="158">
        <v>10.2486</v>
      </c>
      <c r="L646" s="158">
        <v>8.9899000000000004</v>
      </c>
      <c r="M646" s="158">
        <v>7.3922999999999996</v>
      </c>
      <c r="N646" s="158">
        <v>15.4199</v>
      </c>
      <c r="O646" s="158">
        <v>27.9438</v>
      </c>
      <c r="P646" s="158">
        <v>15.4208</v>
      </c>
      <c r="Q646" s="158">
        <v>17.0854</v>
      </c>
      <c r="R646" s="158">
        <v>37.601100000000002</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44859</v>
      </c>
      <c r="E647" s="158">
        <v>32.889200000000002</v>
      </c>
      <c r="F647" s="158">
        <v>0.28789999999999999</v>
      </c>
      <c r="G647" s="158">
        <v>0.28789999999999999</v>
      </c>
      <c r="H647" s="158">
        <v>-1.0508999999999999</v>
      </c>
      <c r="I647" s="158">
        <v>0.46</v>
      </c>
      <c r="J647" s="158">
        <v>7.9000000000000008E-3</v>
      </c>
      <c r="K647" s="158">
        <v>7.2854000000000001</v>
      </c>
      <c r="L647" s="158">
        <v>4.1443000000000003</v>
      </c>
      <c r="M647" s="158">
        <v>6.5182000000000002</v>
      </c>
      <c r="N647" s="158">
        <v>4.3151000000000002</v>
      </c>
      <c r="O647" s="158">
        <v>33.3596</v>
      </c>
      <c r="P647" s="158">
        <v>20.363900000000001</v>
      </c>
      <c r="Q647" s="158">
        <v>23.818300000000001</v>
      </c>
      <c r="R647" s="158">
        <v>45.074599999999997</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44859</v>
      </c>
      <c r="E648" s="158">
        <v>31.711200000000002</v>
      </c>
      <c r="F648" s="158">
        <v>0.28299999999999997</v>
      </c>
      <c r="G648" s="158">
        <v>0.28299999999999997</v>
      </c>
      <c r="H648" s="158">
        <v>-1.0592999999999999</v>
      </c>
      <c r="I648" s="158">
        <v>0.44280000000000003</v>
      </c>
      <c r="J648" s="158">
        <v>-3.1199999999999999E-2</v>
      </c>
      <c r="K648" s="158">
        <v>7.1635999999999997</v>
      </c>
      <c r="L648" s="158">
        <v>3.9095</v>
      </c>
      <c r="M648" s="158">
        <v>6.1608000000000001</v>
      </c>
      <c r="N648" s="158">
        <v>3.8472</v>
      </c>
      <c r="O648" s="158">
        <v>32.732999999999997</v>
      </c>
      <c r="P648" s="158">
        <v>19.613099999999999</v>
      </c>
      <c r="Q648" s="158">
        <v>23.0105</v>
      </c>
      <c r="R648" s="158">
        <v>44.4148</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44859</v>
      </c>
      <c r="E649" s="158">
        <v>17.540700000000001</v>
      </c>
      <c r="F649" s="158">
        <v>0.68540000000000001</v>
      </c>
      <c r="G649" s="158">
        <v>0.68540000000000001</v>
      </c>
      <c r="H649" s="158">
        <v>1.1061000000000001</v>
      </c>
      <c r="I649" s="158">
        <v>4.0707000000000004</v>
      </c>
      <c r="J649" s="158">
        <v>1.9601</v>
      </c>
      <c r="K649" s="158">
        <v>7.7544000000000004</v>
      </c>
      <c r="L649" s="158">
        <v>5.3849999999999998</v>
      </c>
      <c r="M649" s="158">
        <v>4.1825999999999999</v>
      </c>
      <c r="N649" s="158">
        <v>2.7334000000000001</v>
      </c>
      <c r="O649" s="158">
        <v>18.533899999999999</v>
      </c>
      <c r="P649" s="158"/>
      <c r="Q649" s="158">
        <v>13.043100000000001</v>
      </c>
      <c r="R649" s="158">
        <v>27.127400000000002</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44859</v>
      </c>
      <c r="E650" s="158">
        <v>17.0504</v>
      </c>
      <c r="F650" s="158">
        <v>0.68079999999999996</v>
      </c>
      <c r="G650" s="158">
        <v>0.68079999999999996</v>
      </c>
      <c r="H650" s="158">
        <v>1.0987</v>
      </c>
      <c r="I650" s="158">
        <v>4.0552999999999999</v>
      </c>
      <c r="J650" s="158">
        <v>1.9242999999999999</v>
      </c>
      <c r="K650" s="158">
        <v>7.6462000000000003</v>
      </c>
      <c r="L650" s="158">
        <v>5.1753999999999998</v>
      </c>
      <c r="M650" s="158">
        <v>3.8727</v>
      </c>
      <c r="N650" s="158">
        <v>2.3243</v>
      </c>
      <c r="O650" s="158">
        <v>17.984500000000001</v>
      </c>
      <c r="P650" s="158"/>
      <c r="Q650" s="158">
        <v>12.346</v>
      </c>
      <c r="R650" s="158">
        <v>26.620999999999999</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44859</v>
      </c>
      <c r="E651" s="158">
        <v>19.1615</v>
      </c>
      <c r="F651" s="158">
        <v>0.4914</v>
      </c>
      <c r="G651" s="158">
        <v>0.4914</v>
      </c>
      <c r="H651" s="158">
        <v>1.2101</v>
      </c>
      <c r="I651" s="158">
        <v>2.6084000000000001</v>
      </c>
      <c r="J651" s="158">
        <v>1.6428</v>
      </c>
      <c r="K651" s="158">
        <v>10.4244</v>
      </c>
      <c r="L651" s="158">
        <v>8.1178000000000008</v>
      </c>
      <c r="M651" s="158">
        <v>5.7576999999999998</v>
      </c>
      <c r="N651" s="158">
        <v>4.7854999999999999</v>
      </c>
      <c r="O651" s="158">
        <v>20.793900000000001</v>
      </c>
      <c r="P651" s="158"/>
      <c r="Q651" s="158">
        <v>16.422999999999998</v>
      </c>
      <c r="R651" s="158">
        <v>28.39</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44859</v>
      </c>
      <c r="E652" s="158">
        <v>18.631399999999999</v>
      </c>
      <c r="F652" s="158">
        <v>0.4859</v>
      </c>
      <c r="G652" s="158">
        <v>0.4859</v>
      </c>
      <c r="H652" s="158">
        <v>1.2015</v>
      </c>
      <c r="I652" s="158">
        <v>2.5912999999999999</v>
      </c>
      <c r="J652" s="158">
        <v>1.6061000000000001</v>
      </c>
      <c r="K652" s="158">
        <v>10.311500000000001</v>
      </c>
      <c r="L652" s="158">
        <v>7.9029999999999996</v>
      </c>
      <c r="M652" s="158">
        <v>5.4438000000000004</v>
      </c>
      <c r="N652" s="158">
        <v>4.3688000000000002</v>
      </c>
      <c r="O652" s="158">
        <v>20.212399999999999</v>
      </c>
      <c r="P652" s="158"/>
      <c r="Q652" s="158">
        <v>15.661799999999999</v>
      </c>
      <c r="R652" s="158">
        <v>27.869399999999999</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44859</v>
      </c>
      <c r="E654" s="158">
        <v>65.7089</v>
      </c>
      <c r="F654" s="158">
        <v>0.91320000000000001</v>
      </c>
      <c r="G654" s="158">
        <v>0.91320000000000001</v>
      </c>
      <c r="H654" s="158">
        <v>-0.47049999999999997</v>
      </c>
      <c r="I654" s="158">
        <v>1.6419999999999999</v>
      </c>
      <c r="J654" s="158">
        <v>0.75700000000000001</v>
      </c>
      <c r="K654" s="158">
        <v>8.5124999999999993</v>
      </c>
      <c r="L654" s="158">
        <v>8.66</v>
      </c>
      <c r="M654" s="158">
        <v>11.286899999999999</v>
      </c>
      <c r="N654" s="158">
        <v>8.0653000000000006</v>
      </c>
      <c r="O654" s="158">
        <v>33.618499999999997</v>
      </c>
      <c r="P654" s="158">
        <v>23.504000000000001</v>
      </c>
      <c r="Q654" s="158">
        <v>24.5245</v>
      </c>
      <c r="R654" s="158">
        <v>37.6616</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44859</v>
      </c>
      <c r="E655" s="158">
        <v>63.454000000000001</v>
      </c>
      <c r="F655" s="158">
        <v>0.90880000000000005</v>
      </c>
      <c r="G655" s="158">
        <v>0.90880000000000005</v>
      </c>
      <c r="H655" s="158">
        <v>-0.47810000000000002</v>
      </c>
      <c r="I655" s="158">
        <v>1.6264000000000001</v>
      </c>
      <c r="J655" s="158">
        <v>0.7218</v>
      </c>
      <c r="K655" s="158">
        <v>8.4031000000000002</v>
      </c>
      <c r="L655" s="158">
        <v>8.4435000000000002</v>
      </c>
      <c r="M655" s="158">
        <v>10.956799999999999</v>
      </c>
      <c r="N655" s="158">
        <v>7.6364000000000001</v>
      </c>
      <c r="O655" s="158">
        <v>33.031500000000001</v>
      </c>
      <c r="P655" s="158">
        <v>22.796399999999998</v>
      </c>
      <c r="Q655" s="158">
        <v>24.018899999999999</v>
      </c>
      <c r="R655" s="158">
        <v>37.0944</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44859</v>
      </c>
      <c r="E656" s="158">
        <v>16.875800000000002</v>
      </c>
      <c r="F656" s="158">
        <v>0.63390000000000002</v>
      </c>
      <c r="G656" s="158">
        <v>0.63390000000000002</v>
      </c>
      <c r="H656" s="158">
        <v>0.69510000000000005</v>
      </c>
      <c r="I656" s="158">
        <v>3.2101999999999999</v>
      </c>
      <c r="J656" s="158">
        <v>1.6143000000000001</v>
      </c>
      <c r="K656" s="158">
        <v>6.5411999999999999</v>
      </c>
      <c r="L656" s="158">
        <v>7.1322999999999999</v>
      </c>
      <c r="M656" s="158">
        <v>3.6069</v>
      </c>
      <c r="N656" s="158">
        <v>0.28349999999999997</v>
      </c>
      <c r="O656" s="158">
        <v>15.402200000000001</v>
      </c>
      <c r="P656" s="158"/>
      <c r="Q656" s="158">
        <v>14.972200000000001</v>
      </c>
      <c r="R656" s="158">
        <v>19.475999999999999</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44859</v>
      </c>
      <c r="E657" s="158">
        <v>15.728999999999999</v>
      </c>
      <c r="F657" s="158">
        <v>0.61409999999999998</v>
      </c>
      <c r="G657" s="158">
        <v>0.61409999999999998</v>
      </c>
      <c r="H657" s="158">
        <v>0.66110000000000002</v>
      </c>
      <c r="I657" s="158">
        <v>3.1396000000000002</v>
      </c>
      <c r="J657" s="158">
        <v>1.4564999999999999</v>
      </c>
      <c r="K657" s="158">
        <v>6.0670000000000002</v>
      </c>
      <c r="L657" s="158">
        <v>6.173</v>
      </c>
      <c r="M657" s="158">
        <v>2.2273000000000001</v>
      </c>
      <c r="N657" s="158">
        <v>-1.498</v>
      </c>
      <c r="O657" s="158">
        <v>13.3004</v>
      </c>
      <c r="P657" s="158"/>
      <c r="Q657" s="158">
        <v>12.835100000000001</v>
      </c>
      <c r="R657" s="158">
        <v>17.332599999999999</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44859</v>
      </c>
      <c r="E658" s="158">
        <v>154.90600000000001</v>
      </c>
      <c r="F658" s="158">
        <v>0.84670000000000001</v>
      </c>
      <c r="G658" s="158">
        <v>0.84670000000000001</v>
      </c>
      <c r="H658" s="158">
        <v>1.0563</v>
      </c>
      <c r="I658" s="158">
        <v>3.4780000000000002</v>
      </c>
      <c r="J658" s="158">
        <v>1.6204000000000001</v>
      </c>
      <c r="K658" s="158">
        <v>7.6036999999999999</v>
      </c>
      <c r="L658" s="158">
        <v>7.4287000000000001</v>
      </c>
      <c r="M658" s="158">
        <v>5.5888</v>
      </c>
      <c r="N658" s="158">
        <v>3.0836999999999999</v>
      </c>
      <c r="O658" s="158">
        <v>15.721</v>
      </c>
      <c r="P658" s="158">
        <v>8.6632999999999996</v>
      </c>
      <c r="Q658" s="158">
        <v>15.1143</v>
      </c>
      <c r="R658" s="158">
        <v>26.6145</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44859</v>
      </c>
      <c r="E659" s="158">
        <v>161.64930000000001</v>
      </c>
      <c r="F659" s="158">
        <v>0.85399999999999998</v>
      </c>
      <c r="G659" s="158">
        <v>0.85399999999999998</v>
      </c>
      <c r="H659" s="158">
        <v>1.069</v>
      </c>
      <c r="I659" s="158">
        <v>3.5041000000000002</v>
      </c>
      <c r="J659" s="158">
        <v>1.6792</v>
      </c>
      <c r="K659" s="158">
        <v>7.7827999999999999</v>
      </c>
      <c r="L659" s="158">
        <v>7.7897999999999996</v>
      </c>
      <c r="M659" s="158">
        <v>6.1132</v>
      </c>
      <c r="N659" s="158">
        <v>3.7277999999999998</v>
      </c>
      <c r="O659" s="158">
        <v>16.302900000000001</v>
      </c>
      <c r="P659" s="158">
        <v>9.2086000000000006</v>
      </c>
      <c r="Q659" s="158">
        <v>13.000999999999999</v>
      </c>
      <c r="R659" s="158">
        <v>27.3307</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44859</v>
      </c>
      <c r="E660" s="158">
        <v>20.562100000000001</v>
      </c>
      <c r="F660" s="158">
        <v>1.1356999999999999</v>
      </c>
      <c r="G660" s="158">
        <v>1.1356999999999999</v>
      </c>
      <c r="H660" s="158">
        <v>0.81830000000000003</v>
      </c>
      <c r="I660" s="158">
        <v>0.80940000000000001</v>
      </c>
      <c r="J660" s="158">
        <v>0.58160000000000001</v>
      </c>
      <c r="K660" s="158">
        <v>10.7758</v>
      </c>
      <c r="L660" s="158">
        <v>7.2384000000000004</v>
      </c>
      <c r="M660" s="158">
        <v>8.3241999999999994</v>
      </c>
      <c r="N660" s="158">
        <v>12.296799999999999</v>
      </c>
      <c r="O660" s="158">
        <v>30.545400000000001</v>
      </c>
      <c r="P660" s="158">
        <v>9.2260000000000009</v>
      </c>
      <c r="Q660" s="158">
        <v>12.909800000000001</v>
      </c>
      <c r="R660" s="158">
        <v>49.856900000000003</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44859</v>
      </c>
      <c r="E661" s="158">
        <v>20.066500000000001</v>
      </c>
      <c r="F661" s="158">
        <v>1.1339999999999999</v>
      </c>
      <c r="G661" s="158">
        <v>1.1339999999999999</v>
      </c>
      <c r="H661" s="158">
        <v>0.81440000000000001</v>
      </c>
      <c r="I661" s="158">
        <v>0.80269999999999997</v>
      </c>
      <c r="J661" s="158">
        <v>0.56630000000000003</v>
      </c>
      <c r="K661" s="158">
        <v>10.727600000000001</v>
      </c>
      <c r="L661" s="158">
        <v>7.1551</v>
      </c>
      <c r="M661" s="158">
        <v>8.1943999999999999</v>
      </c>
      <c r="N661" s="158">
        <v>12.114599999999999</v>
      </c>
      <c r="O661" s="158">
        <v>30.337700000000002</v>
      </c>
      <c r="P661" s="158">
        <v>8.9513999999999996</v>
      </c>
      <c r="Q661" s="158">
        <v>12.4468</v>
      </c>
      <c r="R661" s="158">
        <v>49.619500000000002</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44859</v>
      </c>
      <c r="E662" s="158">
        <v>17.686399999999999</v>
      </c>
      <c r="F662" s="158">
        <v>1.1814</v>
      </c>
      <c r="G662" s="158">
        <v>1.1814</v>
      </c>
      <c r="H662" s="158">
        <v>0.85360000000000003</v>
      </c>
      <c r="I662" s="158">
        <v>0.92559999999999998</v>
      </c>
      <c r="J662" s="158">
        <v>0.59889999999999999</v>
      </c>
      <c r="K662" s="158">
        <v>10.6403</v>
      </c>
      <c r="L662" s="158">
        <v>7.2149999999999999</v>
      </c>
      <c r="M662" s="158">
        <v>8.3267000000000007</v>
      </c>
      <c r="N662" s="158">
        <v>12.8261</v>
      </c>
      <c r="O662" s="158">
        <v>30.9694</v>
      </c>
      <c r="P662" s="158">
        <v>9.4832000000000001</v>
      </c>
      <c r="Q662" s="158">
        <v>10.7354</v>
      </c>
      <c r="R662" s="158">
        <v>50.957799999999999</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44859</v>
      </c>
      <c r="E663" s="158">
        <v>17.349900000000002</v>
      </c>
      <c r="F663" s="158">
        <v>1.1798</v>
      </c>
      <c r="G663" s="158">
        <v>1.1798</v>
      </c>
      <c r="H663" s="158">
        <v>0.85099999999999998</v>
      </c>
      <c r="I663" s="158">
        <v>0.92079999999999995</v>
      </c>
      <c r="J663" s="158">
        <v>0.58850000000000002</v>
      </c>
      <c r="K663" s="158">
        <v>10.609</v>
      </c>
      <c r="L663" s="158">
        <v>7.1609999999999996</v>
      </c>
      <c r="M663" s="158">
        <v>8.2426999999999992</v>
      </c>
      <c r="N663" s="158">
        <v>12.707800000000001</v>
      </c>
      <c r="O663" s="158">
        <v>30.826799999999999</v>
      </c>
      <c r="P663" s="158">
        <v>9.1518999999999995</v>
      </c>
      <c r="Q663" s="158">
        <v>10.355600000000001</v>
      </c>
      <c r="R663" s="158">
        <v>50.797199999999997</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44859</v>
      </c>
      <c r="E664" s="158">
        <v>17.281600000000001</v>
      </c>
      <c r="F664" s="158">
        <v>1.0046999999999999</v>
      </c>
      <c r="G664" s="158">
        <v>1.0046999999999999</v>
      </c>
      <c r="H664" s="158">
        <v>0.54459999999999997</v>
      </c>
      <c r="I664" s="158">
        <v>0.55100000000000005</v>
      </c>
      <c r="J664" s="158">
        <v>0.48259999999999997</v>
      </c>
      <c r="K664" s="158">
        <v>9.9344999999999999</v>
      </c>
      <c r="L664" s="158">
        <v>6.0989000000000004</v>
      </c>
      <c r="M664" s="158">
        <v>7.3078000000000003</v>
      </c>
      <c r="N664" s="158">
        <v>9.9603999999999999</v>
      </c>
      <c r="O664" s="158">
        <v>31.290099999999999</v>
      </c>
      <c r="P664" s="158">
        <v>10.684900000000001</v>
      </c>
      <c r="Q664" s="158">
        <v>10.8527</v>
      </c>
      <c r="R664" s="158">
        <v>51.321800000000003</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44859</v>
      </c>
      <c r="E665" s="158">
        <v>16.9086</v>
      </c>
      <c r="F665" s="158">
        <v>1.0023</v>
      </c>
      <c r="G665" s="158">
        <v>1.0023</v>
      </c>
      <c r="H665" s="158">
        <v>0.54049999999999998</v>
      </c>
      <c r="I665" s="158">
        <v>0.54349999999999998</v>
      </c>
      <c r="J665" s="158">
        <v>0.46579999999999999</v>
      </c>
      <c r="K665" s="158">
        <v>9.8817000000000004</v>
      </c>
      <c r="L665" s="158">
        <v>5.9847999999999999</v>
      </c>
      <c r="M665" s="158">
        <v>7.1418999999999997</v>
      </c>
      <c r="N665" s="158">
        <v>9.7384000000000004</v>
      </c>
      <c r="O665" s="158">
        <v>30.951599999999999</v>
      </c>
      <c r="P665" s="158">
        <v>10.2575</v>
      </c>
      <c r="Q665" s="158">
        <v>10.398099999999999</v>
      </c>
      <c r="R665" s="158">
        <v>50.979700000000001</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44859</v>
      </c>
      <c r="E666" s="158">
        <v>16.638500000000001</v>
      </c>
      <c r="F666" s="158">
        <v>0.90669999999999995</v>
      </c>
      <c r="G666" s="158">
        <v>0.90669999999999995</v>
      </c>
      <c r="H666" s="158">
        <v>0.49409999999999998</v>
      </c>
      <c r="I666" s="158">
        <v>0.43219999999999997</v>
      </c>
      <c r="J666" s="158">
        <v>0.5171</v>
      </c>
      <c r="K666" s="158">
        <v>10.077199999999999</v>
      </c>
      <c r="L666" s="158">
        <v>7.0406000000000004</v>
      </c>
      <c r="M666" s="158">
        <v>8.6290999999999993</v>
      </c>
      <c r="N666" s="158">
        <v>10.5298</v>
      </c>
      <c r="O666" s="158">
        <v>31.450800000000001</v>
      </c>
      <c r="P666" s="158">
        <v>10.283200000000001</v>
      </c>
      <c r="Q666" s="158">
        <v>10.5489</v>
      </c>
      <c r="R666" s="158">
        <v>53.400599999999997</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44859</v>
      </c>
      <c r="E667" s="158">
        <v>15.9826</v>
      </c>
      <c r="F667" s="158">
        <v>0.90469999999999995</v>
      </c>
      <c r="G667" s="158">
        <v>0.90469999999999995</v>
      </c>
      <c r="H667" s="158">
        <v>0.4904</v>
      </c>
      <c r="I667" s="158">
        <v>0.4254</v>
      </c>
      <c r="J667" s="158">
        <v>0.50119999999999998</v>
      </c>
      <c r="K667" s="158">
        <v>10.0275</v>
      </c>
      <c r="L667" s="158">
        <v>6.9177999999999997</v>
      </c>
      <c r="M667" s="158">
        <v>8.4565999999999999</v>
      </c>
      <c r="N667" s="158">
        <v>10.303900000000001</v>
      </c>
      <c r="O667" s="158">
        <v>31.14</v>
      </c>
      <c r="P667" s="158">
        <v>9.4385999999999992</v>
      </c>
      <c r="Q667" s="158">
        <v>9.6766000000000005</v>
      </c>
      <c r="R667" s="158">
        <v>53.071199999999997</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44859</v>
      </c>
      <c r="E668" s="158">
        <v>23.238099999999999</v>
      </c>
      <c r="F668" s="158">
        <v>0.77229999999999999</v>
      </c>
      <c r="G668" s="158">
        <v>0.77229999999999999</v>
      </c>
      <c r="H668" s="158">
        <v>1.4476</v>
      </c>
      <c r="I668" s="158">
        <v>3.9727000000000001</v>
      </c>
      <c r="J668" s="158">
        <v>2.4742999999999999</v>
      </c>
      <c r="K668" s="158">
        <v>7.1837999999999997</v>
      </c>
      <c r="L668" s="158">
        <v>7.5788000000000002</v>
      </c>
      <c r="M668" s="158">
        <v>7.2812999999999999</v>
      </c>
      <c r="N668" s="158">
        <v>3.9056999999999999</v>
      </c>
      <c r="O668" s="158">
        <v>19.752300000000002</v>
      </c>
      <c r="P668" s="158">
        <v>11.7685</v>
      </c>
      <c r="Q668" s="158">
        <v>11.7516</v>
      </c>
      <c r="R668" s="158">
        <v>27.771000000000001</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44859</v>
      </c>
      <c r="E669" s="158">
        <v>22.677299999999999</v>
      </c>
      <c r="F669" s="158">
        <v>0.76829999999999998</v>
      </c>
      <c r="G669" s="158">
        <v>0.76829999999999998</v>
      </c>
      <c r="H669" s="158">
        <v>1.4403999999999999</v>
      </c>
      <c r="I669" s="158">
        <v>3.9584999999999999</v>
      </c>
      <c r="J669" s="158">
        <v>2.4420999999999999</v>
      </c>
      <c r="K669" s="158">
        <v>7.0880999999999998</v>
      </c>
      <c r="L669" s="158">
        <v>7.5461999999999998</v>
      </c>
      <c r="M669" s="158">
        <v>7.1548999999999996</v>
      </c>
      <c r="N669" s="158">
        <v>3.6899000000000002</v>
      </c>
      <c r="O669" s="158">
        <v>19.544</v>
      </c>
      <c r="P669" s="158">
        <v>11.487</v>
      </c>
      <c r="Q669" s="158">
        <v>11.3925</v>
      </c>
      <c r="R669" s="158">
        <v>27.575099999999999</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44859</v>
      </c>
      <c r="E670" s="158">
        <v>25.2392</v>
      </c>
      <c r="F670" s="158">
        <v>0.83460000000000001</v>
      </c>
      <c r="G670" s="158">
        <v>0.83460000000000001</v>
      </c>
      <c r="H670" s="158">
        <v>1.4722999999999999</v>
      </c>
      <c r="I670" s="158">
        <v>4.0731999999999999</v>
      </c>
      <c r="J670" s="158">
        <v>2.4413999999999998</v>
      </c>
      <c r="K670" s="158">
        <v>6.8787000000000003</v>
      </c>
      <c r="L670" s="158">
        <v>7.3360000000000003</v>
      </c>
      <c r="M670" s="158">
        <v>6.6421000000000001</v>
      </c>
      <c r="N670" s="158">
        <v>3.391</v>
      </c>
      <c r="O670" s="158">
        <v>19.777000000000001</v>
      </c>
      <c r="P670" s="158">
        <v>11.9901</v>
      </c>
      <c r="Q670" s="158">
        <v>15.058999999999999</v>
      </c>
      <c r="R670" s="158">
        <v>26.9589</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44859</v>
      </c>
      <c r="E671" s="158">
        <v>24.627600000000001</v>
      </c>
      <c r="F671" s="158">
        <v>0.83240000000000003</v>
      </c>
      <c r="G671" s="158">
        <v>0.83240000000000003</v>
      </c>
      <c r="H671" s="158">
        <v>1.4688000000000001</v>
      </c>
      <c r="I671" s="158">
        <v>4.0663</v>
      </c>
      <c r="J671" s="158">
        <v>2.4255</v>
      </c>
      <c r="K671" s="158">
        <v>6.8303000000000003</v>
      </c>
      <c r="L671" s="158">
        <v>7.2350000000000003</v>
      </c>
      <c r="M671" s="158">
        <v>6.4945000000000004</v>
      </c>
      <c r="N671" s="158">
        <v>3.2010999999999998</v>
      </c>
      <c r="O671" s="158">
        <v>19.550999999999998</v>
      </c>
      <c r="P671" s="158">
        <v>11.5855</v>
      </c>
      <c r="Q671" s="158">
        <v>14.632099999999999</v>
      </c>
      <c r="R671" s="158">
        <v>26.7361</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44859</v>
      </c>
      <c r="E672" s="158">
        <v>17.338100000000001</v>
      </c>
      <c r="F672" s="158">
        <v>0.90620000000000001</v>
      </c>
      <c r="G672" s="158">
        <v>0.90620000000000001</v>
      </c>
      <c r="H672" s="158">
        <v>0.76539999999999997</v>
      </c>
      <c r="I672" s="158">
        <v>0.67179999999999995</v>
      </c>
      <c r="J672" s="158">
        <v>0.29559999999999997</v>
      </c>
      <c r="K672" s="158">
        <v>10.138400000000001</v>
      </c>
      <c r="L672" s="158">
        <v>9.41</v>
      </c>
      <c r="M672" s="158">
        <v>10.570399999999999</v>
      </c>
      <c r="N672" s="158">
        <v>15.320600000000001</v>
      </c>
      <c r="O672" s="158">
        <v>30.483599999999999</v>
      </c>
      <c r="P672" s="158"/>
      <c r="Q672" s="158">
        <v>12.765000000000001</v>
      </c>
      <c r="R672" s="158">
        <v>51.0411</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44859</v>
      </c>
      <c r="E673" s="158">
        <v>16.882000000000001</v>
      </c>
      <c r="F673" s="158">
        <v>0.90190000000000003</v>
      </c>
      <c r="G673" s="158">
        <v>0.90190000000000003</v>
      </c>
      <c r="H673" s="158">
        <v>0.75800000000000001</v>
      </c>
      <c r="I673" s="158">
        <v>0.65649999999999997</v>
      </c>
      <c r="J673" s="158">
        <v>0.26069999999999999</v>
      </c>
      <c r="K673" s="158">
        <v>10.027799999999999</v>
      </c>
      <c r="L673" s="158">
        <v>9.2764000000000006</v>
      </c>
      <c r="M673" s="158">
        <v>10.3269</v>
      </c>
      <c r="N673" s="158">
        <v>14.950699999999999</v>
      </c>
      <c r="O673" s="158">
        <v>30.150300000000001</v>
      </c>
      <c r="P673" s="158"/>
      <c r="Q673" s="158">
        <v>12.1107</v>
      </c>
      <c r="R673" s="158">
        <v>50.619900000000001</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44859</v>
      </c>
      <c r="E674" s="158">
        <v>19.754899999999999</v>
      </c>
      <c r="F674" s="158">
        <v>0.88759999999999994</v>
      </c>
      <c r="G674" s="158">
        <v>0.88759999999999994</v>
      </c>
      <c r="H674" s="158">
        <v>0.74250000000000005</v>
      </c>
      <c r="I674" s="158">
        <v>0.63470000000000004</v>
      </c>
      <c r="J674" s="158">
        <v>0.1424</v>
      </c>
      <c r="K674" s="158">
        <v>9.9755000000000003</v>
      </c>
      <c r="L674" s="158">
        <v>9.0587</v>
      </c>
      <c r="M674" s="158">
        <v>9.6775000000000002</v>
      </c>
      <c r="N674" s="158">
        <v>14.678699999999999</v>
      </c>
      <c r="O674" s="158">
        <v>30.3809</v>
      </c>
      <c r="P674" s="158"/>
      <c r="Q674" s="158">
        <v>17.043700000000001</v>
      </c>
      <c r="R674" s="158">
        <v>50.136499999999998</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44859</v>
      </c>
      <c r="E675" s="158">
        <v>19.498699999999999</v>
      </c>
      <c r="F675" s="158">
        <v>0.88629999999999998</v>
      </c>
      <c r="G675" s="158">
        <v>0.88629999999999998</v>
      </c>
      <c r="H675" s="158">
        <v>0.74039999999999995</v>
      </c>
      <c r="I675" s="158">
        <v>0.63009999999999999</v>
      </c>
      <c r="J675" s="158">
        <v>0.13200000000000001</v>
      </c>
      <c r="K675" s="158">
        <v>9.9422999999999995</v>
      </c>
      <c r="L675" s="158">
        <v>8.9952000000000005</v>
      </c>
      <c r="M675" s="158">
        <v>9.5814000000000004</v>
      </c>
      <c r="N675" s="158">
        <v>14.5433</v>
      </c>
      <c r="O675" s="158">
        <v>30.0761</v>
      </c>
      <c r="P675" s="158"/>
      <c r="Q675" s="158">
        <v>16.690999999999999</v>
      </c>
      <c r="R675" s="158">
        <v>49.826099999999997</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1906</v>
      </c>
      <c r="C680" s="154">
        <v>149570</v>
      </c>
      <c r="D680" s="157">
        <v>44859</v>
      </c>
      <c r="E680" s="158">
        <v>360.65109999999999</v>
      </c>
      <c r="F680" s="158">
        <v>0.92449999999999999</v>
      </c>
      <c r="G680" s="158">
        <v>0.92449999999999999</v>
      </c>
      <c r="H680" s="158">
        <v>1.0725</v>
      </c>
      <c r="I680" s="158">
        <v>3.3942999999999999</v>
      </c>
      <c r="J680" s="158">
        <v>1.8764000000000001</v>
      </c>
      <c r="K680" s="158">
        <v>7.61</v>
      </c>
      <c r="L680" s="158">
        <v>7.1547999999999998</v>
      </c>
      <c r="M680" s="158">
        <v>5.0330000000000004</v>
      </c>
      <c r="N680" s="158">
        <v>2.4024000000000001</v>
      </c>
      <c r="O680" s="158">
        <v>20.415900000000001</v>
      </c>
      <c r="P680" s="158">
        <v>10.7689</v>
      </c>
      <c r="Q680" s="158">
        <v>15.761799999999999</v>
      </c>
      <c r="R680" s="158">
        <v>28.648399999999999</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1907</v>
      </c>
      <c r="C681" s="154">
        <v>149569</v>
      </c>
      <c r="D681" s="157">
        <v>44859</v>
      </c>
      <c r="E681" s="158">
        <v>516.61535815866296</v>
      </c>
      <c r="F681" s="158">
        <v>0.91790000000000005</v>
      </c>
      <c r="G681" s="158">
        <v>0.91790000000000005</v>
      </c>
      <c r="H681" s="158">
        <v>1.0609</v>
      </c>
      <c r="I681" s="158">
        <v>3.3704000000000001</v>
      </c>
      <c r="J681" s="158">
        <v>1.8227</v>
      </c>
      <c r="K681" s="158">
        <v>7.4465000000000003</v>
      </c>
      <c r="L681" s="158">
        <v>6.8380999999999998</v>
      </c>
      <c r="M681" s="158">
        <v>4.5514999999999999</v>
      </c>
      <c r="N681" s="158">
        <v>1.7954000000000001</v>
      </c>
      <c r="O681" s="158">
        <v>19.7668</v>
      </c>
      <c r="P681" s="158">
        <v>10.1143</v>
      </c>
      <c r="Q681" s="158">
        <v>15.9947</v>
      </c>
      <c r="R681" s="158">
        <v>27.9312</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44859</v>
      </c>
      <c r="E682" s="158">
        <v>32.553899999999999</v>
      </c>
      <c r="F682" s="158">
        <v>1.0531999999999999</v>
      </c>
      <c r="G682" s="158">
        <v>1.0531999999999999</v>
      </c>
      <c r="H682" s="158">
        <v>1.4769000000000001</v>
      </c>
      <c r="I682" s="158">
        <v>4.4555999999999996</v>
      </c>
      <c r="J682" s="158">
        <v>2.9011</v>
      </c>
      <c r="K682" s="158">
        <v>8.3252000000000006</v>
      </c>
      <c r="L682" s="158">
        <v>7.8353999999999999</v>
      </c>
      <c r="M682" s="158">
        <v>5.7161</v>
      </c>
      <c r="N682" s="158">
        <v>3.6537000000000002</v>
      </c>
      <c r="O682" s="158">
        <v>18.407599999999999</v>
      </c>
      <c r="P682" s="158">
        <v>12.758900000000001</v>
      </c>
      <c r="Q682" s="158">
        <v>15.8163</v>
      </c>
      <c r="R682" s="158">
        <v>27.185600000000001</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44859</v>
      </c>
      <c r="E683" s="158">
        <v>29.333100000000002</v>
      </c>
      <c r="F683" s="158">
        <v>1.0399</v>
      </c>
      <c r="G683" s="158">
        <v>1.0399</v>
      </c>
      <c r="H683" s="158">
        <v>1.4533</v>
      </c>
      <c r="I683" s="158">
        <v>4.4065000000000003</v>
      </c>
      <c r="J683" s="158">
        <v>2.7919</v>
      </c>
      <c r="K683" s="158">
        <v>7.9946999999999999</v>
      </c>
      <c r="L683" s="158">
        <v>7.1795</v>
      </c>
      <c r="M683" s="158">
        <v>4.7404999999999999</v>
      </c>
      <c r="N683" s="158">
        <v>2.3767999999999998</v>
      </c>
      <c r="O683" s="158">
        <v>16.831800000000001</v>
      </c>
      <c r="P683" s="158">
        <v>11.270799999999999</v>
      </c>
      <c r="Q683" s="158">
        <v>14.3249</v>
      </c>
      <c r="R683" s="158">
        <v>25.584</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44859</v>
      </c>
      <c r="E684" s="158">
        <v>124.54</v>
      </c>
      <c r="F684" s="158">
        <v>0.89929999999999999</v>
      </c>
      <c r="G684" s="158">
        <v>0.89929999999999999</v>
      </c>
      <c r="H684" s="158">
        <v>1.1451</v>
      </c>
      <c r="I684" s="158">
        <v>3.3355000000000001</v>
      </c>
      <c r="J684" s="158">
        <v>2.4430000000000001</v>
      </c>
      <c r="K684" s="158">
        <v>7.5195999999999996</v>
      </c>
      <c r="L684" s="158">
        <v>4.7874999999999996</v>
      </c>
      <c r="M684" s="158">
        <v>5.2568999999999999</v>
      </c>
      <c r="N684" s="158">
        <v>0.72789999999999999</v>
      </c>
      <c r="O684" s="158">
        <v>15.030799999999999</v>
      </c>
      <c r="P684" s="158">
        <v>10.7013</v>
      </c>
      <c r="Q684" s="158">
        <v>12.6435</v>
      </c>
      <c r="R684" s="158">
        <v>19.986000000000001</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44859</v>
      </c>
      <c r="E685" s="158">
        <v>176.58323172810501</v>
      </c>
      <c r="F685" s="158">
        <v>0.89370000000000005</v>
      </c>
      <c r="G685" s="158">
        <v>0.89370000000000005</v>
      </c>
      <c r="H685" s="158">
        <v>1.1306</v>
      </c>
      <c r="I685" s="158">
        <v>3.3140999999999998</v>
      </c>
      <c r="J685" s="158">
        <v>2.3862000000000001</v>
      </c>
      <c r="K685" s="158">
        <v>7.3486000000000002</v>
      </c>
      <c r="L685" s="158">
        <v>4.4555999999999996</v>
      </c>
      <c r="M685" s="158">
        <v>4.7662000000000004</v>
      </c>
      <c r="N685" s="158">
        <v>6.0199999999999997E-2</v>
      </c>
      <c r="O685" s="158">
        <v>14.2125</v>
      </c>
      <c r="P685" s="158">
        <v>9.9458000000000002</v>
      </c>
      <c r="Q685" s="158">
        <v>11.404299999999999</v>
      </c>
      <c r="R685" s="158">
        <v>19.206399999999999</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44859</v>
      </c>
      <c r="E686" s="158">
        <v>42.9</v>
      </c>
      <c r="F686" s="158">
        <v>0.65700000000000003</v>
      </c>
      <c r="G686" s="158">
        <v>0.65700000000000003</v>
      </c>
      <c r="H686" s="158">
        <v>0.84630000000000005</v>
      </c>
      <c r="I686" s="158">
        <v>2.9518</v>
      </c>
      <c r="J686" s="158">
        <v>1.4663999999999999</v>
      </c>
      <c r="K686" s="158">
        <v>7.4379999999999997</v>
      </c>
      <c r="L686" s="158">
        <v>5.8475000000000001</v>
      </c>
      <c r="M686" s="158">
        <v>4.4050000000000002</v>
      </c>
      <c r="N686" s="158">
        <v>0.46839999999999998</v>
      </c>
      <c r="O686" s="158">
        <v>19.877800000000001</v>
      </c>
      <c r="P686" s="158">
        <v>13.0745</v>
      </c>
      <c r="Q686" s="158">
        <v>14.369300000000001</v>
      </c>
      <c r="R686" s="158">
        <v>26.158000000000001</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44859</v>
      </c>
      <c r="E687" s="158">
        <v>45.48</v>
      </c>
      <c r="F687" s="158">
        <v>0.68630000000000002</v>
      </c>
      <c r="G687" s="158">
        <v>0.68630000000000002</v>
      </c>
      <c r="H687" s="158">
        <v>0.88729999999999998</v>
      </c>
      <c r="I687" s="158">
        <v>3.0125000000000002</v>
      </c>
      <c r="J687" s="158">
        <v>1.5631999999999999</v>
      </c>
      <c r="K687" s="158">
        <v>7.7214999999999998</v>
      </c>
      <c r="L687" s="158">
        <v>6.3611000000000004</v>
      </c>
      <c r="M687" s="158">
        <v>5.1318000000000001</v>
      </c>
      <c r="N687" s="158">
        <v>1.3594999999999999</v>
      </c>
      <c r="O687" s="158">
        <v>20.639199999999999</v>
      </c>
      <c r="P687" s="158">
        <v>13.715</v>
      </c>
      <c r="Q687" s="158">
        <v>13.4878</v>
      </c>
      <c r="R687" s="158">
        <v>27.069199999999999</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44859</v>
      </c>
      <c r="E698" s="158">
        <v>157.16829999999999</v>
      </c>
      <c r="F698" s="158">
        <v>0.89019999999999999</v>
      </c>
      <c r="G698" s="158">
        <v>0.89019999999999999</v>
      </c>
      <c r="H698" s="158">
        <v>0.98229999999999995</v>
      </c>
      <c r="I698" s="158">
        <v>3.0003000000000002</v>
      </c>
      <c r="J698" s="158">
        <v>1.2564</v>
      </c>
      <c r="K698" s="158">
        <v>6.62</v>
      </c>
      <c r="L698" s="158">
        <v>5.4969999999999999</v>
      </c>
      <c r="M698" s="158">
        <v>-6.5699999999999995E-2</v>
      </c>
      <c r="N698" s="158">
        <v>-1.4646999999999999</v>
      </c>
      <c r="O698" s="158">
        <v>19.924800000000001</v>
      </c>
      <c r="P698" s="158">
        <v>12.3127</v>
      </c>
      <c r="Q698" s="158">
        <v>14.256399999999999</v>
      </c>
      <c r="R698" s="158">
        <v>25.644400000000001</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44859</v>
      </c>
      <c r="E699" s="158">
        <v>144.36189999999999</v>
      </c>
      <c r="F699" s="158">
        <v>0.87949999999999995</v>
      </c>
      <c r="G699" s="158">
        <v>0.87949999999999995</v>
      </c>
      <c r="H699" s="158">
        <v>0.96230000000000004</v>
      </c>
      <c r="I699" s="158">
        <v>2.9597000000000002</v>
      </c>
      <c r="J699" s="158">
        <v>1.1665000000000001</v>
      </c>
      <c r="K699" s="158">
        <v>6.3463000000000003</v>
      </c>
      <c r="L699" s="158">
        <v>4.9790000000000001</v>
      </c>
      <c r="M699" s="158">
        <v>-0.80149999999999999</v>
      </c>
      <c r="N699" s="158">
        <v>-2.4634999999999998</v>
      </c>
      <c r="O699" s="158">
        <v>18.788499999999999</v>
      </c>
      <c r="P699" s="158">
        <v>11.2837</v>
      </c>
      <c r="Q699" s="158">
        <v>11.730499999999999</v>
      </c>
      <c r="R699" s="158">
        <v>24.443100000000001</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44859</v>
      </c>
      <c r="E700" s="158">
        <v>230.58500350991201</v>
      </c>
      <c r="F700" s="158">
        <v>0.79659999999999997</v>
      </c>
      <c r="G700" s="158">
        <v>0.79659999999999997</v>
      </c>
      <c r="H700" s="158">
        <v>1.0215000000000001</v>
      </c>
      <c r="I700" s="158">
        <v>3.2056</v>
      </c>
      <c r="J700" s="158">
        <v>2.1215000000000002</v>
      </c>
      <c r="K700" s="158">
        <v>6.1635</v>
      </c>
      <c r="L700" s="158">
        <v>4.3536999999999999</v>
      </c>
      <c r="M700" s="158">
        <v>1.7685999999999999</v>
      </c>
      <c r="N700" s="158">
        <v>-1.7370000000000001</v>
      </c>
      <c r="O700" s="158">
        <v>14.667999999999999</v>
      </c>
      <c r="P700" s="158">
        <v>9.6615000000000002</v>
      </c>
      <c r="Q700" s="158">
        <v>17.371200000000002</v>
      </c>
      <c r="R700" s="158">
        <v>22.229700000000001</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0.81389913043478235</v>
      </c>
      <c r="G701" s="160">
        <v>0.81389913043478235</v>
      </c>
      <c r="H701" s="160">
        <v>0.87168347826086956</v>
      </c>
      <c r="I701" s="160">
        <v>2.8240408695652173</v>
      </c>
      <c r="J701" s="160">
        <v>1.4266913043478264</v>
      </c>
      <c r="K701" s="160">
        <v>7.4396695652173923</v>
      </c>
      <c r="L701" s="160">
        <v>5.975224347826086</v>
      </c>
      <c r="M701" s="160">
        <v>3.9604330434782615</v>
      </c>
      <c r="N701" s="160">
        <v>2.6201052173913033</v>
      </c>
      <c r="O701" s="160">
        <v>20.218173043478263</v>
      </c>
      <c r="P701" s="160">
        <v>11.787310752688162</v>
      </c>
      <c r="Q701" s="160">
        <v>14.909200869565215</v>
      </c>
      <c r="R701" s="160">
        <v>29.144192173913048</v>
      </c>
    </row>
    <row r="702" spans="1:34" x14ac:dyDescent="0.3">
      <c r="A702" s="159" t="s">
        <v>407</v>
      </c>
      <c r="B702" s="154"/>
      <c r="C702" s="154"/>
      <c r="D702" s="154"/>
      <c r="E702" s="154"/>
      <c r="F702" s="160">
        <v>0.83240000000000003</v>
      </c>
      <c r="G702" s="160">
        <v>0.83240000000000003</v>
      </c>
      <c r="H702" s="160">
        <v>0.93110000000000004</v>
      </c>
      <c r="I702" s="160">
        <v>3.0703999999999998</v>
      </c>
      <c r="J702" s="160">
        <v>1.5939000000000001</v>
      </c>
      <c r="K702" s="160">
        <v>7.2979000000000003</v>
      </c>
      <c r="L702" s="160">
        <v>6.0989000000000004</v>
      </c>
      <c r="M702" s="160">
        <v>3.9032</v>
      </c>
      <c r="N702" s="160">
        <v>1.2093</v>
      </c>
      <c r="O702" s="160">
        <v>18.788499999999999</v>
      </c>
      <c r="P702" s="160">
        <v>11.2837</v>
      </c>
      <c r="Q702" s="160">
        <v>14.3628</v>
      </c>
      <c r="R702" s="160">
        <v>27.127400000000002</v>
      </c>
      <c r="S702" s="105"/>
      <c r="T702" s="105"/>
      <c r="U702" s="105"/>
      <c r="V702" s="105"/>
      <c r="W702" s="105"/>
      <c r="X702" s="105"/>
      <c r="Y702" s="105"/>
      <c r="Z702" s="105"/>
      <c r="AA702" s="105"/>
      <c r="AB702" s="105"/>
      <c r="AC702" s="105"/>
      <c r="AD702" s="105"/>
      <c r="AE702" s="105"/>
      <c r="AF702" s="105"/>
      <c r="AG702" s="105"/>
      <c r="AH702" s="105"/>
    </row>
    <row r="703" spans="1:34" x14ac:dyDescent="0.3">
      <c r="A703" s="105"/>
      <c r="B703" s="105"/>
      <c r="C703" s="105"/>
      <c r="D703" s="105"/>
      <c r="E703" s="105"/>
      <c r="F703" s="105"/>
      <c r="G703" s="105"/>
      <c r="H703" s="105"/>
      <c r="I703" s="105"/>
      <c r="J703" s="105"/>
      <c r="K703" s="105"/>
      <c r="L703" s="105"/>
      <c r="M703" s="105"/>
      <c r="N703" s="105"/>
      <c r="O703" s="105"/>
      <c r="P703" s="105"/>
      <c r="Q703" s="105"/>
      <c r="R703" s="105"/>
      <c r="T703" s="106"/>
      <c r="U703" s="107"/>
      <c r="V703" s="107"/>
      <c r="W703" s="107"/>
      <c r="X703" s="107"/>
      <c r="Y703" s="107"/>
      <c r="Z703" s="107"/>
      <c r="AA703" s="107"/>
      <c r="AB703" s="107"/>
      <c r="AC703" s="107"/>
      <c r="AD703" s="107"/>
      <c r="AE703" s="107"/>
      <c r="AF703" s="107"/>
      <c r="AG703" s="107"/>
      <c r="AH703" s="107"/>
    </row>
    <row r="704" spans="1:34" x14ac:dyDescent="0.3">
      <c r="A704" s="156" t="s">
        <v>746</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747</v>
      </c>
      <c r="B705" s="154" t="s">
        <v>748</v>
      </c>
      <c r="C705" s="154">
        <v>132180</v>
      </c>
      <c r="D705" s="157">
        <v>44859</v>
      </c>
      <c r="E705" s="158">
        <v>34.463099999999997</v>
      </c>
      <c r="F705" s="158">
        <v>0.6986</v>
      </c>
      <c r="G705" s="158">
        <v>0.6986</v>
      </c>
      <c r="H705" s="158">
        <v>0.8115</v>
      </c>
      <c r="I705" s="158">
        <v>2.2507000000000001</v>
      </c>
      <c r="J705" s="158">
        <v>1.4037999999999999</v>
      </c>
      <c r="K705" s="158">
        <v>5.1448</v>
      </c>
      <c r="L705" s="158">
        <v>3.4089</v>
      </c>
      <c r="M705" s="158">
        <v>2.6375000000000002</v>
      </c>
      <c r="N705" s="158">
        <v>1.1348</v>
      </c>
      <c r="O705" s="158">
        <v>15.012600000000001</v>
      </c>
      <c r="P705" s="158">
        <v>9.6181000000000001</v>
      </c>
      <c r="Q705" s="158">
        <v>11.3893</v>
      </c>
      <c r="R705" s="158">
        <v>18.128799999999998</v>
      </c>
      <c r="T705" s="106"/>
      <c r="U705" s="107"/>
      <c r="V705" s="107"/>
      <c r="W705" s="107"/>
      <c r="X705" s="107"/>
      <c r="Y705" s="107"/>
      <c r="Z705" s="107"/>
      <c r="AA705" s="107"/>
      <c r="AB705" s="107"/>
      <c r="AC705" s="107"/>
      <c r="AD705" s="107"/>
      <c r="AE705" s="107"/>
      <c r="AF705" s="107"/>
      <c r="AG705" s="107"/>
      <c r="AH705" s="107"/>
    </row>
    <row r="706" spans="1:34" x14ac:dyDescent="0.3">
      <c r="A706" s="154" t="s">
        <v>747</v>
      </c>
      <c r="B706" s="154" t="s">
        <v>749</v>
      </c>
      <c r="C706" s="154">
        <v>132186</v>
      </c>
      <c r="D706" s="157">
        <v>44859</v>
      </c>
      <c r="E706" s="158">
        <v>37.061100000000003</v>
      </c>
      <c r="F706" s="158">
        <v>0.70840000000000003</v>
      </c>
      <c r="G706" s="158">
        <v>0.70840000000000003</v>
      </c>
      <c r="H706" s="158">
        <v>0.82599999999999996</v>
      </c>
      <c r="I706" s="158">
        <v>2.2829000000000002</v>
      </c>
      <c r="J706" s="158">
        <v>1.48</v>
      </c>
      <c r="K706" s="158">
        <v>5.3893000000000004</v>
      </c>
      <c r="L706" s="158">
        <v>3.8538999999999999</v>
      </c>
      <c r="M706" s="158">
        <v>3.2642000000000002</v>
      </c>
      <c r="N706" s="158">
        <v>1.9748000000000001</v>
      </c>
      <c r="O706" s="158">
        <v>16.0871</v>
      </c>
      <c r="P706" s="158">
        <v>10.5616</v>
      </c>
      <c r="Q706" s="158">
        <v>12.6622</v>
      </c>
      <c r="R706" s="158">
        <v>19.246099999999998</v>
      </c>
      <c r="T706" s="106"/>
      <c r="U706" s="107"/>
      <c r="V706" s="107"/>
      <c r="W706" s="107"/>
      <c r="X706" s="107"/>
      <c r="Y706" s="107"/>
      <c r="Z706" s="107"/>
      <c r="AA706" s="107"/>
      <c r="AB706" s="107"/>
      <c r="AC706" s="107"/>
      <c r="AD706" s="107"/>
      <c r="AE706" s="107"/>
      <c r="AF706" s="107"/>
      <c r="AG706" s="107"/>
      <c r="AH706" s="107"/>
    </row>
    <row r="707" spans="1:34" x14ac:dyDescent="0.3">
      <c r="A707" s="154" t="s">
        <v>747</v>
      </c>
      <c r="B707" s="154" t="s">
        <v>750</v>
      </c>
      <c r="C707" s="154">
        <v>102107</v>
      </c>
      <c r="D707" s="157">
        <v>44859</v>
      </c>
      <c r="E707" s="158">
        <v>118.8813</v>
      </c>
      <c r="F707" s="158">
        <v>0.55759999999999998</v>
      </c>
      <c r="G707" s="158">
        <v>0.55759999999999998</v>
      </c>
      <c r="H707" s="158">
        <v>0.59330000000000005</v>
      </c>
      <c r="I707" s="158">
        <v>2.5522</v>
      </c>
      <c r="J707" s="158">
        <v>1.0506</v>
      </c>
      <c r="K707" s="158">
        <v>4.4131999999999998</v>
      </c>
      <c r="L707" s="158">
        <v>4.0358999999999998</v>
      </c>
      <c r="M707" s="158">
        <v>1.1893</v>
      </c>
      <c r="N707" s="158">
        <v>-2.258</v>
      </c>
      <c r="O707" s="158">
        <v>14.0671</v>
      </c>
      <c r="P707" s="158">
        <v>8.0304000000000002</v>
      </c>
      <c r="Q707" s="158">
        <v>13.9849</v>
      </c>
      <c r="R707" s="158">
        <v>23.783999999999999</v>
      </c>
      <c r="T707" s="106"/>
      <c r="U707" s="107"/>
      <c r="V707" s="107"/>
      <c r="W707" s="107"/>
      <c r="X707" s="107"/>
      <c r="Y707" s="107"/>
      <c r="Z707" s="107"/>
      <c r="AA707" s="107"/>
      <c r="AB707" s="107"/>
      <c r="AC707" s="107"/>
      <c r="AD707" s="107"/>
      <c r="AE707" s="107"/>
      <c r="AF707" s="107"/>
      <c r="AG707" s="107"/>
      <c r="AH707" s="107"/>
    </row>
    <row r="708" spans="1:34" x14ac:dyDescent="0.3">
      <c r="A708" s="154" t="s">
        <v>747</v>
      </c>
      <c r="B708" s="154" t="s">
        <v>751</v>
      </c>
      <c r="C708" s="154">
        <v>118512</v>
      </c>
      <c r="D708" s="157">
        <v>44859</v>
      </c>
      <c r="E708" s="158">
        <v>124.5746</v>
      </c>
      <c r="F708" s="158">
        <v>0.56310000000000004</v>
      </c>
      <c r="G708" s="158">
        <v>0.56310000000000004</v>
      </c>
      <c r="H708" s="158">
        <v>0.60309999999999997</v>
      </c>
      <c r="I708" s="158">
        <v>2.5724</v>
      </c>
      <c r="J708" s="158">
        <v>1.0963000000000001</v>
      </c>
      <c r="K708" s="158">
        <v>4.5469999999999997</v>
      </c>
      <c r="L708" s="158">
        <v>4.2954999999999997</v>
      </c>
      <c r="M708" s="158">
        <v>1.5572999999999999</v>
      </c>
      <c r="N708" s="158">
        <v>-1.7886</v>
      </c>
      <c r="O708" s="158">
        <v>14.748100000000001</v>
      </c>
      <c r="P708" s="158">
        <v>8.6030999999999995</v>
      </c>
      <c r="Q708" s="158">
        <v>11.7117</v>
      </c>
      <c r="R708" s="158">
        <v>24.397600000000001</v>
      </c>
      <c r="T708" s="106"/>
      <c r="U708" s="107"/>
      <c r="V708" s="107"/>
      <c r="W708" s="107"/>
      <c r="X708" s="107"/>
      <c r="Y708" s="107"/>
      <c r="Z708" s="107"/>
      <c r="AA708" s="107"/>
      <c r="AB708" s="107"/>
      <c r="AC708" s="107"/>
      <c r="AD708" s="107"/>
      <c r="AE708" s="107"/>
      <c r="AF708" s="107"/>
      <c r="AG708" s="107"/>
      <c r="AH708" s="107"/>
    </row>
    <row r="709" spans="1:34" x14ac:dyDescent="0.3">
      <c r="A709" s="154" t="s">
        <v>747</v>
      </c>
      <c r="B709" s="154" t="s">
        <v>752</v>
      </c>
      <c r="C709" s="154">
        <v>102109</v>
      </c>
      <c r="D709" s="157">
        <v>44859</v>
      </c>
      <c r="E709" s="158">
        <v>79.763099999999994</v>
      </c>
      <c r="F709" s="158">
        <v>0.4335</v>
      </c>
      <c r="G709" s="158">
        <v>0.4335</v>
      </c>
      <c r="H709" s="158">
        <v>0.43819999999999998</v>
      </c>
      <c r="I709" s="158">
        <v>1.8486</v>
      </c>
      <c r="J709" s="158">
        <v>0.8397</v>
      </c>
      <c r="K709" s="158">
        <v>3.2498999999999998</v>
      </c>
      <c r="L709" s="158">
        <v>3.0388999999999999</v>
      </c>
      <c r="M709" s="158">
        <v>1.6331</v>
      </c>
      <c r="N709" s="158">
        <v>-0.2366</v>
      </c>
      <c r="O709" s="158">
        <v>10.43</v>
      </c>
      <c r="P709" s="158">
        <v>6.8977000000000004</v>
      </c>
      <c r="Q709" s="158">
        <v>11.604900000000001</v>
      </c>
      <c r="R709" s="158">
        <v>21.879200000000001</v>
      </c>
      <c r="S709" t="s">
        <v>1857</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747</v>
      </c>
      <c r="B710" s="154" t="s">
        <v>753</v>
      </c>
      <c r="C710" s="154">
        <v>118514</v>
      </c>
      <c r="D710" s="157">
        <v>44859</v>
      </c>
      <c r="E710" s="158">
        <v>84.274500000000003</v>
      </c>
      <c r="F710" s="158">
        <v>0.43759999999999999</v>
      </c>
      <c r="G710" s="158">
        <v>0.43759999999999999</v>
      </c>
      <c r="H710" s="158">
        <v>0.44579999999999997</v>
      </c>
      <c r="I710" s="158">
        <v>1.8643000000000001</v>
      </c>
      <c r="J710" s="158">
        <v>0.87570000000000003</v>
      </c>
      <c r="K710" s="158">
        <v>3.3504</v>
      </c>
      <c r="L710" s="158">
        <v>3.2355999999999998</v>
      </c>
      <c r="M710" s="158">
        <v>1.9353</v>
      </c>
      <c r="N710" s="158">
        <v>0.16869999999999999</v>
      </c>
      <c r="O710" s="158">
        <v>11.0435</v>
      </c>
      <c r="P710" s="158">
        <v>7.5098000000000003</v>
      </c>
      <c r="Q710" s="158">
        <v>10.276199999999999</v>
      </c>
      <c r="R710" s="158">
        <v>22.446400000000001</v>
      </c>
      <c r="S710" t="s">
        <v>1857</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747</v>
      </c>
      <c r="B711" s="154" t="s">
        <v>754</v>
      </c>
      <c r="C711" s="154">
        <v>129065</v>
      </c>
      <c r="D711" s="157">
        <v>44859</v>
      </c>
      <c r="E711" s="158">
        <v>26.888999999999999</v>
      </c>
      <c r="F711" s="158">
        <v>0.74709999999999999</v>
      </c>
      <c r="G711" s="158">
        <v>0.74709999999999999</v>
      </c>
      <c r="H711" s="158">
        <v>0.88129999999999997</v>
      </c>
      <c r="I711" s="158">
        <v>2.9906000000000001</v>
      </c>
      <c r="J711" s="158">
        <v>1.3089</v>
      </c>
      <c r="K711" s="158">
        <v>5.4821999999999997</v>
      </c>
      <c r="L711" s="158">
        <v>3.7757000000000001</v>
      </c>
      <c r="M711" s="158">
        <v>-0.1356</v>
      </c>
      <c r="N711" s="158">
        <v>-1.7251000000000001</v>
      </c>
      <c r="O711" s="158">
        <v>14.517099999999999</v>
      </c>
      <c r="P711" s="158">
        <v>9.1331000000000007</v>
      </c>
      <c r="Q711" s="158">
        <v>12.3515</v>
      </c>
      <c r="R711" s="158">
        <v>19.444099999999999</v>
      </c>
      <c r="T711" s="106"/>
      <c r="U711" s="107"/>
      <c r="V711" s="107"/>
      <c r="W711" s="107"/>
      <c r="X711" s="107"/>
      <c r="Y711" s="107"/>
      <c r="Z711" s="107"/>
      <c r="AA711" s="107"/>
      <c r="AB711" s="107"/>
      <c r="AC711" s="107"/>
      <c r="AD711" s="107"/>
      <c r="AE711" s="107"/>
      <c r="AF711" s="107"/>
      <c r="AG711" s="107"/>
      <c r="AH711" s="107"/>
    </row>
    <row r="712" spans="1:34" x14ac:dyDescent="0.3">
      <c r="A712" s="154" t="s">
        <v>747</v>
      </c>
      <c r="B712" s="154" t="s">
        <v>755</v>
      </c>
      <c r="C712" s="154">
        <v>129200</v>
      </c>
      <c r="D712" s="157">
        <v>44859</v>
      </c>
      <c r="E712" s="158">
        <v>27.592700000000001</v>
      </c>
      <c r="F712" s="158">
        <v>0.75149999999999995</v>
      </c>
      <c r="G712" s="158">
        <v>0.75149999999999995</v>
      </c>
      <c r="H712" s="158">
        <v>0.88849999999999996</v>
      </c>
      <c r="I712" s="158">
        <v>3.0051000000000001</v>
      </c>
      <c r="J712" s="158">
        <v>1.3409</v>
      </c>
      <c r="K712" s="158">
        <v>5.5788000000000002</v>
      </c>
      <c r="L712" s="158">
        <v>3.9628999999999999</v>
      </c>
      <c r="M712" s="158">
        <v>0.13139999999999999</v>
      </c>
      <c r="N712" s="158">
        <v>-1.375</v>
      </c>
      <c r="O712" s="158">
        <v>14.9247</v>
      </c>
      <c r="P712" s="158">
        <v>9.4916999999999998</v>
      </c>
      <c r="Q712" s="158">
        <v>12.6938</v>
      </c>
      <c r="R712" s="158">
        <v>19.866599999999998</v>
      </c>
      <c r="T712" s="106"/>
      <c r="U712" s="107"/>
      <c r="V712" s="107"/>
      <c r="W712" s="107"/>
      <c r="X712" s="107"/>
      <c r="Y712" s="107"/>
      <c r="Z712" s="107"/>
      <c r="AA712" s="107"/>
      <c r="AB712" s="107"/>
      <c r="AC712" s="107"/>
      <c r="AD712" s="107"/>
      <c r="AE712" s="107"/>
      <c r="AF712" s="107"/>
      <c r="AG712" s="107"/>
      <c r="AH712" s="107"/>
    </row>
    <row r="713" spans="1:34" x14ac:dyDescent="0.3">
      <c r="A713" s="154" t="s">
        <v>747</v>
      </c>
      <c r="B713" s="154" t="s">
        <v>756</v>
      </c>
      <c r="C713" s="154">
        <v>129191</v>
      </c>
      <c r="D713" s="157">
        <v>44859</v>
      </c>
      <c r="E713" s="158">
        <v>24.5366</v>
      </c>
      <c r="F713" s="158">
        <v>0.64600000000000002</v>
      </c>
      <c r="G713" s="158">
        <v>0.64600000000000002</v>
      </c>
      <c r="H713" s="158">
        <v>0.72370000000000001</v>
      </c>
      <c r="I713" s="158">
        <v>2.4540000000000002</v>
      </c>
      <c r="J713" s="158">
        <v>1.1338999999999999</v>
      </c>
      <c r="K713" s="158">
        <v>4.5815000000000001</v>
      </c>
      <c r="L713" s="158">
        <v>3.1760000000000002</v>
      </c>
      <c r="M713" s="158">
        <v>-3.7900000000000003E-2</v>
      </c>
      <c r="N713" s="158">
        <v>-1.3005</v>
      </c>
      <c r="O713" s="158">
        <v>12.6966</v>
      </c>
      <c r="P713" s="158">
        <v>8.3239000000000001</v>
      </c>
      <c r="Q713" s="158">
        <v>11.1469</v>
      </c>
      <c r="R713" s="158">
        <v>15.9314</v>
      </c>
      <c r="T713" s="106"/>
      <c r="U713" s="107"/>
      <c r="V713" s="107"/>
      <c r="W713" s="107"/>
      <c r="X713" s="107"/>
      <c r="Y713" s="107"/>
      <c r="Z713" s="107"/>
      <c r="AA713" s="107"/>
      <c r="AB713" s="107"/>
      <c r="AC713" s="107"/>
      <c r="AD713" s="107"/>
      <c r="AE713" s="107"/>
      <c r="AF713" s="107"/>
      <c r="AG713" s="107"/>
      <c r="AH713" s="107"/>
    </row>
    <row r="714" spans="1:34" x14ac:dyDescent="0.3">
      <c r="A714" s="154" t="s">
        <v>747</v>
      </c>
      <c r="B714" s="154" t="s">
        <v>757</v>
      </c>
      <c r="C714" s="154">
        <v>129193</v>
      </c>
      <c r="D714" s="157">
        <v>44859</v>
      </c>
      <c r="E714" s="158">
        <v>25.377700000000001</v>
      </c>
      <c r="F714" s="158">
        <v>0.65280000000000005</v>
      </c>
      <c r="G714" s="158">
        <v>0.65280000000000005</v>
      </c>
      <c r="H714" s="158">
        <v>0.73550000000000004</v>
      </c>
      <c r="I714" s="158">
        <v>2.4782000000000002</v>
      </c>
      <c r="J714" s="158">
        <v>1.1874</v>
      </c>
      <c r="K714" s="158">
        <v>4.7409999999999997</v>
      </c>
      <c r="L714" s="158">
        <v>3.4866000000000001</v>
      </c>
      <c r="M714" s="158">
        <v>0.4214</v>
      </c>
      <c r="N714" s="158">
        <v>-0.69540000000000002</v>
      </c>
      <c r="O714" s="158">
        <v>13.3843</v>
      </c>
      <c r="P714" s="158">
        <v>8.8661999999999992</v>
      </c>
      <c r="Q714" s="158">
        <v>11.588900000000001</v>
      </c>
      <c r="R714" s="158">
        <v>16.6264</v>
      </c>
      <c r="T714" s="106"/>
      <c r="U714" s="107"/>
      <c r="V714" s="107"/>
      <c r="W714" s="107"/>
      <c r="X714" s="107"/>
      <c r="Y714" s="107"/>
      <c r="Z714" s="107"/>
      <c r="AA714" s="107"/>
      <c r="AB714" s="107"/>
      <c r="AC714" s="107"/>
      <c r="AD714" s="107"/>
      <c r="AE714" s="107"/>
      <c r="AF714" s="107"/>
      <c r="AG714" s="107"/>
      <c r="AH714" s="107"/>
    </row>
    <row r="715" spans="1:34" x14ac:dyDescent="0.3">
      <c r="A715" s="154" t="s">
        <v>747</v>
      </c>
      <c r="B715" s="154" t="s">
        <v>758</v>
      </c>
      <c r="C715" s="154">
        <v>143904</v>
      </c>
      <c r="D715" s="157">
        <v>44859</v>
      </c>
      <c r="E715" s="158">
        <v>16.229299999999999</v>
      </c>
      <c r="F715" s="158">
        <v>1.4185000000000001</v>
      </c>
      <c r="G715" s="158">
        <v>1.4185000000000001</v>
      </c>
      <c r="H715" s="158">
        <v>2.6638000000000002</v>
      </c>
      <c r="I715" s="158">
        <v>5.8282999999999996</v>
      </c>
      <c r="J715" s="158">
        <v>3.948</v>
      </c>
      <c r="K715" s="158">
        <v>11.267799999999999</v>
      </c>
      <c r="L715" s="158">
        <v>10.7537</v>
      </c>
      <c r="M715" s="158">
        <v>17.019400000000001</v>
      </c>
      <c r="N715" s="158">
        <v>16.7332</v>
      </c>
      <c r="O715" s="158">
        <v>16.055399999999999</v>
      </c>
      <c r="P715" s="158"/>
      <c r="Q715" s="158">
        <v>11.843999999999999</v>
      </c>
      <c r="R715" s="158">
        <v>47.451900000000002</v>
      </c>
      <c r="T715" s="106"/>
      <c r="U715" s="107"/>
      <c r="V715" s="107"/>
      <c r="W715" s="107"/>
      <c r="X715" s="107"/>
      <c r="Y715" s="107"/>
      <c r="Z715" s="107"/>
      <c r="AA715" s="107"/>
      <c r="AB715" s="107"/>
      <c r="AC715" s="107"/>
      <c r="AD715" s="107"/>
      <c r="AE715" s="107"/>
      <c r="AF715" s="107"/>
      <c r="AG715" s="107"/>
      <c r="AH715" s="107"/>
    </row>
    <row r="716" spans="1:34" x14ac:dyDescent="0.3">
      <c r="A716" s="154" t="s">
        <v>747</v>
      </c>
      <c r="B716" s="154" t="s">
        <v>759</v>
      </c>
      <c r="C716" s="154">
        <v>143903</v>
      </c>
      <c r="D716" s="157">
        <v>44859</v>
      </c>
      <c r="E716" s="158">
        <v>16.231100000000001</v>
      </c>
      <c r="F716" s="158">
        <v>1.4184000000000001</v>
      </c>
      <c r="G716" s="158">
        <v>1.4184000000000001</v>
      </c>
      <c r="H716" s="158">
        <v>2.6642000000000001</v>
      </c>
      <c r="I716" s="158">
        <v>5.8289999999999997</v>
      </c>
      <c r="J716" s="158">
        <v>3.9502000000000002</v>
      </c>
      <c r="K716" s="158">
        <v>11.271800000000001</v>
      </c>
      <c r="L716" s="158">
        <v>10.76</v>
      </c>
      <c r="M716" s="158">
        <v>17.029</v>
      </c>
      <c r="N716" s="158">
        <v>16.746099999999998</v>
      </c>
      <c r="O716" s="158">
        <v>16.059699999999999</v>
      </c>
      <c r="P716" s="158"/>
      <c r="Q716" s="158">
        <v>11.8469</v>
      </c>
      <c r="R716" s="158">
        <v>47.460099999999997</v>
      </c>
      <c r="T716" s="106"/>
      <c r="U716" s="107"/>
      <c r="V716" s="107"/>
      <c r="W716" s="107"/>
      <c r="X716" s="107"/>
      <c r="Y716" s="107"/>
      <c r="Z716" s="107"/>
      <c r="AA716" s="107"/>
      <c r="AB716" s="107"/>
      <c r="AC716" s="107"/>
      <c r="AD716" s="107"/>
      <c r="AE716" s="107"/>
      <c r="AF716" s="107"/>
      <c r="AG716" s="107"/>
      <c r="AH716" s="107"/>
    </row>
    <row r="717" spans="1:34" x14ac:dyDescent="0.3">
      <c r="A717" s="154" t="s">
        <v>747</v>
      </c>
      <c r="B717" s="154" t="s">
        <v>760</v>
      </c>
      <c r="C717" s="154">
        <v>148033</v>
      </c>
      <c r="D717" s="157">
        <v>44859</v>
      </c>
      <c r="E717" s="158">
        <v>17.540199999999999</v>
      </c>
      <c r="F717" s="158">
        <v>0.95889999999999997</v>
      </c>
      <c r="G717" s="158">
        <v>0.95889999999999997</v>
      </c>
      <c r="H717" s="158">
        <v>1.0456000000000001</v>
      </c>
      <c r="I717" s="158">
        <v>3.1017999999999999</v>
      </c>
      <c r="J717" s="158">
        <v>2.3582000000000001</v>
      </c>
      <c r="K717" s="158">
        <v>5.5176999999999996</v>
      </c>
      <c r="L717" s="158">
        <v>5.0808</v>
      </c>
      <c r="M717" s="158">
        <v>3.9173</v>
      </c>
      <c r="N717" s="158">
        <v>2.2025000000000001</v>
      </c>
      <c r="O717" s="158"/>
      <c r="P717" s="158"/>
      <c r="Q717" s="158">
        <v>23.4651</v>
      </c>
      <c r="R717" s="158">
        <v>33.463299999999997</v>
      </c>
      <c r="T717" s="106"/>
      <c r="U717" s="107"/>
      <c r="V717" s="107"/>
      <c r="W717" s="107"/>
      <c r="X717" s="107"/>
      <c r="Y717" s="107"/>
      <c r="Z717" s="107"/>
      <c r="AA717" s="107"/>
      <c r="AB717" s="107"/>
      <c r="AC717" s="107"/>
      <c r="AD717" s="107"/>
      <c r="AE717" s="107"/>
      <c r="AF717" s="107"/>
      <c r="AG717" s="107"/>
      <c r="AH717" s="107"/>
    </row>
    <row r="718" spans="1:34" x14ac:dyDescent="0.3">
      <c r="A718" s="154" t="s">
        <v>747</v>
      </c>
      <c r="B718" s="154" t="s">
        <v>761</v>
      </c>
      <c r="C718" s="154">
        <v>148035</v>
      </c>
      <c r="D718" s="157">
        <v>44859</v>
      </c>
      <c r="E718" s="158">
        <v>17.966799999999999</v>
      </c>
      <c r="F718" s="158">
        <v>0.96709999999999996</v>
      </c>
      <c r="G718" s="158">
        <v>0.96709999999999996</v>
      </c>
      <c r="H718" s="158">
        <v>1.0603</v>
      </c>
      <c r="I718" s="158">
        <v>3.133</v>
      </c>
      <c r="J718" s="158">
        <v>2.4275000000000002</v>
      </c>
      <c r="K718" s="158">
        <v>5.7249999999999996</v>
      </c>
      <c r="L718" s="158">
        <v>5.5201000000000002</v>
      </c>
      <c r="M718" s="158">
        <v>4.5632999999999999</v>
      </c>
      <c r="N718" s="158">
        <v>3.0844999999999998</v>
      </c>
      <c r="O718" s="158"/>
      <c r="P718" s="158"/>
      <c r="Q718" s="158">
        <v>24.583100000000002</v>
      </c>
      <c r="R718" s="158">
        <v>34.691400000000002</v>
      </c>
      <c r="T718" s="106"/>
      <c r="U718" s="107"/>
      <c r="V718" s="107"/>
      <c r="W718" s="107"/>
      <c r="X718" s="107"/>
      <c r="Y718" s="107"/>
      <c r="Z718" s="107"/>
      <c r="AA718" s="107"/>
      <c r="AB718" s="107"/>
      <c r="AC718" s="107"/>
      <c r="AD718" s="107"/>
      <c r="AE718" s="107"/>
      <c r="AF718" s="107"/>
      <c r="AG718" s="107"/>
      <c r="AH718" s="107"/>
    </row>
    <row r="719" spans="1:34" x14ac:dyDescent="0.3">
      <c r="A719" s="154" t="s">
        <v>747</v>
      </c>
      <c r="B719" s="154" t="s">
        <v>762</v>
      </c>
      <c r="C719" s="154">
        <v>102133</v>
      </c>
      <c r="D719" s="157">
        <v>44859</v>
      </c>
      <c r="E719" s="158">
        <v>102.78959999999999</v>
      </c>
      <c r="F719" s="158">
        <v>0.78559999999999997</v>
      </c>
      <c r="G719" s="158">
        <v>0.78559999999999997</v>
      </c>
      <c r="H719" s="158">
        <v>1.3606</v>
      </c>
      <c r="I719" s="158">
        <v>4.0049999999999999</v>
      </c>
      <c r="J719" s="158">
        <v>4.1132</v>
      </c>
      <c r="K719" s="158">
        <v>8.7713999999999999</v>
      </c>
      <c r="L719" s="158">
        <v>7.7146999999999997</v>
      </c>
      <c r="M719" s="158">
        <v>4.7286999999999999</v>
      </c>
      <c r="N719" s="158">
        <v>0.66830000000000001</v>
      </c>
      <c r="O719" s="158">
        <v>15.6805</v>
      </c>
      <c r="P719" s="158">
        <v>10.875</v>
      </c>
      <c r="Q719" s="158">
        <v>13.146100000000001</v>
      </c>
      <c r="R719" s="158">
        <v>26.085100000000001</v>
      </c>
      <c r="T719" s="106"/>
      <c r="U719" s="107"/>
      <c r="V719" s="107"/>
      <c r="W719" s="107"/>
      <c r="X719" s="107"/>
      <c r="Y719" s="107"/>
      <c r="Z719" s="107"/>
      <c r="AA719" s="107"/>
      <c r="AB719" s="107"/>
      <c r="AC719" s="107"/>
      <c r="AD719" s="107"/>
      <c r="AE719" s="107"/>
      <c r="AF719" s="107"/>
      <c r="AG719" s="107"/>
      <c r="AH719" s="107"/>
    </row>
    <row r="720" spans="1:34" x14ac:dyDescent="0.3">
      <c r="A720" s="154" t="s">
        <v>747</v>
      </c>
      <c r="B720" s="154" t="s">
        <v>763</v>
      </c>
      <c r="C720" s="154">
        <v>120242</v>
      </c>
      <c r="D720" s="157">
        <v>44859</v>
      </c>
      <c r="E720" s="158">
        <v>106.78660000000001</v>
      </c>
      <c r="F720" s="158">
        <v>0.78879999999999995</v>
      </c>
      <c r="G720" s="158">
        <v>0.78879999999999995</v>
      </c>
      <c r="H720" s="158">
        <v>1.3662000000000001</v>
      </c>
      <c r="I720" s="158">
        <v>4.0162000000000004</v>
      </c>
      <c r="J720" s="158">
        <v>4.1383000000000001</v>
      </c>
      <c r="K720" s="158">
        <v>8.8483000000000001</v>
      </c>
      <c r="L720" s="158">
        <v>7.8640999999999996</v>
      </c>
      <c r="M720" s="158">
        <v>4.9451999999999998</v>
      </c>
      <c r="N720" s="158">
        <v>0.95279999999999998</v>
      </c>
      <c r="O720" s="158">
        <v>16.051500000000001</v>
      </c>
      <c r="P720" s="158">
        <v>11.2524</v>
      </c>
      <c r="Q720" s="158">
        <v>11.784700000000001</v>
      </c>
      <c r="R720" s="158">
        <v>26.4876</v>
      </c>
      <c r="T720" s="106"/>
      <c r="U720" s="107"/>
      <c r="V720" s="107"/>
      <c r="W720" s="107"/>
      <c r="X720" s="107"/>
      <c r="Y720" s="107"/>
      <c r="Z720" s="107"/>
      <c r="AA720" s="107"/>
      <c r="AB720" s="107"/>
      <c r="AC720" s="107"/>
      <c r="AD720" s="107"/>
      <c r="AE720" s="107"/>
      <c r="AF720" s="107"/>
      <c r="AG720" s="107"/>
      <c r="AH720" s="107"/>
    </row>
    <row r="721" spans="1:34" x14ac:dyDescent="0.3">
      <c r="A721" s="154" t="s">
        <v>747</v>
      </c>
      <c r="B721" s="154" t="s">
        <v>764</v>
      </c>
      <c r="C721" s="154">
        <v>102135</v>
      </c>
      <c r="D721" s="157">
        <v>44859</v>
      </c>
      <c r="E721" s="158">
        <v>133.1961</v>
      </c>
      <c r="F721" s="158">
        <v>1.0081</v>
      </c>
      <c r="G721" s="158">
        <v>1.0081</v>
      </c>
      <c r="H721" s="158">
        <v>1.2315</v>
      </c>
      <c r="I721" s="158">
        <v>2.8944000000000001</v>
      </c>
      <c r="J721" s="158">
        <v>2.8083</v>
      </c>
      <c r="K721" s="158">
        <v>5.8818999999999999</v>
      </c>
      <c r="L721" s="158">
        <v>4.9524999999999997</v>
      </c>
      <c r="M721" s="158">
        <v>2.5891000000000002</v>
      </c>
      <c r="N721" s="158">
        <v>1.1052999999999999</v>
      </c>
      <c r="O721" s="158">
        <v>25.1541</v>
      </c>
      <c r="P721" s="158">
        <v>13.89</v>
      </c>
      <c r="Q721" s="158">
        <v>14.711</v>
      </c>
      <c r="R721" s="158">
        <v>34.9816</v>
      </c>
      <c r="T721" s="106"/>
      <c r="U721" s="107"/>
      <c r="V721" s="107"/>
      <c r="W721" s="107"/>
      <c r="X721" s="107"/>
      <c r="Y721" s="107"/>
      <c r="Z721" s="107"/>
      <c r="AA721" s="107"/>
      <c r="AB721" s="107"/>
      <c r="AC721" s="107"/>
      <c r="AD721" s="107"/>
      <c r="AE721" s="107"/>
      <c r="AF721" s="107"/>
      <c r="AG721" s="107"/>
      <c r="AH721" s="107"/>
    </row>
    <row r="722" spans="1:34" x14ac:dyDescent="0.3">
      <c r="A722" s="154" t="s">
        <v>747</v>
      </c>
      <c r="B722" s="154" t="s">
        <v>765</v>
      </c>
      <c r="C722" s="154">
        <v>120700</v>
      </c>
      <c r="D722" s="157">
        <v>44859</v>
      </c>
      <c r="E722" s="158">
        <v>137.8245</v>
      </c>
      <c r="F722" s="158">
        <v>1.0238</v>
      </c>
      <c r="G722" s="158">
        <v>1.0238</v>
      </c>
      <c r="H722" s="158">
        <v>1.2592000000000001</v>
      </c>
      <c r="I722" s="158">
        <v>2.9508000000000001</v>
      </c>
      <c r="J722" s="158">
        <v>2.9365999999999999</v>
      </c>
      <c r="K722" s="158">
        <v>6.2556000000000003</v>
      </c>
      <c r="L722" s="158">
        <v>5.6871999999999998</v>
      </c>
      <c r="M722" s="158">
        <v>3.6562000000000001</v>
      </c>
      <c r="N722" s="158">
        <v>2.5146999999999999</v>
      </c>
      <c r="O722" s="158">
        <v>25.8384</v>
      </c>
      <c r="P722" s="158">
        <v>14.514900000000001</v>
      </c>
      <c r="Q722" s="158">
        <v>14.992000000000001</v>
      </c>
      <c r="R722" s="158">
        <v>36.2378</v>
      </c>
      <c r="T722" s="106"/>
      <c r="U722" s="107"/>
      <c r="V722" s="107"/>
      <c r="W722" s="107"/>
      <c r="X722" s="107"/>
      <c r="Y722" s="107"/>
      <c r="Z722" s="107"/>
      <c r="AA722" s="107"/>
      <c r="AB722" s="107"/>
      <c r="AC722" s="107"/>
      <c r="AD722" s="107"/>
      <c r="AE722" s="107"/>
      <c r="AF722" s="107"/>
      <c r="AG722" s="107"/>
      <c r="AH722" s="107"/>
    </row>
    <row r="723" spans="1:34" x14ac:dyDescent="0.3">
      <c r="A723" s="154" t="s">
        <v>747</v>
      </c>
      <c r="B723" s="154" t="s">
        <v>766</v>
      </c>
      <c r="C723" s="154">
        <v>118485</v>
      </c>
      <c r="D723" s="157">
        <v>44859</v>
      </c>
      <c r="E723" s="158">
        <v>33.0595</v>
      </c>
      <c r="F723" s="158">
        <v>0.56610000000000005</v>
      </c>
      <c r="G723" s="158">
        <v>0.56610000000000005</v>
      </c>
      <c r="H723" s="158">
        <v>0.1108</v>
      </c>
      <c r="I723" s="158">
        <v>1.7334000000000001</v>
      </c>
      <c r="J723" s="158">
        <v>0.29730000000000001</v>
      </c>
      <c r="K723" s="158">
        <v>3.3784999999999998</v>
      </c>
      <c r="L723" s="158">
        <v>2.9925999999999999</v>
      </c>
      <c r="M723" s="158">
        <v>3.15E-2</v>
      </c>
      <c r="N723" s="158">
        <v>-1.2108000000000001</v>
      </c>
      <c r="O723" s="158">
        <v>11.806900000000001</v>
      </c>
      <c r="P723" s="158">
        <v>7.5377999999999998</v>
      </c>
      <c r="Q723" s="158">
        <v>9.7481000000000009</v>
      </c>
      <c r="R723" s="158">
        <v>15.0349</v>
      </c>
      <c r="T723" s="106"/>
      <c r="U723" s="107"/>
      <c r="V723" s="107"/>
      <c r="W723" s="107"/>
      <c r="X723" s="107"/>
      <c r="Y723" s="107"/>
      <c r="Z723" s="107"/>
      <c r="AA723" s="107"/>
      <c r="AB723" s="107"/>
      <c r="AC723" s="107"/>
      <c r="AD723" s="107"/>
      <c r="AE723" s="107"/>
      <c r="AF723" s="107"/>
      <c r="AG723" s="107"/>
      <c r="AH723" s="107"/>
    </row>
    <row r="724" spans="1:34" x14ac:dyDescent="0.3">
      <c r="A724" s="154" t="s">
        <v>747</v>
      </c>
      <c r="B724" s="154" t="s">
        <v>767</v>
      </c>
      <c r="C724" s="154">
        <v>112332</v>
      </c>
      <c r="D724" s="157">
        <v>44859</v>
      </c>
      <c r="E724" s="158">
        <v>31.1951</v>
      </c>
      <c r="F724" s="158">
        <v>0.55900000000000005</v>
      </c>
      <c r="G724" s="158">
        <v>0.55900000000000005</v>
      </c>
      <c r="H724" s="158">
        <v>9.8500000000000004E-2</v>
      </c>
      <c r="I724" s="158">
        <v>1.7083999999999999</v>
      </c>
      <c r="J724" s="158">
        <v>0.2407</v>
      </c>
      <c r="K724" s="158">
        <v>3.2088999999999999</v>
      </c>
      <c r="L724" s="158">
        <v>2.6326999999999998</v>
      </c>
      <c r="M724" s="158">
        <v>-0.4849</v>
      </c>
      <c r="N724" s="158">
        <v>-1.9071</v>
      </c>
      <c r="O724" s="158">
        <v>10.928100000000001</v>
      </c>
      <c r="P724" s="158">
        <v>6.6828000000000003</v>
      </c>
      <c r="Q724" s="158">
        <v>9.3642000000000003</v>
      </c>
      <c r="R724" s="158">
        <v>14.1389</v>
      </c>
      <c r="T724" s="106"/>
      <c r="U724" s="107"/>
      <c r="V724" s="107"/>
      <c r="W724" s="107"/>
      <c r="X724" s="107"/>
      <c r="Y724" s="107"/>
      <c r="Z724" s="107"/>
      <c r="AA724" s="107"/>
      <c r="AB724" s="107"/>
      <c r="AC724" s="107"/>
      <c r="AD724" s="107"/>
      <c r="AE724" s="107"/>
      <c r="AF724" s="107"/>
      <c r="AG724" s="107"/>
      <c r="AH724" s="107"/>
    </row>
    <row r="725" spans="1:34" x14ac:dyDescent="0.3">
      <c r="A725" s="154" t="s">
        <v>747</v>
      </c>
      <c r="B725" s="154" t="s">
        <v>2044</v>
      </c>
      <c r="C725" s="154">
        <v>146513</v>
      </c>
      <c r="D725" s="157">
        <v>44859</v>
      </c>
      <c r="E725" s="158">
        <v>15.5661</v>
      </c>
      <c r="F725" s="158">
        <v>0.28220000000000001</v>
      </c>
      <c r="G725" s="158">
        <v>0.28220000000000001</v>
      </c>
      <c r="H725" s="158">
        <v>-0.17119999999999999</v>
      </c>
      <c r="I725" s="158">
        <v>0.39600000000000002</v>
      </c>
      <c r="J725" s="158">
        <v>-3.5402</v>
      </c>
      <c r="K725" s="158">
        <v>4.67</v>
      </c>
      <c r="L725" s="158">
        <v>-3.8999999999999998E-3</v>
      </c>
      <c r="M725" s="158">
        <v>2.7837999999999998</v>
      </c>
      <c r="N725" s="158">
        <v>0.74429999999999996</v>
      </c>
      <c r="O725" s="158">
        <v>15.009499999999999</v>
      </c>
      <c r="P725" s="158"/>
      <c r="Q725" s="158">
        <v>12.943300000000001</v>
      </c>
      <c r="R725" s="158">
        <v>24.327300000000001</v>
      </c>
      <c r="T725" s="106"/>
      <c r="U725" s="107"/>
      <c r="V725" s="107"/>
      <c r="W725" s="107"/>
      <c r="X725" s="107"/>
      <c r="Y725" s="107"/>
      <c r="Z725" s="107"/>
      <c r="AA725" s="107"/>
      <c r="AB725" s="107"/>
      <c r="AC725" s="107"/>
      <c r="AD725" s="107"/>
      <c r="AE725" s="107"/>
      <c r="AF725" s="107"/>
      <c r="AG725" s="107"/>
      <c r="AH725" s="107"/>
    </row>
    <row r="726" spans="1:34" x14ac:dyDescent="0.3">
      <c r="A726" s="154" t="s">
        <v>747</v>
      </c>
      <c r="B726" s="154" t="s">
        <v>2045</v>
      </c>
      <c r="C726" s="154">
        <v>146514</v>
      </c>
      <c r="D726" s="157">
        <v>44859</v>
      </c>
      <c r="E726" s="158">
        <v>15.4155</v>
      </c>
      <c r="F726" s="158">
        <v>0.2797</v>
      </c>
      <c r="G726" s="158">
        <v>0.2797</v>
      </c>
      <c r="H726" s="158">
        <v>-0.17610000000000001</v>
      </c>
      <c r="I726" s="158">
        <v>0.38550000000000001</v>
      </c>
      <c r="J726" s="158">
        <v>-3.5621</v>
      </c>
      <c r="K726" s="158">
        <v>4.5998000000000001</v>
      </c>
      <c r="L726" s="158">
        <v>-0.13600000000000001</v>
      </c>
      <c r="M726" s="158">
        <v>2.5764999999999998</v>
      </c>
      <c r="N726" s="158">
        <v>0.47449999999999998</v>
      </c>
      <c r="O726" s="158">
        <v>14.719200000000001</v>
      </c>
      <c r="P726" s="158"/>
      <c r="Q726" s="158">
        <v>12.6416</v>
      </c>
      <c r="R726" s="158">
        <v>24.003</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747</v>
      </c>
      <c r="B727" s="154" t="s">
        <v>1950</v>
      </c>
      <c r="C727" s="154">
        <v>112039</v>
      </c>
      <c r="D727" s="157">
        <v>44859</v>
      </c>
      <c r="E727" s="158">
        <v>54.277999999999999</v>
      </c>
      <c r="F727" s="158">
        <v>0.78920000000000001</v>
      </c>
      <c r="G727" s="158">
        <v>0.78920000000000001</v>
      </c>
      <c r="H727" s="158">
        <v>0.77229999999999999</v>
      </c>
      <c r="I727" s="158">
        <v>2.8168000000000002</v>
      </c>
      <c r="J727" s="158">
        <v>1.2555000000000001</v>
      </c>
      <c r="K727" s="158">
        <v>6.3773999999999997</v>
      </c>
      <c r="L727" s="158">
        <v>4.4973000000000001</v>
      </c>
      <c r="M727" s="158">
        <v>1.1687000000000001</v>
      </c>
      <c r="N727" s="158">
        <v>-1.9598</v>
      </c>
      <c r="O727" s="158">
        <v>15.167999999999999</v>
      </c>
      <c r="P727" s="158">
        <v>9.6988000000000003</v>
      </c>
      <c r="Q727" s="158">
        <v>13.5908</v>
      </c>
      <c r="R727" s="158">
        <v>22.220400000000001</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0.74093913043478254</v>
      </c>
      <c r="G728" s="160">
        <v>0.74093913043478254</v>
      </c>
      <c r="H728" s="160">
        <v>0.87967826086956524</v>
      </c>
      <c r="I728" s="160">
        <v>2.7433739130434782</v>
      </c>
      <c r="J728" s="160">
        <v>1.4386391304347825</v>
      </c>
      <c r="K728" s="160">
        <v>5.7500956521739139</v>
      </c>
      <c r="L728" s="160">
        <v>4.5472043478260868</v>
      </c>
      <c r="M728" s="160">
        <v>3.3530347826086957</v>
      </c>
      <c r="N728" s="160">
        <v>1.4803304347826087</v>
      </c>
      <c r="O728" s="160">
        <v>15.208685714285712</v>
      </c>
      <c r="P728" s="160">
        <v>9.4992529411764703</v>
      </c>
      <c r="Q728" s="160">
        <v>13.220486956521738</v>
      </c>
      <c r="R728" s="160">
        <v>25.5797347826087</v>
      </c>
    </row>
    <row r="729" spans="1:34" x14ac:dyDescent="0.3">
      <c r="A729" s="159" t="s">
        <v>407</v>
      </c>
      <c r="B729" s="154"/>
      <c r="C729" s="154"/>
      <c r="D729" s="154"/>
      <c r="E729" s="154"/>
      <c r="F729" s="160">
        <v>0.70840000000000003</v>
      </c>
      <c r="G729" s="160">
        <v>0.70840000000000003</v>
      </c>
      <c r="H729" s="160">
        <v>0.8115</v>
      </c>
      <c r="I729" s="160">
        <v>2.5724</v>
      </c>
      <c r="J729" s="160">
        <v>1.3089</v>
      </c>
      <c r="K729" s="160">
        <v>5.3893000000000004</v>
      </c>
      <c r="L729" s="160">
        <v>3.9628999999999999</v>
      </c>
      <c r="M729" s="160">
        <v>2.5764999999999998</v>
      </c>
      <c r="N729" s="160">
        <v>0.47449999999999998</v>
      </c>
      <c r="O729" s="160">
        <v>14.9247</v>
      </c>
      <c r="P729" s="160">
        <v>9.1331000000000007</v>
      </c>
      <c r="Q729" s="160">
        <v>12.3515</v>
      </c>
      <c r="R729" s="160">
        <v>23.783999999999999</v>
      </c>
      <c r="S729" s="105"/>
      <c r="T729" s="105"/>
      <c r="U729" s="105"/>
      <c r="V729" s="105"/>
      <c r="W729" s="105"/>
      <c r="X729" s="105"/>
      <c r="Y729" s="105"/>
      <c r="Z729" s="105"/>
      <c r="AA729" s="105"/>
      <c r="AB729" s="105"/>
      <c r="AC729" s="105"/>
      <c r="AD729" s="105"/>
      <c r="AE729" s="105"/>
      <c r="AF729" s="105"/>
      <c r="AG729" s="105"/>
      <c r="AH729" s="105"/>
    </row>
    <row r="730" spans="1:34" x14ac:dyDescent="0.3">
      <c r="A730" s="105"/>
      <c r="B730" s="105"/>
      <c r="C730" s="105"/>
      <c r="D730" s="105"/>
      <c r="E730" s="105"/>
      <c r="F730" s="105"/>
      <c r="G730" s="105"/>
      <c r="H730" s="105"/>
      <c r="I730" s="105"/>
      <c r="J730" s="105"/>
      <c r="K730" s="105"/>
      <c r="L730" s="105"/>
      <c r="M730" s="105"/>
      <c r="N730" s="105"/>
      <c r="O730" s="105"/>
      <c r="P730" s="105"/>
      <c r="Q730" s="105"/>
      <c r="R730" s="105"/>
      <c r="T730" s="106"/>
      <c r="U730" s="107"/>
      <c r="V730" s="107"/>
      <c r="W730" s="107"/>
      <c r="X730" s="107"/>
      <c r="Y730" s="107"/>
      <c r="Z730" s="107"/>
      <c r="AA730" s="107"/>
      <c r="AB730" s="107"/>
      <c r="AC730" s="107"/>
      <c r="AD730" s="107"/>
      <c r="AE730" s="107"/>
      <c r="AF730" s="107"/>
      <c r="AG730" s="107"/>
      <c r="AH730" s="107"/>
    </row>
    <row r="731" spans="1:34" x14ac:dyDescent="0.3">
      <c r="A731" s="156" t="s">
        <v>1642</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1643</v>
      </c>
      <c r="B732" s="154" t="s">
        <v>1548</v>
      </c>
      <c r="C732" s="154">
        <v>132995</v>
      </c>
      <c r="D732" s="157">
        <v>44859</v>
      </c>
      <c r="E732" s="158">
        <v>18.829999999999998</v>
      </c>
      <c r="F732" s="158">
        <v>0.31969999999999998</v>
      </c>
      <c r="G732" s="158">
        <v>0.31969999999999998</v>
      </c>
      <c r="H732" s="158">
        <v>0.42670000000000002</v>
      </c>
      <c r="I732" s="158">
        <v>1.4547000000000001</v>
      </c>
      <c r="J732" s="158">
        <v>0.91100000000000003</v>
      </c>
      <c r="K732" s="158">
        <v>3.1781000000000001</v>
      </c>
      <c r="L732" s="158">
        <v>2.0043000000000002</v>
      </c>
      <c r="M732" s="158">
        <v>0.15959999999999999</v>
      </c>
      <c r="N732" s="158">
        <v>-0.73799999999999999</v>
      </c>
      <c r="O732" s="158">
        <v>9.0168999999999997</v>
      </c>
      <c r="P732" s="158">
        <v>6.8777999999999997</v>
      </c>
      <c r="Q732" s="158">
        <v>8.3270999999999997</v>
      </c>
      <c r="R732" s="158">
        <v>10.942500000000001</v>
      </c>
      <c r="T732" s="106"/>
      <c r="U732" s="107"/>
      <c r="V732" s="107"/>
      <c r="W732" s="107"/>
      <c r="X732" s="107"/>
      <c r="Y732" s="107"/>
      <c r="Z732" s="107"/>
      <c r="AA732" s="107"/>
      <c r="AB732" s="107"/>
      <c r="AC732" s="107"/>
      <c r="AD732" s="107"/>
      <c r="AE732" s="107"/>
      <c r="AF732" s="107"/>
      <c r="AG732" s="107"/>
      <c r="AH732" s="107"/>
    </row>
    <row r="733" spans="1:34" x14ac:dyDescent="0.3">
      <c r="A733" s="154" t="s">
        <v>1643</v>
      </c>
      <c r="B733" s="154" t="s">
        <v>1571</v>
      </c>
      <c r="C733" s="154">
        <v>132998</v>
      </c>
      <c r="D733" s="157">
        <v>44859</v>
      </c>
      <c r="E733" s="158">
        <v>17.309999999999999</v>
      </c>
      <c r="F733" s="158">
        <v>0.3478</v>
      </c>
      <c r="G733" s="158">
        <v>0.3478</v>
      </c>
      <c r="H733" s="158">
        <v>0.40600000000000003</v>
      </c>
      <c r="I733" s="158">
        <v>1.4059999999999999</v>
      </c>
      <c r="J733" s="158">
        <v>0.81540000000000001</v>
      </c>
      <c r="K733" s="158">
        <v>2.9131999999999998</v>
      </c>
      <c r="L733" s="158">
        <v>1.4654</v>
      </c>
      <c r="M733" s="158">
        <v>-0.63149999999999995</v>
      </c>
      <c r="N733" s="158">
        <v>-1.7594000000000001</v>
      </c>
      <c r="O733" s="158">
        <v>7.9172000000000002</v>
      </c>
      <c r="P733" s="158">
        <v>5.7769000000000004</v>
      </c>
      <c r="Q733" s="158">
        <v>7.1807999999999996</v>
      </c>
      <c r="R733" s="158">
        <v>9.8023000000000007</v>
      </c>
      <c r="T733" s="106"/>
      <c r="U733" s="107"/>
      <c r="V733" s="107"/>
      <c r="W733" s="107"/>
      <c r="X733" s="107"/>
      <c r="Y733" s="107"/>
      <c r="Z733" s="107"/>
      <c r="AA733" s="107"/>
      <c r="AB733" s="107"/>
      <c r="AC733" s="107"/>
      <c r="AD733" s="107"/>
      <c r="AE733" s="107"/>
      <c r="AF733" s="107"/>
      <c r="AG733" s="107"/>
      <c r="AH733" s="107"/>
    </row>
    <row r="734" spans="1:34" x14ac:dyDescent="0.3">
      <c r="A734" s="154" t="s">
        <v>1643</v>
      </c>
      <c r="B734" s="154" t="s">
        <v>1549</v>
      </c>
      <c r="C734" s="154">
        <v>135120</v>
      </c>
      <c r="D734" s="157">
        <v>44859</v>
      </c>
      <c r="E734" s="158">
        <v>18.440000000000001</v>
      </c>
      <c r="F734" s="158">
        <v>0.38109999999999999</v>
      </c>
      <c r="G734" s="158">
        <v>0.38109999999999999</v>
      </c>
      <c r="H734" s="158">
        <v>0.38109999999999999</v>
      </c>
      <c r="I734" s="158">
        <v>1.5978000000000001</v>
      </c>
      <c r="J734" s="158">
        <v>0.87529999999999997</v>
      </c>
      <c r="K734" s="158">
        <v>3.2475000000000001</v>
      </c>
      <c r="L734" s="158">
        <v>3.5954999999999999</v>
      </c>
      <c r="M734" s="158">
        <v>1.5978000000000001</v>
      </c>
      <c r="N734" s="158">
        <v>0.1086</v>
      </c>
      <c r="O734" s="158">
        <v>9.6076999999999995</v>
      </c>
      <c r="P734" s="158">
        <v>9.2782999999999998</v>
      </c>
      <c r="Q734" s="158">
        <v>8.8672000000000004</v>
      </c>
      <c r="R734" s="158">
        <v>12.118499999999999</v>
      </c>
      <c r="T734" s="106"/>
      <c r="U734" s="107"/>
      <c r="V734" s="107"/>
      <c r="W734" s="107"/>
      <c r="X734" s="107"/>
      <c r="Y734" s="107"/>
      <c r="Z734" s="107"/>
      <c r="AA734" s="107"/>
      <c r="AB734" s="107"/>
      <c r="AC734" s="107"/>
      <c r="AD734" s="107"/>
      <c r="AE734" s="107"/>
      <c r="AF734" s="107"/>
      <c r="AG734" s="107"/>
      <c r="AH734" s="107"/>
    </row>
    <row r="735" spans="1:34" x14ac:dyDescent="0.3">
      <c r="A735" s="154" t="s">
        <v>1643</v>
      </c>
      <c r="B735" s="154" t="s">
        <v>1572</v>
      </c>
      <c r="C735" s="154">
        <v>135122</v>
      </c>
      <c r="D735" s="157">
        <v>44859</v>
      </c>
      <c r="E735" s="158">
        <v>16.86</v>
      </c>
      <c r="F735" s="158">
        <v>0.35709999999999997</v>
      </c>
      <c r="G735" s="158">
        <v>0.35709999999999997</v>
      </c>
      <c r="H735" s="158">
        <v>0.35709999999999997</v>
      </c>
      <c r="I735" s="158">
        <v>1.5663</v>
      </c>
      <c r="J735" s="158">
        <v>0.77700000000000002</v>
      </c>
      <c r="K735" s="158">
        <v>2.9304000000000001</v>
      </c>
      <c r="L735" s="158">
        <v>2.9304000000000001</v>
      </c>
      <c r="M735" s="158">
        <v>0.59670000000000001</v>
      </c>
      <c r="N735" s="158">
        <v>-1.1722999999999999</v>
      </c>
      <c r="O735" s="158">
        <v>8.1649999999999991</v>
      </c>
      <c r="P735" s="158">
        <v>7.9103000000000003</v>
      </c>
      <c r="Q735" s="158">
        <v>7.5217000000000001</v>
      </c>
      <c r="R735" s="158">
        <v>10.582000000000001</v>
      </c>
      <c r="T735" s="106"/>
      <c r="U735" s="107"/>
      <c r="V735" s="107"/>
      <c r="W735" s="107"/>
      <c r="X735" s="107"/>
      <c r="Y735" s="107"/>
      <c r="Z735" s="107"/>
      <c r="AA735" s="107"/>
      <c r="AB735" s="107"/>
      <c r="AC735" s="107"/>
      <c r="AD735" s="107"/>
      <c r="AE735" s="107"/>
      <c r="AF735" s="107"/>
      <c r="AG735" s="107"/>
      <c r="AH735" s="107"/>
    </row>
    <row r="736" spans="1:34" x14ac:dyDescent="0.3">
      <c r="A736" s="154" t="s">
        <v>1643</v>
      </c>
      <c r="B736" s="154" t="s">
        <v>1966</v>
      </c>
      <c r="C736" s="154">
        <v>147496</v>
      </c>
      <c r="D736" s="157">
        <v>44859</v>
      </c>
      <c r="E736" s="158">
        <v>13.098699999999999</v>
      </c>
      <c r="F736" s="158">
        <v>0.3271</v>
      </c>
      <c r="G736" s="158">
        <v>0.3271</v>
      </c>
      <c r="H736" s="158">
        <v>0.28789999999999999</v>
      </c>
      <c r="I736" s="158">
        <v>1.4782</v>
      </c>
      <c r="J736" s="158">
        <v>0.87719999999999998</v>
      </c>
      <c r="K736" s="158">
        <v>3.4759000000000002</v>
      </c>
      <c r="L736" s="158">
        <v>4.1654</v>
      </c>
      <c r="M736" s="158">
        <v>3.629</v>
      </c>
      <c r="N736" s="158">
        <v>3.7932000000000001</v>
      </c>
      <c r="O736" s="158">
        <v>8.4393999999999991</v>
      </c>
      <c r="P736" s="158"/>
      <c r="Q736" s="158">
        <v>8.6468000000000007</v>
      </c>
      <c r="R736" s="158">
        <v>7.1246</v>
      </c>
      <c r="T736" s="106"/>
      <c r="U736" s="107"/>
      <c r="V736" s="107"/>
      <c r="W736" s="107"/>
      <c r="X736" s="107"/>
      <c r="Y736" s="107"/>
      <c r="Z736" s="107"/>
      <c r="AA736" s="107"/>
      <c r="AB736" s="107"/>
      <c r="AC736" s="107"/>
      <c r="AD736" s="107"/>
      <c r="AE736" s="107"/>
      <c r="AF736" s="107"/>
      <c r="AG736" s="107"/>
      <c r="AH736" s="107"/>
    </row>
    <row r="737" spans="1:34" x14ac:dyDescent="0.3">
      <c r="A737" s="154" t="s">
        <v>1643</v>
      </c>
      <c r="B737" s="154" t="s">
        <v>1967</v>
      </c>
      <c r="C737" s="154">
        <v>147494</v>
      </c>
      <c r="D737" s="157">
        <v>44859</v>
      </c>
      <c r="E737" s="158">
        <v>12.644299999999999</v>
      </c>
      <c r="F737" s="158">
        <v>0.315</v>
      </c>
      <c r="G737" s="158">
        <v>0.315</v>
      </c>
      <c r="H737" s="158">
        <v>0.26719999999999999</v>
      </c>
      <c r="I737" s="158">
        <v>1.4352</v>
      </c>
      <c r="J737" s="158">
        <v>0.77869999999999995</v>
      </c>
      <c r="K737" s="158">
        <v>3.18</v>
      </c>
      <c r="L737" s="158">
        <v>3.5747</v>
      </c>
      <c r="M737" s="158">
        <v>2.7991999999999999</v>
      </c>
      <c r="N737" s="158">
        <v>2.6322999999999999</v>
      </c>
      <c r="O737" s="158">
        <v>7.2763</v>
      </c>
      <c r="P737" s="158"/>
      <c r="Q737" s="158">
        <v>7.4747000000000003</v>
      </c>
      <c r="R737" s="158">
        <v>5.9520999999999997</v>
      </c>
      <c r="T737" s="106"/>
      <c r="U737" s="107"/>
      <c r="V737" s="107"/>
      <c r="W737" s="107"/>
      <c r="X737" s="107"/>
      <c r="Y737" s="107"/>
      <c r="Z737" s="107"/>
      <c r="AA737" s="107"/>
      <c r="AB737" s="107"/>
      <c r="AC737" s="107"/>
      <c r="AD737" s="107"/>
      <c r="AE737" s="107"/>
      <c r="AF737" s="107"/>
      <c r="AG737" s="107"/>
      <c r="AH737" s="107"/>
    </row>
    <row r="738" spans="1:34" x14ac:dyDescent="0.3">
      <c r="A738" s="154" t="s">
        <v>1643</v>
      </c>
      <c r="B738" s="154" t="s">
        <v>1550</v>
      </c>
      <c r="C738" s="154">
        <v>136567</v>
      </c>
      <c r="D738" s="157">
        <v>44859</v>
      </c>
      <c r="E738" s="158">
        <v>18.158000000000001</v>
      </c>
      <c r="F738" s="158">
        <v>0.18759999999999999</v>
      </c>
      <c r="G738" s="158">
        <v>0.18759999999999999</v>
      </c>
      <c r="H738" s="158">
        <v>0.82740000000000002</v>
      </c>
      <c r="I738" s="158">
        <v>1.5548</v>
      </c>
      <c r="J738" s="158">
        <v>1.4582999999999999</v>
      </c>
      <c r="K738" s="158">
        <v>3.2702</v>
      </c>
      <c r="L738" s="158">
        <v>3.6770999999999998</v>
      </c>
      <c r="M738" s="158">
        <v>3.5352000000000001</v>
      </c>
      <c r="N738" s="158">
        <v>4.0214999999999996</v>
      </c>
      <c r="O738" s="158">
        <v>10.153</v>
      </c>
      <c r="P738" s="158">
        <v>7.9938000000000002</v>
      </c>
      <c r="Q738" s="158">
        <v>9.4882000000000009</v>
      </c>
      <c r="R738" s="158">
        <v>13.023199999999999</v>
      </c>
      <c r="T738" s="106"/>
      <c r="U738" s="107"/>
      <c r="V738" s="107"/>
      <c r="W738" s="107"/>
      <c r="X738" s="107"/>
      <c r="Y738" s="107"/>
      <c r="Z738" s="107"/>
      <c r="AA738" s="107"/>
      <c r="AB738" s="107"/>
      <c r="AC738" s="107"/>
      <c r="AD738" s="107"/>
      <c r="AE738" s="107"/>
      <c r="AF738" s="107"/>
      <c r="AG738" s="107"/>
      <c r="AH738" s="107"/>
    </row>
    <row r="739" spans="1:34" x14ac:dyDescent="0.3">
      <c r="A739" s="154" t="s">
        <v>1643</v>
      </c>
      <c r="B739" s="154" t="s">
        <v>1573</v>
      </c>
      <c r="C739" s="154">
        <v>136563</v>
      </c>
      <c r="D739" s="157">
        <v>44859</v>
      </c>
      <c r="E739" s="158">
        <v>16.582999999999998</v>
      </c>
      <c r="F739" s="158">
        <v>0.17519999999999999</v>
      </c>
      <c r="G739" s="158">
        <v>0.17519999999999999</v>
      </c>
      <c r="H739" s="158">
        <v>0.8085</v>
      </c>
      <c r="I739" s="158">
        <v>1.5182</v>
      </c>
      <c r="J739" s="158">
        <v>1.3816999999999999</v>
      </c>
      <c r="K739" s="158">
        <v>3.0640000000000001</v>
      </c>
      <c r="L739" s="158">
        <v>3.2694000000000001</v>
      </c>
      <c r="M739" s="158">
        <v>2.8849999999999998</v>
      </c>
      <c r="N739" s="158">
        <v>3.0960999999999999</v>
      </c>
      <c r="O739" s="158">
        <v>8.6986000000000008</v>
      </c>
      <c r="P739" s="158">
        <v>6.4622999999999999</v>
      </c>
      <c r="Q739" s="158">
        <v>7.9889000000000001</v>
      </c>
      <c r="R739" s="158">
        <v>11.636799999999999</v>
      </c>
      <c r="T739" s="106"/>
      <c r="U739" s="107"/>
      <c r="V739" s="107"/>
      <c r="W739" s="107"/>
      <c r="X739" s="107"/>
      <c r="Y739" s="107"/>
      <c r="Z739" s="107"/>
      <c r="AA739" s="107"/>
      <c r="AB739" s="107"/>
      <c r="AC739" s="107"/>
      <c r="AD739" s="107"/>
      <c r="AE739" s="107"/>
      <c r="AF739" s="107"/>
      <c r="AG739" s="107"/>
      <c r="AH739" s="107"/>
    </row>
    <row r="740" spans="1:34" x14ac:dyDescent="0.3">
      <c r="A740" s="154" t="s">
        <v>1643</v>
      </c>
      <c r="B740" s="154" t="s">
        <v>1551</v>
      </c>
      <c r="C740" s="154">
        <v>140347</v>
      </c>
      <c r="D740" s="157">
        <v>44859</v>
      </c>
      <c r="E740" s="158">
        <v>20.0792</v>
      </c>
      <c r="F740" s="158">
        <v>0.37940000000000002</v>
      </c>
      <c r="G740" s="158">
        <v>0.37940000000000002</v>
      </c>
      <c r="H740" s="158">
        <v>0.47189999999999999</v>
      </c>
      <c r="I740" s="158">
        <v>1.3859999999999999</v>
      </c>
      <c r="J740" s="158">
        <v>1.0859000000000001</v>
      </c>
      <c r="K740" s="158">
        <v>3.6800999999999999</v>
      </c>
      <c r="L740" s="158">
        <v>3.4487999999999999</v>
      </c>
      <c r="M740" s="158">
        <v>3.746</v>
      </c>
      <c r="N740" s="158">
        <v>3.2450000000000001</v>
      </c>
      <c r="O740" s="158">
        <v>10.7217</v>
      </c>
      <c r="P740" s="158">
        <v>9.1654</v>
      </c>
      <c r="Q740" s="158">
        <v>9.0593000000000004</v>
      </c>
      <c r="R740" s="158">
        <v>11.5212</v>
      </c>
      <c r="T740" s="106"/>
      <c r="U740" s="107"/>
      <c r="V740" s="107"/>
      <c r="W740" s="107"/>
      <c r="X740" s="107"/>
      <c r="Y740" s="107"/>
      <c r="Z740" s="107"/>
      <c r="AA740" s="107"/>
      <c r="AB740" s="107"/>
      <c r="AC740" s="107"/>
      <c r="AD740" s="107"/>
      <c r="AE740" s="107"/>
      <c r="AF740" s="107"/>
      <c r="AG740" s="107"/>
      <c r="AH740" s="107"/>
    </row>
    <row r="741" spans="1:34" x14ac:dyDescent="0.3">
      <c r="A741" s="154" t="s">
        <v>1643</v>
      </c>
      <c r="B741" s="154" t="s">
        <v>1574</v>
      </c>
      <c r="C741" s="154">
        <v>140351</v>
      </c>
      <c r="D741" s="157">
        <v>44859</v>
      </c>
      <c r="E741" s="158">
        <v>18.735399999999998</v>
      </c>
      <c r="F741" s="158">
        <v>0.36430000000000001</v>
      </c>
      <c r="G741" s="158">
        <v>0.36430000000000001</v>
      </c>
      <c r="H741" s="158">
        <v>0.44550000000000001</v>
      </c>
      <c r="I741" s="158">
        <v>1.3331999999999999</v>
      </c>
      <c r="J741" s="158">
        <v>0.96519999999999995</v>
      </c>
      <c r="K741" s="158">
        <v>3.3250000000000002</v>
      </c>
      <c r="L741" s="158">
        <v>2.7452999999999999</v>
      </c>
      <c r="M741" s="158">
        <v>2.7008000000000001</v>
      </c>
      <c r="N741" s="158">
        <v>1.8415999999999999</v>
      </c>
      <c r="O741" s="158">
        <v>9.4296000000000006</v>
      </c>
      <c r="P741" s="158">
        <v>7.9508000000000001</v>
      </c>
      <c r="Q741" s="158">
        <v>8.1234999999999999</v>
      </c>
      <c r="R741" s="158">
        <v>10.1172</v>
      </c>
      <c r="T741" s="106"/>
      <c r="U741" s="107"/>
      <c r="V741" s="107"/>
      <c r="W741" s="107"/>
      <c r="X741" s="107"/>
      <c r="Y741" s="107"/>
      <c r="Z741" s="107"/>
      <c r="AA741" s="107"/>
      <c r="AB741" s="107"/>
      <c r="AC741" s="107"/>
      <c r="AD741" s="107"/>
      <c r="AE741" s="107"/>
      <c r="AF741" s="107"/>
      <c r="AG741" s="107"/>
      <c r="AH741" s="107"/>
    </row>
    <row r="742" spans="1:34" x14ac:dyDescent="0.3">
      <c r="A742" s="154" t="s">
        <v>1643</v>
      </c>
      <c r="B742" s="154" t="s">
        <v>1575</v>
      </c>
      <c r="C742" s="154">
        <v>144461</v>
      </c>
      <c r="D742" s="157">
        <v>44859</v>
      </c>
      <c r="E742" s="158">
        <v>13.127800000000001</v>
      </c>
      <c r="F742" s="158">
        <v>0.61309999999999998</v>
      </c>
      <c r="G742" s="158">
        <v>0.61309999999999998</v>
      </c>
      <c r="H742" s="158">
        <v>0.62160000000000004</v>
      </c>
      <c r="I742" s="158">
        <v>1.4967999999999999</v>
      </c>
      <c r="J742" s="158">
        <v>1.2799</v>
      </c>
      <c r="K742" s="158">
        <v>3.6648000000000001</v>
      </c>
      <c r="L742" s="158">
        <v>3.5217000000000001</v>
      </c>
      <c r="M742" s="158">
        <v>2.3754</v>
      </c>
      <c r="N742" s="158">
        <v>1.496</v>
      </c>
      <c r="O742" s="158">
        <v>8.7606000000000002</v>
      </c>
      <c r="P742" s="158"/>
      <c r="Q742" s="158">
        <v>6.7534000000000001</v>
      </c>
      <c r="R742" s="158">
        <v>12.0444</v>
      </c>
      <c r="T742" s="106"/>
      <c r="U742" s="107"/>
      <c r="V742" s="107"/>
      <c r="W742" s="107"/>
      <c r="X742" s="107"/>
      <c r="Y742" s="107"/>
      <c r="Z742" s="107"/>
      <c r="AA742" s="107"/>
      <c r="AB742" s="107"/>
      <c r="AC742" s="107"/>
      <c r="AD742" s="107"/>
      <c r="AE742" s="107"/>
      <c r="AF742" s="107"/>
      <c r="AG742" s="107"/>
      <c r="AH742" s="107"/>
    </row>
    <row r="743" spans="1:34" x14ac:dyDescent="0.3">
      <c r="A743" s="154" t="s">
        <v>1643</v>
      </c>
      <c r="B743" s="154" t="s">
        <v>1552</v>
      </c>
      <c r="C743" s="154">
        <v>144466</v>
      </c>
      <c r="D743" s="157">
        <v>44859</v>
      </c>
      <c r="E743" s="158">
        <v>13.985900000000001</v>
      </c>
      <c r="F743" s="158">
        <v>0.62739999999999996</v>
      </c>
      <c r="G743" s="158">
        <v>0.62739999999999996</v>
      </c>
      <c r="H743" s="158">
        <v>0.64549999999999996</v>
      </c>
      <c r="I743" s="158">
        <v>1.5449999999999999</v>
      </c>
      <c r="J743" s="158">
        <v>1.3896999999999999</v>
      </c>
      <c r="K743" s="158">
        <v>3.9843999999999999</v>
      </c>
      <c r="L743" s="158">
        <v>4.1555</v>
      </c>
      <c r="M743" s="158">
        <v>3.3207</v>
      </c>
      <c r="N743" s="158">
        <v>2.7566999999999999</v>
      </c>
      <c r="O743" s="158">
        <v>10.313800000000001</v>
      </c>
      <c r="P743" s="158"/>
      <c r="Q743" s="158">
        <v>8.3888999999999996</v>
      </c>
      <c r="R743" s="158">
        <v>13.4848</v>
      </c>
      <c r="T743" s="106"/>
      <c r="U743" s="107"/>
      <c r="V743" s="107"/>
      <c r="W743" s="107"/>
      <c r="X743" s="107"/>
      <c r="Y743" s="107"/>
      <c r="Z743" s="107"/>
      <c r="AA743" s="107"/>
      <c r="AB743" s="107"/>
      <c r="AC743" s="107"/>
      <c r="AD743" s="107"/>
      <c r="AE743" s="107"/>
      <c r="AF743" s="107"/>
      <c r="AG743" s="107"/>
      <c r="AH743" s="107"/>
    </row>
    <row r="744" spans="1:34" x14ac:dyDescent="0.3">
      <c r="A744" s="154" t="s">
        <v>1643</v>
      </c>
      <c r="B744" s="154" t="s">
        <v>1576</v>
      </c>
      <c r="C744" s="154">
        <v>101585</v>
      </c>
      <c r="D744" s="157">
        <v>44859</v>
      </c>
      <c r="E744" s="158">
        <v>49.914999999999999</v>
      </c>
      <c r="F744" s="158">
        <v>0.45479999999999998</v>
      </c>
      <c r="G744" s="158">
        <v>0.45479999999999998</v>
      </c>
      <c r="H744" s="158">
        <v>0.52559999999999996</v>
      </c>
      <c r="I744" s="158">
        <v>1.5647</v>
      </c>
      <c r="J744" s="158">
        <v>1.1531</v>
      </c>
      <c r="K744" s="158">
        <v>3.6764000000000001</v>
      </c>
      <c r="L744" s="158">
        <v>3.5108000000000001</v>
      </c>
      <c r="M744" s="158">
        <v>3.5366</v>
      </c>
      <c r="N744" s="158">
        <v>3.2410999999999999</v>
      </c>
      <c r="O744" s="158">
        <v>10.748900000000001</v>
      </c>
      <c r="P744" s="158">
        <v>7.6463999999999999</v>
      </c>
      <c r="Q744" s="158">
        <v>9.2809000000000008</v>
      </c>
      <c r="R744" s="158">
        <v>15.5159</v>
      </c>
      <c r="T744" s="106"/>
      <c r="U744" s="107"/>
      <c r="V744" s="107"/>
      <c r="W744" s="107"/>
      <c r="X744" s="107"/>
      <c r="Y744" s="107"/>
      <c r="Z744" s="107"/>
      <c r="AA744" s="107"/>
      <c r="AB744" s="107"/>
      <c r="AC744" s="107"/>
      <c r="AD744" s="107"/>
      <c r="AE744" s="107"/>
      <c r="AF744" s="107"/>
      <c r="AG744" s="107"/>
      <c r="AH744" s="107"/>
    </row>
    <row r="745" spans="1:34" x14ac:dyDescent="0.3">
      <c r="A745" s="154" t="s">
        <v>1643</v>
      </c>
      <c r="B745" s="154" t="s">
        <v>1553</v>
      </c>
      <c r="C745" s="154">
        <v>119128</v>
      </c>
      <c r="D745" s="157">
        <v>44859</v>
      </c>
      <c r="E745" s="158">
        <v>54.463999999999999</v>
      </c>
      <c r="F745" s="158">
        <v>0.4667</v>
      </c>
      <c r="G745" s="158">
        <v>0.4667</v>
      </c>
      <c r="H745" s="158">
        <v>0.54459999999999997</v>
      </c>
      <c r="I745" s="158">
        <v>1.6025</v>
      </c>
      <c r="J745" s="158">
        <v>1.2361</v>
      </c>
      <c r="K745" s="158">
        <v>3.9112</v>
      </c>
      <c r="L745" s="158">
        <v>3.9746000000000001</v>
      </c>
      <c r="M745" s="158">
        <v>4.2173999999999996</v>
      </c>
      <c r="N745" s="158">
        <v>4.1456</v>
      </c>
      <c r="O745" s="158">
        <v>11.635999999999999</v>
      </c>
      <c r="P745" s="158">
        <v>8.7284000000000006</v>
      </c>
      <c r="Q745" s="158">
        <v>10.1647</v>
      </c>
      <c r="R745" s="158">
        <v>16.489000000000001</v>
      </c>
      <c r="T745" s="106"/>
      <c r="U745" s="107"/>
      <c r="V745" s="107"/>
      <c r="W745" s="107"/>
      <c r="X745" s="107"/>
      <c r="Y745" s="107"/>
      <c r="Z745" s="107"/>
      <c r="AA745" s="107"/>
      <c r="AB745" s="107"/>
      <c r="AC745" s="107"/>
      <c r="AD745" s="107"/>
      <c r="AE745" s="107"/>
      <c r="AF745" s="107"/>
      <c r="AG745" s="107"/>
      <c r="AH745" s="107"/>
    </row>
    <row r="746" spans="1:34" x14ac:dyDescent="0.3">
      <c r="A746" s="154" t="s">
        <v>1643</v>
      </c>
      <c r="B746" s="154" t="s">
        <v>1734</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1643</v>
      </c>
      <c r="B747" s="154" t="s">
        <v>1735</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1643</v>
      </c>
      <c r="B748" s="154" t="s">
        <v>1577</v>
      </c>
      <c r="C748" s="154">
        <v>133051</v>
      </c>
      <c r="D748" s="157">
        <v>44859</v>
      </c>
      <c r="E748" s="158">
        <v>17.77</v>
      </c>
      <c r="F748" s="158">
        <v>0.33879999999999999</v>
      </c>
      <c r="G748" s="158">
        <v>0.33879999999999999</v>
      </c>
      <c r="H748" s="158">
        <v>0.62290000000000001</v>
      </c>
      <c r="I748" s="158">
        <v>0.96589999999999998</v>
      </c>
      <c r="J748" s="158">
        <v>1.0808</v>
      </c>
      <c r="K748" s="158">
        <v>2.1852</v>
      </c>
      <c r="L748" s="158">
        <v>2.3618000000000001</v>
      </c>
      <c r="M748" s="158">
        <v>4.5909000000000004</v>
      </c>
      <c r="N748" s="158">
        <v>5.3349000000000002</v>
      </c>
      <c r="O748" s="158">
        <v>7.5533999999999999</v>
      </c>
      <c r="P748" s="158">
        <v>6.8945999999999996</v>
      </c>
      <c r="Q748" s="158">
        <v>7.5556999999999999</v>
      </c>
      <c r="R748" s="158">
        <v>10.7867</v>
      </c>
      <c r="T748" s="106"/>
      <c r="U748" s="107"/>
      <c r="V748" s="107"/>
      <c r="W748" s="107"/>
      <c r="X748" s="107"/>
      <c r="Y748" s="107"/>
      <c r="Z748" s="107"/>
      <c r="AA748" s="107"/>
      <c r="AB748" s="107"/>
      <c r="AC748" s="107"/>
      <c r="AD748" s="107"/>
      <c r="AE748" s="107"/>
      <c r="AF748" s="107"/>
      <c r="AG748" s="107"/>
      <c r="AH748" s="107"/>
    </row>
    <row r="749" spans="1:34" x14ac:dyDescent="0.3">
      <c r="A749" s="154" t="s">
        <v>1643</v>
      </c>
      <c r="B749" s="154" t="s">
        <v>1554</v>
      </c>
      <c r="C749" s="154">
        <v>133054</v>
      </c>
      <c r="D749" s="157">
        <v>44859</v>
      </c>
      <c r="E749" s="158">
        <v>18.829999999999998</v>
      </c>
      <c r="F749" s="158">
        <v>0.37309999999999999</v>
      </c>
      <c r="G749" s="158">
        <v>0.37309999999999999</v>
      </c>
      <c r="H749" s="158">
        <v>0.64139999999999997</v>
      </c>
      <c r="I749" s="158">
        <v>0.96509999999999996</v>
      </c>
      <c r="J749" s="158">
        <v>1.1277999999999999</v>
      </c>
      <c r="K749" s="158">
        <v>2.3370000000000002</v>
      </c>
      <c r="L749" s="158">
        <v>2.6158000000000001</v>
      </c>
      <c r="M749" s="158">
        <v>5.0194999999999999</v>
      </c>
      <c r="N749" s="158">
        <v>5.9650999999999996</v>
      </c>
      <c r="O749" s="158">
        <v>8.2045999999999992</v>
      </c>
      <c r="P749" s="158">
        <v>7.5880000000000001</v>
      </c>
      <c r="Q749" s="158">
        <v>8.3481000000000005</v>
      </c>
      <c r="R749" s="158">
        <v>11.452500000000001</v>
      </c>
      <c r="T749" s="106"/>
      <c r="U749" s="107"/>
      <c r="V749" s="107"/>
      <c r="W749" s="107"/>
      <c r="X749" s="107"/>
      <c r="Y749" s="107"/>
      <c r="Z749" s="107"/>
      <c r="AA749" s="107"/>
      <c r="AB749" s="107"/>
      <c r="AC749" s="107"/>
      <c r="AD749" s="107"/>
      <c r="AE749" s="107"/>
      <c r="AF749" s="107"/>
      <c r="AG749" s="107"/>
      <c r="AH749" s="107"/>
    </row>
    <row r="750" spans="1:34" x14ac:dyDescent="0.3">
      <c r="A750" s="154" t="s">
        <v>1643</v>
      </c>
      <c r="B750" s="154" t="s">
        <v>1578</v>
      </c>
      <c r="C750" s="154">
        <v>114982</v>
      </c>
      <c r="D750" s="157">
        <v>44859</v>
      </c>
      <c r="E750" s="158">
        <v>21.303100000000001</v>
      </c>
      <c r="F750" s="158">
        <v>0.42</v>
      </c>
      <c r="G750" s="158">
        <v>0.42</v>
      </c>
      <c r="H750" s="158">
        <v>0.7429</v>
      </c>
      <c r="I750" s="158">
        <v>1.8965000000000001</v>
      </c>
      <c r="J750" s="158">
        <v>0.99409999999999998</v>
      </c>
      <c r="K750" s="158">
        <v>2.5030000000000001</v>
      </c>
      <c r="L750" s="158">
        <v>2.3622000000000001</v>
      </c>
      <c r="M750" s="158">
        <v>1.8366</v>
      </c>
      <c r="N750" s="158">
        <v>1.1158999999999999</v>
      </c>
      <c r="O750" s="158">
        <v>7.8071999999999999</v>
      </c>
      <c r="P750" s="158">
        <v>5.9710000000000001</v>
      </c>
      <c r="Q750" s="158">
        <v>6.7106000000000003</v>
      </c>
      <c r="R750" s="158">
        <v>10.165800000000001</v>
      </c>
      <c r="T750" s="106"/>
      <c r="U750" s="107"/>
      <c r="V750" s="107"/>
      <c r="W750" s="107"/>
      <c r="X750" s="107"/>
      <c r="Y750" s="107"/>
      <c r="Z750" s="107"/>
      <c r="AA750" s="107"/>
      <c r="AB750" s="107"/>
      <c r="AC750" s="107"/>
      <c r="AD750" s="107"/>
      <c r="AE750" s="107"/>
      <c r="AF750" s="107"/>
      <c r="AG750" s="107"/>
      <c r="AH750" s="107"/>
    </row>
    <row r="751" spans="1:34" x14ac:dyDescent="0.3">
      <c r="A751" s="154" t="s">
        <v>1643</v>
      </c>
      <c r="B751" s="154" t="s">
        <v>1555</v>
      </c>
      <c r="C751" s="154">
        <v>118452</v>
      </c>
      <c r="D751" s="157">
        <v>44859</v>
      </c>
      <c r="E751" s="158">
        <v>23.392299999999999</v>
      </c>
      <c r="F751" s="158">
        <v>0.43059999999999998</v>
      </c>
      <c r="G751" s="158">
        <v>0.43059999999999998</v>
      </c>
      <c r="H751" s="158">
        <v>0.76200000000000001</v>
      </c>
      <c r="I751" s="158">
        <v>1.9348000000000001</v>
      </c>
      <c r="J751" s="158">
        <v>1.0807</v>
      </c>
      <c r="K751" s="158">
        <v>2.7555000000000001</v>
      </c>
      <c r="L751" s="158">
        <v>2.8672</v>
      </c>
      <c r="M751" s="158">
        <v>2.5587</v>
      </c>
      <c r="N751" s="158">
        <v>2.0869</v>
      </c>
      <c r="O751" s="158">
        <v>8.8363999999999994</v>
      </c>
      <c r="P751" s="158">
        <v>7.3061999999999996</v>
      </c>
      <c r="Q751" s="158">
        <v>7.4348999999999998</v>
      </c>
      <c r="R751" s="158">
        <v>11.222200000000001</v>
      </c>
      <c r="T751" s="106"/>
      <c r="U751" s="107"/>
      <c r="V751" s="107"/>
      <c r="W751" s="107"/>
      <c r="X751" s="107"/>
      <c r="Y751" s="107"/>
      <c r="Z751" s="107"/>
      <c r="AA751" s="107"/>
      <c r="AB751" s="107"/>
      <c r="AC751" s="107"/>
      <c r="AD751" s="107"/>
      <c r="AE751" s="107"/>
      <c r="AF751" s="107"/>
      <c r="AG751" s="107"/>
      <c r="AH751" s="107"/>
    </row>
    <row r="752" spans="1:34" x14ac:dyDescent="0.3">
      <c r="A752" s="154" t="s">
        <v>1643</v>
      </c>
      <c r="B752" s="154" t="s">
        <v>1556</v>
      </c>
      <c r="C752" s="154">
        <v>118477</v>
      </c>
      <c r="D752" s="157">
        <v>44859</v>
      </c>
      <c r="E752" s="158">
        <v>27.312000000000001</v>
      </c>
      <c r="F752" s="158">
        <v>0.1908</v>
      </c>
      <c r="G752" s="158">
        <v>0.1908</v>
      </c>
      <c r="H752" s="158">
        <v>0.36749999999999999</v>
      </c>
      <c r="I752" s="158">
        <v>0.80830000000000002</v>
      </c>
      <c r="J752" s="158">
        <v>0.57450000000000001</v>
      </c>
      <c r="K752" s="158">
        <v>2.3687999999999998</v>
      </c>
      <c r="L752" s="158">
        <v>2.8313000000000001</v>
      </c>
      <c r="M752" s="158">
        <v>2.4456000000000002</v>
      </c>
      <c r="N752" s="158">
        <v>3.5329999999999999</v>
      </c>
      <c r="O752" s="158">
        <v>8.9740000000000002</v>
      </c>
      <c r="P752" s="158">
        <v>7.1715</v>
      </c>
      <c r="Q752" s="158">
        <v>7.4889000000000001</v>
      </c>
      <c r="R752" s="158">
        <v>9.4931999999999999</v>
      </c>
      <c r="T752" s="106"/>
      <c r="U752" s="107"/>
      <c r="V752" s="107"/>
      <c r="W752" s="107"/>
      <c r="X752" s="107"/>
      <c r="Y752" s="107"/>
      <c r="Z752" s="107"/>
      <c r="AA752" s="107"/>
      <c r="AB752" s="107"/>
      <c r="AC752" s="107"/>
      <c r="AD752" s="107"/>
      <c r="AE752" s="107"/>
      <c r="AF752" s="107"/>
      <c r="AG752" s="107"/>
      <c r="AH752" s="107"/>
    </row>
    <row r="753" spans="1:34" x14ac:dyDescent="0.3">
      <c r="A753" s="154" t="s">
        <v>1643</v>
      </c>
      <c r="B753" s="154" t="s">
        <v>1579</v>
      </c>
      <c r="C753" s="154">
        <v>108995</v>
      </c>
      <c r="D753" s="157">
        <v>44859</v>
      </c>
      <c r="E753" s="158">
        <v>25.263000000000002</v>
      </c>
      <c r="F753" s="158">
        <v>0.18240000000000001</v>
      </c>
      <c r="G753" s="158">
        <v>0.18240000000000001</v>
      </c>
      <c r="H753" s="158">
        <v>0.34960000000000002</v>
      </c>
      <c r="I753" s="158">
        <v>0.76980000000000004</v>
      </c>
      <c r="J753" s="158">
        <v>0.48530000000000001</v>
      </c>
      <c r="K753" s="158">
        <v>2.1139999999999999</v>
      </c>
      <c r="L753" s="158">
        <v>2.2793999999999999</v>
      </c>
      <c r="M753" s="158">
        <v>1.6619999999999999</v>
      </c>
      <c r="N753" s="158">
        <v>2.4453</v>
      </c>
      <c r="O753" s="158">
        <v>7.8396999999999997</v>
      </c>
      <c r="P753" s="158">
        <v>6.0690999999999997</v>
      </c>
      <c r="Q753" s="158">
        <v>6.6539999999999999</v>
      </c>
      <c r="R753" s="158">
        <v>8.3495000000000008</v>
      </c>
      <c r="T753" s="106"/>
      <c r="U753" s="107"/>
      <c r="V753" s="107"/>
      <c r="W753" s="107"/>
      <c r="X753" s="107"/>
      <c r="Y753" s="107"/>
      <c r="Z753" s="107"/>
      <c r="AA753" s="107"/>
      <c r="AB753" s="107"/>
      <c r="AC753" s="107"/>
      <c r="AD753" s="107"/>
      <c r="AE753" s="107"/>
      <c r="AF753" s="107"/>
      <c r="AG753" s="107"/>
      <c r="AH753" s="107"/>
    </row>
    <row r="754" spans="1:34" x14ac:dyDescent="0.3">
      <c r="A754" s="154" t="s">
        <v>1643</v>
      </c>
      <c r="B754" s="154" t="s">
        <v>1557</v>
      </c>
      <c r="C754" s="154">
        <v>146457</v>
      </c>
      <c r="D754" s="157">
        <v>44859</v>
      </c>
      <c r="E754" s="158">
        <v>13.136100000000001</v>
      </c>
      <c r="F754" s="158">
        <v>0.34300000000000003</v>
      </c>
      <c r="G754" s="158">
        <v>0.34300000000000003</v>
      </c>
      <c r="H754" s="158">
        <v>2.8899999999999999E-2</v>
      </c>
      <c r="I754" s="158">
        <v>0.2848</v>
      </c>
      <c r="J754" s="158">
        <v>-0.28539999999999999</v>
      </c>
      <c r="K754" s="158">
        <v>1.6678999999999999</v>
      </c>
      <c r="L754" s="158">
        <v>0.59419999999999995</v>
      </c>
      <c r="M754" s="158">
        <v>-0.52629999999999999</v>
      </c>
      <c r="N754" s="158">
        <v>-1.1833</v>
      </c>
      <c r="O754" s="158">
        <v>7.5002000000000004</v>
      </c>
      <c r="P754" s="158"/>
      <c r="Q754" s="158">
        <v>7.7854999999999999</v>
      </c>
      <c r="R754" s="158">
        <v>7.6768000000000001</v>
      </c>
      <c r="T754" s="106"/>
      <c r="U754" s="107"/>
      <c r="V754" s="107"/>
      <c r="W754" s="107"/>
      <c r="X754" s="107"/>
      <c r="Y754" s="107"/>
      <c r="Z754" s="107"/>
      <c r="AA754" s="107"/>
      <c r="AB754" s="107"/>
      <c r="AC754" s="107"/>
      <c r="AD754" s="107"/>
      <c r="AE754" s="107"/>
      <c r="AF754" s="107"/>
      <c r="AG754" s="107"/>
      <c r="AH754" s="107"/>
    </row>
    <row r="755" spans="1:34" x14ac:dyDescent="0.3">
      <c r="A755" s="154" t="s">
        <v>1643</v>
      </c>
      <c r="B755" s="154" t="s">
        <v>1580</v>
      </c>
      <c r="C755" s="154">
        <v>146456</v>
      </c>
      <c r="D755" s="157">
        <v>44859</v>
      </c>
      <c r="E755" s="158">
        <v>12.3239</v>
      </c>
      <c r="F755" s="158">
        <v>0.32479999999999998</v>
      </c>
      <c r="G755" s="158">
        <v>0.32479999999999998</v>
      </c>
      <c r="H755" s="158">
        <v>-3.2000000000000002E-3</v>
      </c>
      <c r="I755" s="158">
        <v>0.21959999999999999</v>
      </c>
      <c r="J755" s="158">
        <v>-0.433</v>
      </c>
      <c r="K755" s="158">
        <v>1.2338</v>
      </c>
      <c r="L755" s="158">
        <v>-0.25490000000000002</v>
      </c>
      <c r="M755" s="158">
        <v>-1.7788999999999999</v>
      </c>
      <c r="N755" s="158">
        <v>-2.8443999999999998</v>
      </c>
      <c r="O755" s="158">
        <v>5.6657999999999999</v>
      </c>
      <c r="P755" s="158"/>
      <c r="Q755" s="158">
        <v>5.9112</v>
      </c>
      <c r="R755" s="158">
        <v>5.8596000000000004</v>
      </c>
      <c r="T755" s="106"/>
      <c r="U755" s="107"/>
      <c r="V755" s="107"/>
      <c r="W755" s="107"/>
      <c r="X755" s="107"/>
      <c r="Y755" s="107"/>
      <c r="Z755" s="107"/>
      <c r="AA755" s="107"/>
      <c r="AB755" s="107"/>
      <c r="AC755" s="107"/>
      <c r="AD755" s="107"/>
      <c r="AE755" s="107"/>
      <c r="AF755" s="107"/>
      <c r="AG755" s="107"/>
      <c r="AH755" s="107"/>
    </row>
    <row r="756" spans="1:34" x14ac:dyDescent="0.3">
      <c r="A756" s="154" t="s">
        <v>1643</v>
      </c>
      <c r="B756" s="154" t="s">
        <v>1581</v>
      </c>
      <c r="C756" s="154">
        <v>131372</v>
      </c>
      <c r="D756" s="157">
        <v>44859</v>
      </c>
      <c r="E756" s="158">
        <v>19.255299999999998</v>
      </c>
      <c r="F756" s="158">
        <v>0.40410000000000001</v>
      </c>
      <c r="G756" s="158">
        <v>0.40410000000000001</v>
      </c>
      <c r="H756" s="158">
        <v>0.66810000000000003</v>
      </c>
      <c r="I756" s="158">
        <v>1.647</v>
      </c>
      <c r="J756" s="158">
        <v>1.0187999999999999</v>
      </c>
      <c r="K756" s="158">
        <v>3.4853000000000001</v>
      </c>
      <c r="L756" s="158">
        <v>3.4857999999999998</v>
      </c>
      <c r="M756" s="158">
        <v>4.5410000000000004</v>
      </c>
      <c r="N756" s="158">
        <v>5.7873000000000001</v>
      </c>
      <c r="O756" s="158">
        <v>9.5783000000000005</v>
      </c>
      <c r="P756" s="158">
        <v>8.0953999999999997</v>
      </c>
      <c r="Q756" s="158">
        <v>8.4923000000000002</v>
      </c>
      <c r="R756" s="158">
        <v>11.036199999999999</v>
      </c>
      <c r="T756" s="106"/>
      <c r="U756" s="107"/>
      <c r="V756" s="107"/>
      <c r="W756" s="107"/>
      <c r="X756" s="107"/>
      <c r="Y756" s="107"/>
      <c r="Z756" s="107"/>
      <c r="AA756" s="107"/>
      <c r="AB756" s="107"/>
      <c r="AC756" s="107"/>
      <c r="AD756" s="107"/>
      <c r="AE756" s="107"/>
      <c r="AF756" s="107"/>
      <c r="AG756" s="107"/>
      <c r="AH756" s="107"/>
    </row>
    <row r="757" spans="1:34" x14ac:dyDescent="0.3">
      <c r="A757" s="154" t="s">
        <v>1643</v>
      </c>
      <c r="B757" s="154" t="s">
        <v>1558</v>
      </c>
      <c r="C757" s="154">
        <v>131373</v>
      </c>
      <c r="D757" s="157">
        <v>44859</v>
      </c>
      <c r="E757" s="158">
        <v>20.5318</v>
      </c>
      <c r="F757" s="158">
        <v>0.41570000000000001</v>
      </c>
      <c r="G757" s="158">
        <v>0.41570000000000001</v>
      </c>
      <c r="H757" s="158">
        <v>0.68799999999999994</v>
      </c>
      <c r="I757" s="158">
        <v>1.6874</v>
      </c>
      <c r="J757" s="158">
        <v>1.111</v>
      </c>
      <c r="K757" s="158">
        <v>3.7562000000000002</v>
      </c>
      <c r="L757" s="158">
        <v>4.0185000000000004</v>
      </c>
      <c r="M757" s="158">
        <v>5.3388</v>
      </c>
      <c r="N757" s="158">
        <v>6.8673999999999999</v>
      </c>
      <c r="O757" s="158">
        <v>10.645300000000001</v>
      </c>
      <c r="P757" s="158">
        <v>9.0388000000000002</v>
      </c>
      <c r="Q757" s="158">
        <v>9.3620999999999999</v>
      </c>
      <c r="R757" s="158">
        <v>12.1401</v>
      </c>
      <c r="T757" s="106"/>
      <c r="U757" s="107"/>
      <c r="V757" s="107"/>
      <c r="W757" s="107"/>
      <c r="X757" s="107"/>
      <c r="Y757" s="107"/>
      <c r="Z757" s="107"/>
      <c r="AA757" s="107"/>
      <c r="AB757" s="107"/>
      <c r="AC757" s="107"/>
      <c r="AD757" s="107"/>
      <c r="AE757" s="107"/>
      <c r="AF757" s="107"/>
      <c r="AG757" s="107"/>
      <c r="AH757" s="107"/>
    </row>
    <row r="758" spans="1:34" x14ac:dyDescent="0.3">
      <c r="A758" s="154" t="s">
        <v>1643</v>
      </c>
      <c r="B758" s="154" t="s">
        <v>1559</v>
      </c>
      <c r="C758" s="154">
        <v>119802</v>
      </c>
      <c r="D758" s="157">
        <v>44859</v>
      </c>
      <c r="E758" s="158">
        <v>25.384</v>
      </c>
      <c r="F758" s="158">
        <v>0.19739999999999999</v>
      </c>
      <c r="G758" s="158">
        <v>0.19739999999999999</v>
      </c>
      <c r="H758" s="158">
        <v>4.7300000000000002E-2</v>
      </c>
      <c r="I758" s="158">
        <v>0.60240000000000005</v>
      </c>
      <c r="J758" s="158">
        <v>0.4869</v>
      </c>
      <c r="K758" s="158">
        <v>2.5739999999999998</v>
      </c>
      <c r="L758" s="158">
        <v>2.1818</v>
      </c>
      <c r="M758" s="158">
        <v>2.8233000000000001</v>
      </c>
      <c r="N758" s="158">
        <v>3.6251000000000002</v>
      </c>
      <c r="O758" s="158">
        <v>11.319100000000001</v>
      </c>
      <c r="P758" s="158">
        <v>7.8064</v>
      </c>
      <c r="Q758" s="158">
        <v>8.8107000000000006</v>
      </c>
      <c r="R758" s="158">
        <v>13.985900000000001</v>
      </c>
      <c r="T758" s="106"/>
      <c r="U758" s="107"/>
      <c r="V758" s="107"/>
      <c r="W758" s="107"/>
      <c r="X758" s="107"/>
      <c r="Y758" s="107"/>
      <c r="Z758" s="107"/>
      <c r="AA758" s="107"/>
      <c r="AB758" s="107"/>
      <c r="AC758" s="107"/>
      <c r="AD758" s="107"/>
      <c r="AE758" s="107"/>
      <c r="AF758" s="107"/>
      <c r="AG758" s="107"/>
      <c r="AH758" s="107"/>
    </row>
    <row r="759" spans="1:34" x14ac:dyDescent="0.3">
      <c r="A759" s="154" t="s">
        <v>1643</v>
      </c>
      <c r="B759" s="154" t="s">
        <v>1582</v>
      </c>
      <c r="C759" s="154">
        <v>115887</v>
      </c>
      <c r="D759" s="157">
        <v>44859</v>
      </c>
      <c r="E759" s="158">
        <v>23.446000000000002</v>
      </c>
      <c r="F759" s="158">
        <v>0.1923</v>
      </c>
      <c r="G759" s="158">
        <v>0.1923</v>
      </c>
      <c r="H759" s="158">
        <v>3.4099999999999998E-2</v>
      </c>
      <c r="I759" s="158">
        <v>0.57050000000000001</v>
      </c>
      <c r="J759" s="158">
        <v>0.41110000000000002</v>
      </c>
      <c r="K759" s="158">
        <v>2.3441000000000001</v>
      </c>
      <c r="L759" s="158">
        <v>1.7312000000000001</v>
      </c>
      <c r="M759" s="158">
        <v>2.1434000000000002</v>
      </c>
      <c r="N759" s="158">
        <v>2.7117</v>
      </c>
      <c r="O759" s="158">
        <v>10.334300000000001</v>
      </c>
      <c r="P759" s="158">
        <v>6.8846999999999996</v>
      </c>
      <c r="Q759" s="158">
        <v>8.0335999999999999</v>
      </c>
      <c r="R759" s="158">
        <v>13.004200000000001</v>
      </c>
      <c r="T759" s="106"/>
      <c r="U759" s="107"/>
      <c r="V759" s="107"/>
      <c r="W759" s="107"/>
      <c r="X759" s="107"/>
      <c r="Y759" s="107"/>
      <c r="Z759" s="107"/>
      <c r="AA759" s="107"/>
      <c r="AB759" s="107"/>
      <c r="AC759" s="107"/>
      <c r="AD759" s="107"/>
      <c r="AE759" s="107"/>
      <c r="AF759" s="107"/>
      <c r="AG759" s="107"/>
      <c r="AH759" s="107"/>
    </row>
    <row r="760" spans="1:34" x14ac:dyDescent="0.3">
      <c r="A760" s="154" t="s">
        <v>1643</v>
      </c>
      <c r="B760" s="154" t="s">
        <v>1560</v>
      </c>
      <c r="C760" s="154">
        <v>140444</v>
      </c>
      <c r="D760" s="157">
        <v>44859</v>
      </c>
      <c r="E760" s="158">
        <v>17.684899999999999</v>
      </c>
      <c r="F760" s="158">
        <v>0.74680000000000002</v>
      </c>
      <c r="G760" s="158">
        <v>0.74680000000000002</v>
      </c>
      <c r="H760" s="158">
        <v>0.69689999999999996</v>
      </c>
      <c r="I760" s="158">
        <v>1.9291</v>
      </c>
      <c r="J760" s="158">
        <v>1.1738999999999999</v>
      </c>
      <c r="K760" s="158">
        <v>4.3708</v>
      </c>
      <c r="L760" s="158">
        <v>2.9268999999999998</v>
      </c>
      <c r="M760" s="158">
        <v>3.2284999999999999</v>
      </c>
      <c r="N760" s="158">
        <v>2.1103999999999998</v>
      </c>
      <c r="O760" s="158">
        <v>13.287800000000001</v>
      </c>
      <c r="P760" s="158">
        <v>9.5264000000000006</v>
      </c>
      <c r="Q760" s="158">
        <v>10.4588</v>
      </c>
      <c r="R760" s="158">
        <v>15.7011</v>
      </c>
      <c r="T760" s="106"/>
      <c r="U760" s="107"/>
      <c r="V760" s="107"/>
      <c r="W760" s="107"/>
      <c r="X760" s="107"/>
      <c r="Y760" s="107"/>
      <c r="Z760" s="107"/>
      <c r="AA760" s="107"/>
      <c r="AB760" s="107"/>
      <c r="AC760" s="107"/>
      <c r="AD760" s="107"/>
      <c r="AE760" s="107"/>
      <c r="AF760" s="107"/>
      <c r="AG760" s="107"/>
      <c r="AH760" s="107"/>
    </row>
    <row r="761" spans="1:34" x14ac:dyDescent="0.3">
      <c r="A761" s="154" t="s">
        <v>1643</v>
      </c>
      <c r="B761" s="154" t="s">
        <v>1583</v>
      </c>
      <c r="C761" s="154">
        <v>140447</v>
      </c>
      <c r="D761" s="157">
        <v>44859</v>
      </c>
      <c r="E761" s="158">
        <v>15.8667</v>
      </c>
      <c r="F761" s="158">
        <v>0.72560000000000002</v>
      </c>
      <c r="G761" s="158">
        <v>0.72560000000000002</v>
      </c>
      <c r="H761" s="158">
        <v>0.66039999999999999</v>
      </c>
      <c r="I761" s="158">
        <v>1.8552</v>
      </c>
      <c r="J761" s="158">
        <v>1.0058</v>
      </c>
      <c r="K761" s="158">
        <v>3.8708999999999998</v>
      </c>
      <c r="L761" s="158">
        <v>1.9441999999999999</v>
      </c>
      <c r="M761" s="158">
        <v>1.7689999999999999</v>
      </c>
      <c r="N761" s="158">
        <v>0.20269999999999999</v>
      </c>
      <c r="O761" s="158">
        <v>11.348599999999999</v>
      </c>
      <c r="P761" s="158">
        <v>7.5368000000000004</v>
      </c>
      <c r="Q761" s="158">
        <v>8.3876000000000008</v>
      </c>
      <c r="R761" s="158">
        <v>13.6547</v>
      </c>
      <c r="T761" s="106"/>
      <c r="U761" s="107"/>
      <c r="V761" s="107"/>
      <c r="W761" s="107"/>
      <c r="X761" s="107"/>
      <c r="Y761" s="107"/>
      <c r="Z761" s="107"/>
      <c r="AA761" s="107"/>
      <c r="AB761" s="107"/>
      <c r="AC761" s="107"/>
      <c r="AD761" s="107"/>
      <c r="AE761" s="107"/>
      <c r="AF761" s="107"/>
      <c r="AG761" s="107"/>
      <c r="AH761" s="107"/>
    </row>
    <row r="762" spans="1:34" x14ac:dyDescent="0.3">
      <c r="A762" s="154" t="s">
        <v>1643</v>
      </c>
      <c r="B762" s="154" t="s">
        <v>1561</v>
      </c>
      <c r="C762" s="154">
        <v>145693</v>
      </c>
      <c r="D762" s="157">
        <v>44859</v>
      </c>
      <c r="E762" s="158">
        <v>15.574999999999999</v>
      </c>
      <c r="F762" s="158">
        <v>0.38030000000000003</v>
      </c>
      <c r="G762" s="158">
        <v>0.38030000000000003</v>
      </c>
      <c r="H762" s="158">
        <v>0.31559999999999999</v>
      </c>
      <c r="I762" s="158">
        <v>1.3865000000000001</v>
      </c>
      <c r="J762" s="158">
        <v>0.90700000000000003</v>
      </c>
      <c r="K762" s="158">
        <v>3.4058999999999999</v>
      </c>
      <c r="L762" s="158">
        <v>3.4676999999999998</v>
      </c>
      <c r="M762" s="158">
        <v>3.0638000000000001</v>
      </c>
      <c r="N762" s="158">
        <v>2.9003999999999999</v>
      </c>
      <c r="O762" s="158">
        <v>12.800700000000001</v>
      </c>
      <c r="P762" s="158"/>
      <c r="Q762" s="158">
        <v>12.171799999999999</v>
      </c>
      <c r="R762" s="158">
        <v>13.5511</v>
      </c>
      <c r="T762" s="106"/>
      <c r="U762" s="107"/>
      <c r="V762" s="107"/>
      <c r="W762" s="107"/>
      <c r="X762" s="107"/>
      <c r="Y762" s="107"/>
      <c r="Z762" s="107"/>
      <c r="AA762" s="107"/>
      <c r="AB762" s="107"/>
      <c r="AC762" s="107"/>
      <c r="AD762" s="107"/>
      <c r="AE762" s="107"/>
      <c r="AF762" s="107"/>
      <c r="AG762" s="107"/>
      <c r="AH762" s="107"/>
    </row>
    <row r="763" spans="1:34" x14ac:dyDescent="0.3">
      <c r="A763" s="154" t="s">
        <v>1643</v>
      </c>
      <c r="B763" s="154" t="s">
        <v>1584</v>
      </c>
      <c r="C763" s="154">
        <v>145695</v>
      </c>
      <c r="D763" s="157">
        <v>44859</v>
      </c>
      <c r="E763" s="158">
        <v>14.944000000000001</v>
      </c>
      <c r="F763" s="158">
        <v>0.36940000000000001</v>
      </c>
      <c r="G763" s="158">
        <v>0.36940000000000001</v>
      </c>
      <c r="H763" s="158">
        <v>0.30199999999999999</v>
      </c>
      <c r="I763" s="158">
        <v>1.3495999999999999</v>
      </c>
      <c r="J763" s="158">
        <v>0.82310000000000005</v>
      </c>
      <c r="K763" s="158">
        <v>3.1474000000000002</v>
      </c>
      <c r="L763" s="158">
        <v>2.9556</v>
      </c>
      <c r="M763" s="158">
        <v>2.3001</v>
      </c>
      <c r="N763" s="158">
        <v>1.8677999999999999</v>
      </c>
      <c r="O763" s="158">
        <v>11.6602</v>
      </c>
      <c r="P763" s="158"/>
      <c r="Q763" s="158">
        <v>10.9756</v>
      </c>
      <c r="R763" s="158">
        <v>12.4002</v>
      </c>
      <c r="T763" s="106"/>
      <c r="U763" s="107"/>
      <c r="V763" s="107"/>
      <c r="W763" s="107"/>
      <c r="X763" s="107"/>
      <c r="Y763" s="107"/>
      <c r="Z763" s="107"/>
      <c r="AA763" s="107"/>
      <c r="AB763" s="107"/>
      <c r="AC763" s="107"/>
      <c r="AD763" s="107"/>
      <c r="AE763" s="107"/>
      <c r="AF763" s="107"/>
      <c r="AG763" s="107"/>
      <c r="AH763" s="107"/>
    </row>
    <row r="764" spans="1:34" x14ac:dyDescent="0.3">
      <c r="A764" s="154" t="s">
        <v>1643</v>
      </c>
      <c r="B764" s="154" t="s">
        <v>1585</v>
      </c>
      <c r="C764" s="154">
        <v>134593</v>
      </c>
      <c r="D764" s="157">
        <v>44859</v>
      </c>
      <c r="E764" s="158">
        <v>12.5457</v>
      </c>
      <c r="F764" s="158">
        <v>0.22450000000000001</v>
      </c>
      <c r="G764" s="158">
        <v>0.22450000000000001</v>
      </c>
      <c r="H764" s="158">
        <v>0.49020000000000002</v>
      </c>
      <c r="I764" s="158">
        <v>1.2681</v>
      </c>
      <c r="J764" s="158">
        <v>0.87639999999999996</v>
      </c>
      <c r="K764" s="158">
        <v>2.1263000000000001</v>
      </c>
      <c r="L764" s="158">
        <v>2.2361</v>
      </c>
      <c r="M764" s="158">
        <v>1.8808</v>
      </c>
      <c r="N764" s="158">
        <v>0.23250000000000001</v>
      </c>
      <c r="O764" s="158">
        <v>2.7296999999999998</v>
      </c>
      <c r="P764" s="158">
        <v>0.247</v>
      </c>
      <c r="Q764" s="158">
        <v>3.1074999999999999</v>
      </c>
      <c r="R764" s="158">
        <v>10.104100000000001</v>
      </c>
      <c r="T764" s="106"/>
      <c r="U764" s="107"/>
      <c r="V764" s="107"/>
      <c r="W764" s="107"/>
      <c r="X764" s="107"/>
      <c r="Y764" s="107"/>
      <c r="Z764" s="107"/>
      <c r="AA764" s="107"/>
      <c r="AB764" s="107"/>
      <c r="AC764" s="107"/>
      <c r="AD764" s="107"/>
      <c r="AE764" s="107"/>
      <c r="AF764" s="107"/>
      <c r="AG764" s="107"/>
      <c r="AH764" s="107"/>
    </row>
    <row r="765" spans="1:34" x14ac:dyDescent="0.3">
      <c r="A765" s="154" t="s">
        <v>1643</v>
      </c>
      <c r="B765" s="154" t="s">
        <v>1562</v>
      </c>
      <c r="C765" s="154">
        <v>134594</v>
      </c>
      <c r="D765" s="157">
        <v>44859</v>
      </c>
      <c r="E765" s="158">
        <v>13.470800000000001</v>
      </c>
      <c r="F765" s="158">
        <v>0.2351</v>
      </c>
      <c r="G765" s="158">
        <v>0.2351</v>
      </c>
      <c r="H765" s="158">
        <v>0.5081</v>
      </c>
      <c r="I765" s="158">
        <v>1.3063</v>
      </c>
      <c r="J765" s="158">
        <v>0.96160000000000001</v>
      </c>
      <c r="K765" s="158">
        <v>2.3664000000000001</v>
      </c>
      <c r="L765" s="158">
        <v>2.6284000000000001</v>
      </c>
      <c r="M765" s="158">
        <v>2.4807999999999999</v>
      </c>
      <c r="N765" s="158">
        <v>1.0358000000000001</v>
      </c>
      <c r="O765" s="158">
        <v>3.5706000000000002</v>
      </c>
      <c r="P765" s="158">
        <v>1.131</v>
      </c>
      <c r="Q765" s="158">
        <v>4.1021999999999998</v>
      </c>
      <c r="R765" s="158">
        <v>11.003299999999999</v>
      </c>
      <c r="T765" s="106"/>
      <c r="U765" s="107"/>
      <c r="V765" s="107"/>
      <c r="W765" s="107"/>
      <c r="X765" s="107"/>
      <c r="Y765" s="107"/>
      <c r="Z765" s="107"/>
      <c r="AA765" s="107"/>
      <c r="AB765" s="107"/>
      <c r="AC765" s="107"/>
      <c r="AD765" s="107"/>
      <c r="AE765" s="107"/>
      <c r="AF765" s="107"/>
      <c r="AG765" s="107"/>
      <c r="AH765" s="107"/>
    </row>
    <row r="766" spans="1:34" x14ac:dyDescent="0.3">
      <c r="A766" s="154" t="s">
        <v>1643</v>
      </c>
      <c r="B766" s="154" t="s">
        <v>1586</v>
      </c>
      <c r="C766" s="154">
        <v>147700</v>
      </c>
      <c r="D766" s="157">
        <v>44859</v>
      </c>
      <c r="E766" s="158">
        <v>0.28849999999999998</v>
      </c>
      <c r="F766" s="158">
        <v>0</v>
      </c>
      <c r="G766" s="158">
        <v>0</v>
      </c>
      <c r="H766" s="158">
        <v>0</v>
      </c>
      <c r="I766" s="158">
        <v>0</v>
      </c>
      <c r="J766" s="158">
        <v>0</v>
      </c>
      <c r="K766" s="158">
        <v>0</v>
      </c>
      <c r="L766" s="158">
        <v>0</v>
      </c>
      <c r="M766" s="158">
        <v>0</v>
      </c>
      <c r="N766" s="158">
        <v>0</v>
      </c>
      <c r="O766" s="158">
        <v>0</v>
      </c>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1643</v>
      </c>
      <c r="B767" s="154" t="s">
        <v>1563</v>
      </c>
      <c r="C767" s="154">
        <v>147697</v>
      </c>
      <c r="D767" s="157">
        <v>44859</v>
      </c>
      <c r="E767" s="158">
        <v>0.30209999999999998</v>
      </c>
      <c r="F767" s="158">
        <v>0</v>
      </c>
      <c r="G767" s="158">
        <v>0</v>
      </c>
      <c r="H767" s="158">
        <v>0</v>
      </c>
      <c r="I767" s="158">
        <v>0</v>
      </c>
      <c r="J767" s="158">
        <v>0</v>
      </c>
      <c r="K767" s="158">
        <v>0</v>
      </c>
      <c r="L767" s="158">
        <v>0</v>
      </c>
      <c r="M767" s="158">
        <v>0</v>
      </c>
      <c r="N767" s="158">
        <v>0</v>
      </c>
      <c r="O767" s="158">
        <v>0</v>
      </c>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1643</v>
      </c>
      <c r="B768" s="154" t="s">
        <v>1587</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1643</v>
      </c>
      <c r="B769" s="154" t="s">
        <v>1564</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1643</v>
      </c>
      <c r="B770" s="154" t="s">
        <v>1588</v>
      </c>
      <c r="C770" s="154">
        <v>138372</v>
      </c>
      <c r="D770" s="157">
        <v>44859</v>
      </c>
      <c r="E770" s="158">
        <v>40.563699999999997</v>
      </c>
      <c r="F770" s="158">
        <v>0.13109999999999999</v>
      </c>
      <c r="G770" s="158">
        <v>0.13109999999999999</v>
      </c>
      <c r="H770" s="158">
        <v>0.35799999999999998</v>
      </c>
      <c r="I770" s="158">
        <v>0.84699999999999998</v>
      </c>
      <c r="J770" s="158">
        <v>0.96850000000000003</v>
      </c>
      <c r="K770" s="158">
        <v>2.0129000000000001</v>
      </c>
      <c r="L770" s="158">
        <v>1.7721</v>
      </c>
      <c r="M770" s="158">
        <v>2.3891</v>
      </c>
      <c r="N770" s="158">
        <v>2.3681999999999999</v>
      </c>
      <c r="O770" s="158">
        <v>7.3103999999999996</v>
      </c>
      <c r="P770" s="158">
        <v>6.8411999999999997</v>
      </c>
      <c r="Q770" s="158">
        <v>7.7621000000000002</v>
      </c>
      <c r="R770" s="158">
        <v>10.4765</v>
      </c>
      <c r="T770" s="106"/>
      <c r="U770" s="107"/>
      <c r="V770" s="107"/>
      <c r="W770" s="107"/>
      <c r="X770" s="107"/>
      <c r="Y770" s="107"/>
      <c r="Z770" s="107"/>
      <c r="AA770" s="107"/>
      <c r="AB770" s="107"/>
      <c r="AC770" s="107"/>
      <c r="AD770" s="107"/>
      <c r="AE770" s="107"/>
      <c r="AF770" s="107"/>
      <c r="AG770" s="107"/>
      <c r="AH770" s="107"/>
    </row>
    <row r="771" spans="1:34" x14ac:dyDescent="0.3">
      <c r="A771" s="154" t="s">
        <v>1643</v>
      </c>
      <c r="B771" s="154" t="s">
        <v>1565</v>
      </c>
      <c r="C771" s="154">
        <v>138376</v>
      </c>
      <c r="D771" s="157">
        <v>44859</v>
      </c>
      <c r="E771" s="158">
        <v>44.964500000000001</v>
      </c>
      <c r="F771" s="158">
        <v>0.1399</v>
      </c>
      <c r="G771" s="158">
        <v>0.1399</v>
      </c>
      <c r="H771" s="158">
        <v>0.37369999999999998</v>
      </c>
      <c r="I771" s="158">
        <v>0.87860000000000005</v>
      </c>
      <c r="J771" s="158">
        <v>1.0412999999999999</v>
      </c>
      <c r="K771" s="158">
        <v>2.2273999999999998</v>
      </c>
      <c r="L771" s="158">
        <v>2.1997</v>
      </c>
      <c r="M771" s="158">
        <v>3.0335999999999999</v>
      </c>
      <c r="N771" s="158">
        <v>3.2696000000000001</v>
      </c>
      <c r="O771" s="158">
        <v>8.5061999999999998</v>
      </c>
      <c r="P771" s="158">
        <v>8.0231999999999992</v>
      </c>
      <c r="Q771" s="158">
        <v>9.2263000000000002</v>
      </c>
      <c r="R771" s="158">
        <v>11.698600000000001</v>
      </c>
      <c r="T771" s="106"/>
      <c r="U771" s="107"/>
      <c r="V771" s="107"/>
      <c r="W771" s="107"/>
      <c r="X771" s="107"/>
      <c r="Y771" s="107"/>
      <c r="Z771" s="107"/>
      <c r="AA771" s="107"/>
      <c r="AB771" s="107"/>
      <c r="AC771" s="107"/>
      <c r="AD771" s="107"/>
      <c r="AE771" s="107"/>
      <c r="AF771" s="107"/>
      <c r="AG771" s="107"/>
      <c r="AH771" s="107"/>
    </row>
    <row r="772" spans="1:34" x14ac:dyDescent="0.3">
      <c r="A772" s="154" t="s">
        <v>1643</v>
      </c>
      <c r="B772" s="154" t="s">
        <v>1736</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1643</v>
      </c>
      <c r="B773" s="154" t="s">
        <v>1737</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1643</v>
      </c>
      <c r="B774" s="154" t="s">
        <v>1566</v>
      </c>
      <c r="C774" s="154">
        <v>134643</v>
      </c>
      <c r="D774" s="157">
        <v>44859</v>
      </c>
      <c r="E774" s="158">
        <v>19.2835</v>
      </c>
      <c r="F774" s="158">
        <v>0.47989999999999999</v>
      </c>
      <c r="G774" s="158">
        <v>0.47989999999999999</v>
      </c>
      <c r="H774" s="158">
        <v>0.1231</v>
      </c>
      <c r="I774" s="158">
        <v>0.86729999999999996</v>
      </c>
      <c r="J774" s="158">
        <v>0.72970000000000002</v>
      </c>
      <c r="K774" s="158">
        <v>3.6629999999999998</v>
      </c>
      <c r="L774" s="158">
        <v>2.4752999999999998</v>
      </c>
      <c r="M774" s="158">
        <v>2.8349000000000002</v>
      </c>
      <c r="N774" s="158">
        <v>3.4245000000000001</v>
      </c>
      <c r="O774" s="158">
        <v>10.656499999999999</v>
      </c>
      <c r="P774" s="158">
        <v>8.5579999999999998</v>
      </c>
      <c r="Q774" s="158">
        <v>9.2544000000000004</v>
      </c>
      <c r="R774" s="158">
        <v>13.0205</v>
      </c>
      <c r="T774" s="106"/>
      <c r="U774" s="107"/>
      <c r="V774" s="107"/>
      <c r="W774" s="107"/>
      <c r="X774" s="107"/>
      <c r="Y774" s="107"/>
      <c r="Z774" s="107"/>
      <c r="AA774" s="107"/>
      <c r="AB774" s="107"/>
      <c r="AC774" s="107"/>
      <c r="AD774" s="107"/>
      <c r="AE774" s="107"/>
      <c r="AF774" s="107"/>
      <c r="AG774" s="107"/>
      <c r="AH774" s="107"/>
    </row>
    <row r="775" spans="1:34" x14ac:dyDescent="0.3">
      <c r="A775" s="154" t="s">
        <v>1643</v>
      </c>
      <c r="B775" s="154" t="s">
        <v>1589</v>
      </c>
      <c r="C775" s="154">
        <v>134644</v>
      </c>
      <c r="D775" s="157">
        <v>44859</v>
      </c>
      <c r="E775" s="158">
        <v>17.739699999999999</v>
      </c>
      <c r="F775" s="158">
        <v>0.47410000000000002</v>
      </c>
      <c r="G775" s="158">
        <v>0.47410000000000002</v>
      </c>
      <c r="H775" s="158">
        <v>0.1129</v>
      </c>
      <c r="I775" s="158">
        <v>0.84760000000000002</v>
      </c>
      <c r="J775" s="158">
        <v>0.68389999999999995</v>
      </c>
      <c r="K775" s="158">
        <v>3.5247999999999999</v>
      </c>
      <c r="L775" s="158">
        <v>2.2090000000000001</v>
      </c>
      <c r="M775" s="158">
        <v>2.4285000000000001</v>
      </c>
      <c r="N775" s="158">
        <v>2.8662999999999998</v>
      </c>
      <c r="O775" s="158">
        <v>9.9832999999999998</v>
      </c>
      <c r="P775" s="158">
        <v>7.5811999999999999</v>
      </c>
      <c r="Q775" s="158">
        <v>8.0325000000000006</v>
      </c>
      <c r="R775" s="158">
        <v>12.349399999999999</v>
      </c>
      <c r="T775" s="106"/>
      <c r="U775" s="107"/>
      <c r="V775" s="107"/>
      <c r="W775" s="107"/>
      <c r="X775" s="107"/>
      <c r="Y775" s="107"/>
      <c r="Z775" s="107"/>
      <c r="AA775" s="107"/>
      <c r="AB775" s="107"/>
      <c r="AC775" s="107"/>
      <c r="AD775" s="107"/>
      <c r="AE775" s="107"/>
      <c r="AF775" s="107"/>
      <c r="AG775" s="107"/>
      <c r="AH775" s="107"/>
    </row>
    <row r="776" spans="1:34" x14ac:dyDescent="0.3">
      <c r="A776" s="154" t="s">
        <v>1643</v>
      </c>
      <c r="B776" s="154" t="s">
        <v>1908</v>
      </c>
      <c r="C776" s="154">
        <v>149674</v>
      </c>
      <c r="D776" s="157">
        <v>44859</v>
      </c>
      <c r="E776" s="158">
        <v>52.179000000000002</v>
      </c>
      <c r="F776" s="158">
        <v>0.61299999999999999</v>
      </c>
      <c r="G776" s="158">
        <v>0.61299999999999999</v>
      </c>
      <c r="H776" s="158">
        <v>0.65920000000000001</v>
      </c>
      <c r="I776" s="158">
        <v>2.4592000000000001</v>
      </c>
      <c r="J776" s="158">
        <v>1.7077</v>
      </c>
      <c r="K776" s="158">
        <v>4.2381000000000002</v>
      </c>
      <c r="L776" s="158">
        <v>4.1711</v>
      </c>
      <c r="M776" s="158">
        <v>3.7848999999999999</v>
      </c>
      <c r="N776" s="158">
        <v>3.7360000000000002</v>
      </c>
      <c r="O776" s="158">
        <v>12.6463</v>
      </c>
      <c r="P776" s="158">
        <v>8.8351000000000006</v>
      </c>
      <c r="Q776" s="158">
        <v>8.4190000000000005</v>
      </c>
      <c r="R776" s="158">
        <v>15.277799999999999</v>
      </c>
      <c r="T776" s="106"/>
      <c r="U776" s="107"/>
      <c r="V776" s="107"/>
      <c r="W776" s="107"/>
      <c r="X776" s="107"/>
      <c r="Y776" s="107"/>
      <c r="Z776" s="107"/>
      <c r="AA776" s="107"/>
      <c r="AB776" s="107"/>
      <c r="AC776" s="107"/>
      <c r="AD776" s="107"/>
      <c r="AE776" s="107"/>
      <c r="AF776" s="107"/>
      <c r="AG776" s="107"/>
      <c r="AH776" s="107"/>
    </row>
    <row r="777" spans="1:34" x14ac:dyDescent="0.3">
      <c r="A777" s="154" t="s">
        <v>1643</v>
      </c>
      <c r="B777" s="154" t="s">
        <v>1567</v>
      </c>
      <c r="C777" s="154">
        <v>149679</v>
      </c>
      <c r="D777" s="157">
        <v>44859</v>
      </c>
      <c r="E777" s="158">
        <v>57.915999999999997</v>
      </c>
      <c r="F777" s="158">
        <v>0.6321</v>
      </c>
      <c r="G777" s="158">
        <v>0.6321</v>
      </c>
      <c r="H777" s="158">
        <v>0.69269999999999998</v>
      </c>
      <c r="I777" s="158">
        <v>2.5268999999999999</v>
      </c>
      <c r="J777" s="158">
        <v>1.8606</v>
      </c>
      <c r="K777" s="158">
        <v>4.6885000000000003</v>
      </c>
      <c r="L777" s="158">
        <v>5.0675999999999997</v>
      </c>
      <c r="M777" s="158">
        <v>5.1294000000000004</v>
      </c>
      <c r="N777" s="158">
        <v>5.5118999999999998</v>
      </c>
      <c r="O777" s="158">
        <v>14.270799999999999</v>
      </c>
      <c r="P777" s="158">
        <v>10.3409</v>
      </c>
      <c r="Q777" s="158">
        <v>9.2936999999999994</v>
      </c>
      <c r="R777" s="158">
        <v>17.087499999999999</v>
      </c>
      <c r="T777" s="106"/>
      <c r="U777" s="107"/>
      <c r="V777" s="107"/>
      <c r="W777" s="107"/>
      <c r="X777" s="107"/>
      <c r="Y777" s="107"/>
      <c r="Z777" s="107"/>
      <c r="AA777" s="107"/>
      <c r="AB777" s="107"/>
      <c r="AC777" s="107"/>
      <c r="AD777" s="107"/>
      <c r="AE777" s="107"/>
      <c r="AF777" s="107"/>
      <c r="AG777" s="107"/>
      <c r="AH777" s="107"/>
    </row>
    <row r="778" spans="1:34" x14ac:dyDescent="0.3">
      <c r="A778" s="154" t="s">
        <v>1643</v>
      </c>
      <c r="B778" s="154" t="s">
        <v>1909</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1643</v>
      </c>
      <c r="B779" s="154" t="s">
        <v>1910</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1643</v>
      </c>
      <c r="B780" s="154" t="s">
        <v>1568</v>
      </c>
      <c r="C780" s="154">
        <v>119960</v>
      </c>
      <c r="D780" s="157">
        <v>44859</v>
      </c>
      <c r="E780" s="158">
        <v>46.376600000000003</v>
      </c>
      <c r="F780" s="158">
        <v>0.1429</v>
      </c>
      <c r="G780" s="158">
        <v>0.1429</v>
      </c>
      <c r="H780" s="158">
        <v>0.29980000000000001</v>
      </c>
      <c r="I780" s="158">
        <v>1.3058000000000001</v>
      </c>
      <c r="J780" s="158">
        <v>0.86780000000000002</v>
      </c>
      <c r="K780" s="158">
        <v>2.3742999999999999</v>
      </c>
      <c r="L780" s="158">
        <v>2.4152999999999998</v>
      </c>
      <c r="M780" s="158">
        <v>2.6160000000000001</v>
      </c>
      <c r="N780" s="158">
        <v>2.4201999999999999</v>
      </c>
      <c r="O780" s="158">
        <v>9.0731000000000002</v>
      </c>
      <c r="P780" s="158">
        <v>7.5029000000000003</v>
      </c>
      <c r="Q780" s="158">
        <v>8.0954999999999995</v>
      </c>
      <c r="R780" s="158">
        <v>10.523400000000001</v>
      </c>
      <c r="T780" s="106"/>
      <c r="U780" s="107"/>
      <c r="V780" s="107"/>
      <c r="W780" s="107"/>
      <c r="X780" s="107"/>
      <c r="Y780" s="107"/>
      <c r="Z780" s="107"/>
      <c r="AA780" s="107"/>
      <c r="AB780" s="107"/>
      <c r="AC780" s="107"/>
      <c r="AD780" s="107"/>
      <c r="AE780" s="107"/>
      <c r="AF780" s="107"/>
      <c r="AG780" s="107"/>
      <c r="AH780" s="107"/>
    </row>
    <row r="781" spans="1:34" x14ac:dyDescent="0.3">
      <c r="A781" s="154" t="s">
        <v>1643</v>
      </c>
      <c r="B781" s="154" t="s">
        <v>1590</v>
      </c>
      <c r="C781" s="154">
        <v>101906</v>
      </c>
      <c r="D781" s="157">
        <v>44859</v>
      </c>
      <c r="E781" s="158">
        <v>55.333396912521103</v>
      </c>
      <c r="F781" s="158">
        <v>0.13200000000000001</v>
      </c>
      <c r="G781" s="158">
        <v>0.13200000000000001</v>
      </c>
      <c r="H781" s="158">
        <v>0.28039999999999998</v>
      </c>
      <c r="I781" s="158">
        <v>1.2686999999999999</v>
      </c>
      <c r="J781" s="158">
        <v>0.78480000000000005</v>
      </c>
      <c r="K781" s="158">
        <v>2.1324999999999998</v>
      </c>
      <c r="L781" s="158">
        <v>1.9302999999999999</v>
      </c>
      <c r="M781" s="158">
        <v>1.8737999999999999</v>
      </c>
      <c r="N781" s="158">
        <v>1.3142</v>
      </c>
      <c r="O781" s="158">
        <v>7.8693999999999997</v>
      </c>
      <c r="P781" s="158">
        <v>6.3480999999999996</v>
      </c>
      <c r="Q781" s="158">
        <v>7.6702000000000004</v>
      </c>
      <c r="R781" s="158">
        <v>9.2927</v>
      </c>
      <c r="T781" s="106"/>
      <c r="U781" s="107"/>
      <c r="V781" s="107"/>
      <c r="W781" s="107"/>
      <c r="X781" s="107"/>
      <c r="Y781" s="107"/>
      <c r="Z781" s="107"/>
      <c r="AA781" s="107"/>
      <c r="AB781" s="107"/>
      <c r="AC781" s="107"/>
      <c r="AD781" s="107"/>
      <c r="AE781" s="107"/>
      <c r="AF781" s="107"/>
      <c r="AG781" s="107"/>
      <c r="AH781" s="107"/>
    </row>
    <row r="782" spans="1:34" x14ac:dyDescent="0.3">
      <c r="A782" s="154" t="s">
        <v>1643</v>
      </c>
      <c r="B782" s="154" t="s">
        <v>1569</v>
      </c>
      <c r="C782" s="154">
        <v>144312</v>
      </c>
      <c r="D782" s="157">
        <v>44859</v>
      </c>
      <c r="E782" s="158">
        <v>13.72</v>
      </c>
      <c r="F782" s="158">
        <v>0.29239999999999999</v>
      </c>
      <c r="G782" s="158">
        <v>0.29239999999999999</v>
      </c>
      <c r="H782" s="158">
        <v>0.51280000000000003</v>
      </c>
      <c r="I782" s="158">
        <v>1.4043000000000001</v>
      </c>
      <c r="J782" s="158">
        <v>0.95660000000000001</v>
      </c>
      <c r="K782" s="158">
        <v>2.6945999999999999</v>
      </c>
      <c r="L782" s="158">
        <v>2.3117000000000001</v>
      </c>
      <c r="M782" s="158">
        <v>1.7804</v>
      </c>
      <c r="N782" s="158">
        <v>0.73419999999999996</v>
      </c>
      <c r="O782" s="158">
        <v>7.9969999999999999</v>
      </c>
      <c r="P782" s="158"/>
      <c r="Q782" s="158">
        <v>7.7946</v>
      </c>
      <c r="R782" s="158">
        <v>8.1272000000000002</v>
      </c>
      <c r="T782" s="106"/>
      <c r="U782" s="107"/>
      <c r="V782" s="107"/>
      <c r="W782" s="107"/>
      <c r="X782" s="107"/>
      <c r="Y782" s="107"/>
      <c r="Z782" s="107"/>
      <c r="AA782" s="107"/>
      <c r="AB782" s="107"/>
      <c r="AC782" s="107"/>
      <c r="AD782" s="107"/>
      <c r="AE782" s="107"/>
      <c r="AF782" s="107"/>
      <c r="AG782" s="107"/>
      <c r="AH782" s="107"/>
    </row>
    <row r="783" spans="1:34" x14ac:dyDescent="0.3">
      <c r="A783" s="154" t="s">
        <v>1643</v>
      </c>
      <c r="B783" s="154" t="s">
        <v>1591</v>
      </c>
      <c r="C783" s="154">
        <v>144310</v>
      </c>
      <c r="D783" s="157">
        <v>44859</v>
      </c>
      <c r="E783" s="158">
        <v>13.37</v>
      </c>
      <c r="F783" s="158">
        <v>0.30009999999999998</v>
      </c>
      <c r="G783" s="158">
        <v>0.30009999999999998</v>
      </c>
      <c r="H783" s="158">
        <v>0.52629999999999999</v>
      </c>
      <c r="I783" s="158">
        <v>1.3647</v>
      </c>
      <c r="J783" s="158">
        <v>0.90569999999999995</v>
      </c>
      <c r="K783" s="158">
        <v>2.4521000000000002</v>
      </c>
      <c r="L783" s="158">
        <v>1.9832000000000001</v>
      </c>
      <c r="M783" s="158">
        <v>1.2879</v>
      </c>
      <c r="N783" s="158">
        <v>7.4899999999999994E-2</v>
      </c>
      <c r="O783" s="158">
        <v>7.4009999999999998</v>
      </c>
      <c r="P783" s="158"/>
      <c r="Q783" s="158">
        <v>7.1356000000000002</v>
      </c>
      <c r="R783" s="158">
        <v>7.4763999999999999</v>
      </c>
      <c r="T783" s="106"/>
      <c r="U783" s="107"/>
      <c r="V783" s="107"/>
      <c r="W783" s="107"/>
      <c r="X783" s="107"/>
      <c r="Y783" s="107"/>
      <c r="Z783" s="107"/>
      <c r="AA783" s="107"/>
      <c r="AB783" s="107"/>
      <c r="AC783" s="107"/>
      <c r="AD783" s="107"/>
      <c r="AE783" s="107"/>
      <c r="AF783" s="107"/>
      <c r="AG783" s="107"/>
      <c r="AH783" s="107"/>
    </row>
    <row r="784" spans="1:34" x14ac:dyDescent="0.3">
      <c r="A784" s="154" t="s">
        <v>1643</v>
      </c>
      <c r="B784" s="154" t="s">
        <v>1570</v>
      </c>
      <c r="C784" s="154">
        <v>144490</v>
      </c>
      <c r="D784" s="157">
        <v>44859</v>
      </c>
      <c r="E784" s="158">
        <v>14.1922</v>
      </c>
      <c r="F784" s="158">
        <v>0.58899999999999997</v>
      </c>
      <c r="G784" s="158">
        <v>0.58899999999999997</v>
      </c>
      <c r="H784" s="158">
        <v>0.80479999999999996</v>
      </c>
      <c r="I784" s="158">
        <v>1.9306000000000001</v>
      </c>
      <c r="J784" s="158">
        <v>1.6655</v>
      </c>
      <c r="K784" s="158">
        <v>3.6562999999999999</v>
      </c>
      <c r="L784" s="158">
        <v>4.6166999999999998</v>
      </c>
      <c r="M784" s="158">
        <v>4.5682</v>
      </c>
      <c r="N784" s="158">
        <v>4.1576000000000004</v>
      </c>
      <c r="O784" s="158">
        <v>11.132</v>
      </c>
      <c r="P784" s="158"/>
      <c r="Q784" s="158">
        <v>8.7888000000000002</v>
      </c>
      <c r="R784" s="158">
        <v>13.9505</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1643</v>
      </c>
      <c r="B785" s="154" t="s">
        <v>1592</v>
      </c>
      <c r="C785" s="154">
        <v>144484</v>
      </c>
      <c r="D785" s="157">
        <v>44859</v>
      </c>
      <c r="E785" s="158">
        <v>13.669</v>
      </c>
      <c r="F785" s="158">
        <v>0.57979999999999998</v>
      </c>
      <c r="G785" s="158">
        <v>0.57979999999999998</v>
      </c>
      <c r="H785" s="158">
        <v>0.78900000000000003</v>
      </c>
      <c r="I785" s="158">
        <v>1.8995</v>
      </c>
      <c r="J785" s="158">
        <v>1.5934999999999999</v>
      </c>
      <c r="K785" s="158">
        <v>3.4449000000000001</v>
      </c>
      <c r="L785" s="158">
        <v>4.1900000000000004</v>
      </c>
      <c r="M785" s="158">
        <v>3.9278</v>
      </c>
      <c r="N785" s="158">
        <v>3.3033999999999999</v>
      </c>
      <c r="O785" s="158">
        <v>10.2356</v>
      </c>
      <c r="P785" s="158"/>
      <c r="Q785" s="158">
        <v>7.81</v>
      </c>
      <c r="R785" s="158">
        <v>13.010899999999999</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0.35472391304347822</v>
      </c>
      <c r="G786" s="160">
        <v>0.35472391304347822</v>
      </c>
      <c r="H786" s="160">
        <v>0.4450434782608696</v>
      </c>
      <c r="I786" s="160">
        <v>1.3040543478260869</v>
      </c>
      <c r="J786" s="160">
        <v>0.9163152173913045</v>
      </c>
      <c r="K786" s="160">
        <v>2.8961543478260872</v>
      </c>
      <c r="L786" s="160">
        <v>2.7090021739130434</v>
      </c>
      <c r="M786" s="160">
        <v>2.5108695652173916</v>
      </c>
      <c r="N786" s="160">
        <v>2.2539891304347823</v>
      </c>
      <c r="O786" s="160">
        <v>8.8613521739130423</v>
      </c>
      <c r="P786" s="160">
        <v>7.2839968750000006</v>
      </c>
      <c r="Q786" s="160">
        <v>7.7899978260869567</v>
      </c>
      <c r="R786" s="160">
        <v>10.961589130434785</v>
      </c>
    </row>
    <row r="787" spans="1:34" x14ac:dyDescent="0.3">
      <c r="A787" s="159" t="s">
        <v>407</v>
      </c>
      <c r="B787" s="154"/>
      <c r="C787" s="154"/>
      <c r="D787" s="154"/>
      <c r="E787" s="154"/>
      <c r="F787" s="160">
        <v>0.35244999999999999</v>
      </c>
      <c r="G787" s="160">
        <v>0.35244999999999999</v>
      </c>
      <c r="H787" s="160">
        <v>0.4587</v>
      </c>
      <c r="I787" s="160">
        <v>1.3954</v>
      </c>
      <c r="J787" s="160">
        <v>0.95910000000000006</v>
      </c>
      <c r="K787" s="160">
        <v>3.1057000000000001</v>
      </c>
      <c r="L787" s="160">
        <v>2.6868499999999997</v>
      </c>
      <c r="M787" s="160">
        <v>2.5873499999999998</v>
      </c>
      <c r="N787" s="160">
        <v>2.5388000000000002</v>
      </c>
      <c r="O787" s="160">
        <v>8.9954499999999999</v>
      </c>
      <c r="P787" s="160">
        <v>7.5846</v>
      </c>
      <c r="Q787" s="160">
        <v>8.0645500000000006</v>
      </c>
      <c r="R787" s="160">
        <v>11.337350000000001</v>
      </c>
      <c r="S787" s="105"/>
      <c r="T787" s="105"/>
      <c r="U787" s="105"/>
      <c r="V787" s="105"/>
      <c r="W787" s="105"/>
      <c r="X787" s="105"/>
      <c r="Y787" s="105"/>
      <c r="Z787" s="105"/>
      <c r="AA787" s="105"/>
      <c r="AB787" s="105"/>
      <c r="AC787" s="105"/>
      <c r="AD787" s="105"/>
      <c r="AE787" s="105"/>
      <c r="AF787" s="105"/>
      <c r="AG787" s="105"/>
      <c r="AH787" s="105"/>
    </row>
    <row r="788" spans="1:34" x14ac:dyDescent="0.3">
      <c r="A788" s="105"/>
      <c r="B788" s="105"/>
      <c r="C788" s="105"/>
      <c r="D788" s="105"/>
      <c r="E788" s="105"/>
      <c r="F788" s="105"/>
      <c r="G788" s="105"/>
      <c r="H788" s="105"/>
      <c r="I788" s="105"/>
      <c r="J788" s="105"/>
      <c r="K788" s="105"/>
      <c r="L788" s="105"/>
      <c r="M788" s="105"/>
      <c r="N788" s="105"/>
      <c r="O788" s="105"/>
      <c r="P788" s="105"/>
      <c r="Q788" s="105"/>
      <c r="R788" s="105"/>
      <c r="T788" s="106"/>
      <c r="U788" s="107"/>
      <c r="V788" s="107"/>
      <c r="W788" s="107"/>
      <c r="X788" s="107"/>
      <c r="Y788" s="107"/>
      <c r="Z788" s="107"/>
      <c r="AA788" s="107"/>
      <c r="AB788" s="107"/>
      <c r="AC788" s="107"/>
      <c r="AD788" s="107"/>
      <c r="AE788" s="107"/>
      <c r="AF788" s="107"/>
      <c r="AG788" s="107"/>
      <c r="AH788" s="107"/>
    </row>
    <row r="789" spans="1:34" x14ac:dyDescent="0.3">
      <c r="A789" s="156" t="s">
        <v>1651</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1652</v>
      </c>
      <c r="B790" s="154" t="s">
        <v>1676</v>
      </c>
      <c r="C790" s="154">
        <v>103166</v>
      </c>
      <c r="D790" s="157">
        <v>44859</v>
      </c>
      <c r="E790" s="158">
        <v>1129.6400000000001</v>
      </c>
      <c r="F790" s="158">
        <v>0.70520000000000005</v>
      </c>
      <c r="G790" s="158">
        <v>0.70520000000000005</v>
      </c>
      <c r="H790" s="158">
        <v>0.85529999999999995</v>
      </c>
      <c r="I790" s="158">
        <v>3.3248000000000002</v>
      </c>
      <c r="J790" s="158">
        <v>2.0590000000000002</v>
      </c>
      <c r="K790" s="158">
        <v>6.6281999999999996</v>
      </c>
      <c r="L790" s="158">
        <v>2.8357000000000001</v>
      </c>
      <c r="M790" s="158">
        <v>0.22270000000000001</v>
      </c>
      <c r="N790" s="158">
        <v>-4.5411999999999999</v>
      </c>
      <c r="O790" s="158">
        <v>16.154699999999998</v>
      </c>
      <c r="P790" s="158">
        <v>9.8359000000000005</v>
      </c>
      <c r="Q790" s="158">
        <v>21.5932</v>
      </c>
      <c r="R790" s="158">
        <v>22.729199999999999</v>
      </c>
      <c r="T790" s="106"/>
      <c r="U790" s="107"/>
      <c r="V790" s="107"/>
      <c r="W790" s="107"/>
      <c r="X790" s="107"/>
      <c r="Y790" s="107"/>
      <c r="Z790" s="107"/>
      <c r="AA790" s="107"/>
      <c r="AB790" s="107"/>
      <c r="AC790" s="107"/>
      <c r="AD790" s="107"/>
      <c r="AE790" s="107"/>
      <c r="AF790" s="107"/>
      <c r="AG790" s="107"/>
      <c r="AH790" s="107"/>
    </row>
    <row r="791" spans="1:34" x14ac:dyDescent="0.3">
      <c r="A791" s="154" t="s">
        <v>1652</v>
      </c>
      <c r="B791" s="154" t="s">
        <v>1677</v>
      </c>
      <c r="C791" s="154">
        <v>120564</v>
      </c>
      <c r="D791" s="157">
        <v>44859</v>
      </c>
      <c r="E791" s="158">
        <v>1234.81</v>
      </c>
      <c r="F791" s="158">
        <v>0.71450000000000002</v>
      </c>
      <c r="G791" s="158">
        <v>0.71450000000000002</v>
      </c>
      <c r="H791" s="158">
        <v>0.87</v>
      </c>
      <c r="I791" s="158">
        <v>3.3555999999999999</v>
      </c>
      <c r="J791" s="158">
        <v>2.1297999999999999</v>
      </c>
      <c r="K791" s="158">
        <v>6.8517000000000001</v>
      </c>
      <c r="L791" s="158">
        <v>3.2778</v>
      </c>
      <c r="M791" s="158">
        <v>0.85929999999999995</v>
      </c>
      <c r="N791" s="158">
        <v>-3.7244999999999999</v>
      </c>
      <c r="O791" s="158">
        <v>17.1631</v>
      </c>
      <c r="P791" s="158">
        <v>10.8657</v>
      </c>
      <c r="Q791" s="158">
        <v>16.374400000000001</v>
      </c>
      <c r="R791" s="158">
        <v>23.774000000000001</v>
      </c>
      <c r="T791" s="106"/>
      <c r="U791" s="107"/>
      <c r="V791" s="107"/>
      <c r="W791" s="107"/>
      <c r="X791" s="107"/>
      <c r="Y791" s="107"/>
      <c r="Z791" s="107"/>
      <c r="AA791" s="107"/>
      <c r="AB791" s="107"/>
      <c r="AC791" s="107"/>
      <c r="AD791" s="107"/>
      <c r="AE791" s="107"/>
      <c r="AF791" s="107"/>
      <c r="AG791" s="107"/>
      <c r="AH791" s="107"/>
    </row>
    <row r="792" spans="1:34" x14ac:dyDescent="0.3">
      <c r="A792" s="154" t="s">
        <v>1652</v>
      </c>
      <c r="B792" s="154" t="s">
        <v>1678</v>
      </c>
      <c r="C792" s="154">
        <v>141925</v>
      </c>
      <c r="D792" s="157">
        <v>44859</v>
      </c>
      <c r="E792" s="158">
        <v>19.46</v>
      </c>
      <c r="F792" s="158">
        <v>0.46460000000000001</v>
      </c>
      <c r="G792" s="158">
        <v>0.46460000000000001</v>
      </c>
      <c r="H792" s="158">
        <v>0.15440000000000001</v>
      </c>
      <c r="I792" s="158">
        <v>1.8314999999999999</v>
      </c>
      <c r="J792" s="158">
        <v>0.2576</v>
      </c>
      <c r="K792" s="158">
        <v>6.7470999999999997</v>
      </c>
      <c r="L792" s="158">
        <v>2.4211</v>
      </c>
      <c r="M792" s="158">
        <v>-1.6177999999999999</v>
      </c>
      <c r="N792" s="158">
        <v>-6.2619999999999996</v>
      </c>
      <c r="O792" s="158">
        <v>14.9114</v>
      </c>
      <c r="P792" s="158"/>
      <c r="Q792" s="158">
        <v>14.4285</v>
      </c>
      <c r="R792" s="158">
        <v>21.308199999999999</v>
      </c>
      <c r="T792" s="106"/>
      <c r="U792" s="107"/>
      <c r="V792" s="107"/>
      <c r="W792" s="107"/>
      <c r="X792" s="107"/>
      <c r="Y792" s="107"/>
      <c r="Z792" s="107"/>
      <c r="AA792" s="107"/>
      <c r="AB792" s="107"/>
      <c r="AC792" s="107"/>
      <c r="AD792" s="107"/>
      <c r="AE792" s="107"/>
      <c r="AF792" s="107"/>
      <c r="AG792" s="107"/>
      <c r="AH792" s="107"/>
    </row>
    <row r="793" spans="1:34" x14ac:dyDescent="0.3">
      <c r="A793" s="154" t="s">
        <v>1652</v>
      </c>
      <c r="B793" s="154" t="s">
        <v>1679</v>
      </c>
      <c r="C793" s="154">
        <v>141927</v>
      </c>
      <c r="D793" s="157">
        <v>44859</v>
      </c>
      <c r="E793" s="158">
        <v>18.13</v>
      </c>
      <c r="F793" s="158">
        <v>0.44319999999999998</v>
      </c>
      <c r="G793" s="158">
        <v>0.44319999999999998</v>
      </c>
      <c r="H793" s="158">
        <v>0.16569999999999999</v>
      </c>
      <c r="I793" s="158">
        <v>1.7967</v>
      </c>
      <c r="J793" s="158">
        <v>0.16569999999999999</v>
      </c>
      <c r="K793" s="158">
        <v>6.4592000000000001</v>
      </c>
      <c r="L793" s="158">
        <v>1.7967</v>
      </c>
      <c r="M793" s="158">
        <v>-2.4744000000000002</v>
      </c>
      <c r="N793" s="158">
        <v>-7.3582000000000001</v>
      </c>
      <c r="O793" s="158">
        <v>13.425000000000001</v>
      </c>
      <c r="P793" s="158"/>
      <c r="Q793" s="158">
        <v>12.8003</v>
      </c>
      <c r="R793" s="158">
        <v>19.846699999999998</v>
      </c>
      <c r="T793" s="106"/>
      <c r="U793" s="107"/>
      <c r="V793" s="107"/>
      <c r="W793" s="107"/>
      <c r="X793" s="107"/>
      <c r="Y793" s="107"/>
      <c r="Z793" s="107"/>
      <c r="AA793" s="107"/>
      <c r="AB793" s="107"/>
      <c r="AC793" s="107"/>
      <c r="AD793" s="107"/>
      <c r="AE793" s="107"/>
      <c r="AF793" s="107"/>
      <c r="AG793" s="107"/>
      <c r="AH793" s="107"/>
    </row>
    <row r="794" spans="1:34" x14ac:dyDescent="0.3">
      <c r="A794" s="154" t="s">
        <v>1652</v>
      </c>
      <c r="B794" s="154" t="s">
        <v>2024</v>
      </c>
      <c r="C794" s="154">
        <v>148404</v>
      </c>
      <c r="D794" s="157">
        <v>44859</v>
      </c>
      <c r="E794" s="158">
        <v>20.32</v>
      </c>
      <c r="F794" s="158">
        <v>0.89370000000000005</v>
      </c>
      <c r="G794" s="158">
        <v>0.89370000000000005</v>
      </c>
      <c r="H794" s="158">
        <v>9.8500000000000004E-2</v>
      </c>
      <c r="I794" s="158">
        <v>2.4194</v>
      </c>
      <c r="J794" s="158">
        <v>0.2467</v>
      </c>
      <c r="K794" s="158">
        <v>7.2862</v>
      </c>
      <c r="L794" s="158">
        <v>2.4710000000000001</v>
      </c>
      <c r="M794" s="158">
        <v>0.54430000000000001</v>
      </c>
      <c r="N794" s="158">
        <v>2.2132999999999998</v>
      </c>
      <c r="O794" s="158"/>
      <c r="P794" s="158"/>
      <c r="Q794" s="158">
        <v>35.686900000000001</v>
      </c>
      <c r="R794" s="158">
        <v>31.0182</v>
      </c>
      <c r="T794" s="106"/>
      <c r="U794" s="107"/>
      <c r="V794" s="107"/>
      <c r="W794" s="107"/>
      <c r="X794" s="107"/>
      <c r="Y794" s="107"/>
      <c r="Z794" s="107"/>
      <c r="AA794" s="107"/>
      <c r="AB794" s="107"/>
      <c r="AC794" s="107"/>
      <c r="AD794" s="107"/>
      <c r="AE794" s="107"/>
      <c r="AF794" s="107"/>
      <c r="AG794" s="107"/>
      <c r="AH794" s="107"/>
    </row>
    <row r="795" spans="1:34" x14ac:dyDescent="0.3">
      <c r="A795" s="154" t="s">
        <v>1652</v>
      </c>
      <c r="B795" s="154" t="s">
        <v>2025</v>
      </c>
      <c r="C795" s="154">
        <v>148405</v>
      </c>
      <c r="D795" s="157">
        <v>44859</v>
      </c>
      <c r="E795" s="158">
        <v>19.52</v>
      </c>
      <c r="F795" s="158">
        <v>0.87860000000000005</v>
      </c>
      <c r="G795" s="158">
        <v>0.87860000000000005</v>
      </c>
      <c r="H795" s="158">
        <v>5.1299999999999998E-2</v>
      </c>
      <c r="I795" s="158">
        <v>2.3060999999999998</v>
      </c>
      <c r="J795" s="158">
        <v>5.1299999999999998E-2</v>
      </c>
      <c r="K795" s="158">
        <v>6.6666999999999996</v>
      </c>
      <c r="L795" s="158">
        <v>1.5081</v>
      </c>
      <c r="M795" s="158">
        <v>-0.76259999999999994</v>
      </c>
      <c r="N795" s="158">
        <v>0.51490000000000002</v>
      </c>
      <c r="O795" s="158"/>
      <c r="P795" s="158"/>
      <c r="Q795" s="158">
        <v>33.361199999999997</v>
      </c>
      <c r="R795" s="158">
        <v>28.801200000000001</v>
      </c>
      <c r="T795" s="106"/>
      <c r="U795" s="107"/>
      <c r="V795" s="107"/>
      <c r="W795" s="107"/>
      <c r="X795" s="107"/>
      <c r="Y795" s="107"/>
      <c r="Z795" s="107"/>
      <c r="AA795" s="107"/>
      <c r="AB795" s="107"/>
      <c r="AC795" s="107"/>
      <c r="AD795" s="107"/>
      <c r="AE795" s="107"/>
      <c r="AF795" s="107"/>
      <c r="AG795" s="107"/>
      <c r="AH795" s="107"/>
    </row>
    <row r="796" spans="1:34" x14ac:dyDescent="0.3">
      <c r="A796" s="154" t="s">
        <v>1652</v>
      </c>
      <c r="B796" s="154" t="s">
        <v>1697</v>
      </c>
      <c r="C796" s="154">
        <v>118275</v>
      </c>
      <c r="D796" s="157">
        <v>44859</v>
      </c>
      <c r="E796" s="158">
        <v>242.77</v>
      </c>
      <c r="F796" s="158">
        <v>0.58420000000000005</v>
      </c>
      <c r="G796" s="158">
        <v>0.58420000000000005</v>
      </c>
      <c r="H796" s="158">
        <v>0.78459999999999996</v>
      </c>
      <c r="I796" s="158">
        <v>2.8904000000000001</v>
      </c>
      <c r="J796" s="158">
        <v>1.171</v>
      </c>
      <c r="K796" s="158">
        <v>5.6623999999999999</v>
      </c>
      <c r="L796" s="158">
        <v>4.0190000000000001</v>
      </c>
      <c r="M796" s="158">
        <v>-4.1200000000000001E-2</v>
      </c>
      <c r="N796" s="158">
        <v>-2.0891000000000002</v>
      </c>
      <c r="O796" s="158">
        <v>19.319600000000001</v>
      </c>
      <c r="P796" s="158">
        <v>14.6271</v>
      </c>
      <c r="Q796" s="158">
        <v>14.5556</v>
      </c>
      <c r="R796" s="158">
        <v>23.4907</v>
      </c>
      <c r="T796" s="106"/>
      <c r="U796" s="107"/>
      <c r="V796" s="107"/>
      <c r="W796" s="107"/>
      <c r="X796" s="107"/>
      <c r="Y796" s="107"/>
      <c r="Z796" s="107"/>
      <c r="AA796" s="107"/>
      <c r="AB796" s="107"/>
      <c r="AC796" s="107"/>
      <c r="AD796" s="107"/>
      <c r="AE796" s="107"/>
      <c r="AF796" s="107"/>
      <c r="AG796" s="107"/>
      <c r="AH796" s="107"/>
    </row>
    <row r="797" spans="1:34" x14ac:dyDescent="0.3">
      <c r="A797" s="154" t="s">
        <v>1652</v>
      </c>
      <c r="B797" s="154" t="s">
        <v>1698</v>
      </c>
      <c r="C797" s="154">
        <v>101922</v>
      </c>
      <c r="D797" s="157">
        <v>44859</v>
      </c>
      <c r="E797" s="158">
        <v>223.5</v>
      </c>
      <c r="F797" s="158">
        <v>0.56699999999999995</v>
      </c>
      <c r="G797" s="158">
        <v>0.56699999999999995</v>
      </c>
      <c r="H797" s="158">
        <v>0.75739999999999996</v>
      </c>
      <c r="I797" s="158">
        <v>2.8342999999999998</v>
      </c>
      <c r="J797" s="158">
        <v>1.0444</v>
      </c>
      <c r="K797" s="158">
        <v>5.3052999999999999</v>
      </c>
      <c r="L797" s="158">
        <v>3.3096000000000001</v>
      </c>
      <c r="M797" s="158">
        <v>-1.0537000000000001</v>
      </c>
      <c r="N797" s="158">
        <v>-3.4140000000000001</v>
      </c>
      <c r="O797" s="158">
        <v>17.734500000000001</v>
      </c>
      <c r="P797" s="158">
        <v>13.358499999999999</v>
      </c>
      <c r="Q797" s="158">
        <v>17.6432</v>
      </c>
      <c r="R797" s="158">
        <v>21.849299999999999</v>
      </c>
      <c r="T797" s="106"/>
      <c r="U797" s="107"/>
      <c r="V797" s="107"/>
      <c r="W797" s="107"/>
      <c r="X797" s="107"/>
      <c r="Y797" s="107"/>
      <c r="Z797" s="107"/>
      <c r="AA797" s="107"/>
      <c r="AB797" s="107"/>
      <c r="AC797" s="107"/>
      <c r="AD797" s="107"/>
      <c r="AE797" s="107"/>
      <c r="AF797" s="107"/>
      <c r="AG797" s="107"/>
      <c r="AH797" s="107"/>
    </row>
    <row r="798" spans="1:34" x14ac:dyDescent="0.3">
      <c r="A798" s="154" t="s">
        <v>1652</v>
      </c>
      <c r="B798" s="154" t="s">
        <v>1738</v>
      </c>
      <c r="C798" s="154">
        <v>119076</v>
      </c>
      <c r="D798" s="157">
        <v>44859</v>
      </c>
      <c r="E798" s="158">
        <v>68.963999999999999</v>
      </c>
      <c r="F798" s="158">
        <v>0.58630000000000004</v>
      </c>
      <c r="G798" s="158">
        <v>0.58630000000000004</v>
      </c>
      <c r="H798" s="158">
        <v>0.31859999999999999</v>
      </c>
      <c r="I798" s="158">
        <v>1.8189</v>
      </c>
      <c r="J798" s="158">
        <v>-0.1</v>
      </c>
      <c r="K798" s="158">
        <v>5.3689999999999998</v>
      </c>
      <c r="L798" s="158">
        <v>3.9241000000000001</v>
      </c>
      <c r="M798" s="158">
        <v>-1.3913</v>
      </c>
      <c r="N798" s="158">
        <v>-5.6580000000000004</v>
      </c>
      <c r="O798" s="158">
        <v>16.3461</v>
      </c>
      <c r="P798" s="158">
        <v>12.6166</v>
      </c>
      <c r="Q798" s="158">
        <v>14.762499999999999</v>
      </c>
      <c r="R798" s="158">
        <v>24.0731</v>
      </c>
      <c r="T798" s="106"/>
      <c r="U798" s="107"/>
      <c r="V798" s="107"/>
      <c r="W798" s="107"/>
      <c r="X798" s="107"/>
      <c r="Y798" s="107"/>
      <c r="Z798" s="107"/>
      <c r="AA798" s="107"/>
      <c r="AB798" s="107"/>
      <c r="AC798" s="107"/>
      <c r="AD798" s="107"/>
      <c r="AE798" s="107"/>
      <c r="AF798" s="107"/>
      <c r="AG798" s="107"/>
      <c r="AH798" s="107"/>
    </row>
    <row r="799" spans="1:34" x14ac:dyDescent="0.3">
      <c r="A799" s="154" t="s">
        <v>1652</v>
      </c>
      <c r="B799" s="154" t="s">
        <v>1836</v>
      </c>
      <c r="C799" s="154">
        <v>119077</v>
      </c>
      <c r="D799" s="157">
        <v>44859</v>
      </c>
      <c r="E799" s="158">
        <v>190.573187402759</v>
      </c>
      <c r="F799" s="158">
        <v>0.58579999999999999</v>
      </c>
      <c r="G799" s="158">
        <v>0.58579999999999999</v>
      </c>
      <c r="H799" s="158">
        <v>0.31890000000000002</v>
      </c>
      <c r="I799" s="158">
        <v>1.819</v>
      </c>
      <c r="J799" s="158">
        <v>-9.98E-2</v>
      </c>
      <c r="K799" s="158">
        <v>5.3685999999999998</v>
      </c>
      <c r="L799" s="158">
        <v>3.9237000000000002</v>
      </c>
      <c r="M799" s="158">
        <v>-1.3916999999999999</v>
      </c>
      <c r="N799" s="158">
        <v>-5.6581000000000001</v>
      </c>
      <c r="O799" s="158">
        <v>15.790900000000001</v>
      </c>
      <c r="P799" s="158">
        <v>12.000999999999999</v>
      </c>
      <c r="Q799" s="158">
        <v>14.445499999999999</v>
      </c>
      <c r="R799" s="158">
        <v>24.073599999999999</v>
      </c>
      <c r="T799" s="106"/>
      <c r="U799" s="107"/>
      <c r="V799" s="107"/>
      <c r="W799" s="107"/>
      <c r="X799" s="107"/>
      <c r="Y799" s="107"/>
      <c r="Z799" s="107"/>
      <c r="AA799" s="107"/>
      <c r="AB799" s="107"/>
      <c r="AC799" s="107"/>
      <c r="AD799" s="107"/>
      <c r="AE799" s="107"/>
      <c r="AF799" s="107"/>
      <c r="AG799" s="107"/>
      <c r="AH799" s="107"/>
    </row>
    <row r="800" spans="1:34" x14ac:dyDescent="0.3">
      <c r="A800" s="154" t="s">
        <v>1652</v>
      </c>
      <c r="B800" s="154" t="s">
        <v>1739</v>
      </c>
      <c r="C800" s="154">
        <v>105875</v>
      </c>
      <c r="D800" s="157">
        <v>44859</v>
      </c>
      <c r="E800" s="158">
        <v>63.808</v>
      </c>
      <c r="F800" s="158">
        <v>0.57369999999999999</v>
      </c>
      <c r="G800" s="158">
        <v>0.57369999999999999</v>
      </c>
      <c r="H800" s="158">
        <v>0.29709999999999998</v>
      </c>
      <c r="I800" s="158">
        <v>1.7753000000000001</v>
      </c>
      <c r="J800" s="158">
        <v>-0.1971</v>
      </c>
      <c r="K800" s="158">
        <v>5.0717999999999996</v>
      </c>
      <c r="L800" s="158">
        <v>3.3294000000000001</v>
      </c>
      <c r="M800" s="158">
        <v>-2.2263999999999999</v>
      </c>
      <c r="N800" s="158">
        <v>-6.7312000000000003</v>
      </c>
      <c r="O800" s="158">
        <v>15.108599999999999</v>
      </c>
      <c r="P800" s="158">
        <v>11.5473</v>
      </c>
      <c r="Q800" s="158">
        <v>12.7933</v>
      </c>
      <c r="R800" s="158">
        <v>22.715800000000002</v>
      </c>
      <c r="T800" s="106"/>
      <c r="U800" s="107"/>
      <c r="V800" s="107"/>
      <c r="W800" s="107"/>
      <c r="X800" s="107"/>
      <c r="Y800" s="107"/>
      <c r="Z800" s="107"/>
      <c r="AA800" s="107"/>
      <c r="AB800" s="107"/>
      <c r="AC800" s="107"/>
      <c r="AD800" s="107"/>
      <c r="AE800" s="107"/>
      <c r="AF800" s="107"/>
      <c r="AG800" s="107"/>
      <c r="AH800" s="107"/>
    </row>
    <row r="801" spans="1:34" x14ac:dyDescent="0.3">
      <c r="A801" s="154" t="s">
        <v>1652</v>
      </c>
      <c r="B801" s="154" t="s">
        <v>1837</v>
      </c>
      <c r="C801" s="154">
        <v>100080</v>
      </c>
      <c r="D801" s="157">
        <v>44859</v>
      </c>
      <c r="E801" s="158">
        <v>795.81533497794805</v>
      </c>
      <c r="F801" s="158">
        <v>0.57579999999999998</v>
      </c>
      <c r="G801" s="158">
        <v>0.57579999999999998</v>
      </c>
      <c r="H801" s="158">
        <v>0.29699999999999999</v>
      </c>
      <c r="I801" s="158">
        <v>1.776</v>
      </c>
      <c r="J801" s="158">
        <v>-0.19700000000000001</v>
      </c>
      <c r="K801" s="158">
        <v>5.0712000000000002</v>
      </c>
      <c r="L801" s="158">
        <v>3.331</v>
      </c>
      <c r="M801" s="158">
        <v>-2.2250999999999999</v>
      </c>
      <c r="N801" s="158">
        <v>-6.7302</v>
      </c>
      <c r="O801" s="158">
        <v>14.557</v>
      </c>
      <c r="P801" s="158">
        <v>10.933299999999999</v>
      </c>
      <c r="Q801" s="158">
        <v>18.7194</v>
      </c>
      <c r="R801" s="158">
        <v>22.718800000000002</v>
      </c>
      <c r="T801" s="106"/>
      <c r="U801" s="107"/>
      <c r="V801" s="107"/>
      <c r="W801" s="107"/>
      <c r="X801" s="107"/>
      <c r="Y801" s="107"/>
      <c r="Z801" s="107"/>
      <c r="AA801" s="107"/>
      <c r="AB801" s="107"/>
      <c r="AC801" s="107"/>
      <c r="AD801" s="107"/>
      <c r="AE801" s="107"/>
      <c r="AF801" s="107"/>
      <c r="AG801" s="107"/>
      <c r="AH801" s="107"/>
    </row>
    <row r="802" spans="1:34" x14ac:dyDescent="0.3">
      <c r="A802" s="154" t="s">
        <v>1652</v>
      </c>
      <c r="B802" s="154" t="s">
        <v>1661</v>
      </c>
      <c r="C802" s="154">
        <v>140353</v>
      </c>
      <c r="D802" s="157">
        <v>44859</v>
      </c>
      <c r="E802" s="158">
        <v>25.815000000000001</v>
      </c>
      <c r="F802" s="158">
        <v>0.7651</v>
      </c>
      <c r="G802" s="158">
        <v>0.7651</v>
      </c>
      <c r="H802" s="158">
        <v>0.84379999999999999</v>
      </c>
      <c r="I802" s="158">
        <v>3.2063000000000001</v>
      </c>
      <c r="J802" s="158">
        <v>1.4540999999999999</v>
      </c>
      <c r="K802" s="158">
        <v>6.8678999999999997</v>
      </c>
      <c r="L802" s="158">
        <v>6.6338999999999997</v>
      </c>
      <c r="M802" s="158">
        <v>3.3260999999999998</v>
      </c>
      <c r="N802" s="158">
        <v>1.7781</v>
      </c>
      <c r="O802" s="158">
        <v>18.764700000000001</v>
      </c>
      <c r="P802" s="158">
        <v>13.423500000000001</v>
      </c>
      <c r="Q802" s="158">
        <v>13.055300000000001</v>
      </c>
      <c r="R802" s="158">
        <v>27.4756</v>
      </c>
      <c r="T802" s="106"/>
      <c r="U802" s="107"/>
      <c r="V802" s="107"/>
      <c r="W802" s="107"/>
      <c r="X802" s="107"/>
      <c r="Y802" s="107"/>
      <c r="Z802" s="107"/>
      <c r="AA802" s="107"/>
      <c r="AB802" s="107"/>
      <c r="AC802" s="107"/>
      <c r="AD802" s="107"/>
      <c r="AE802" s="107"/>
      <c r="AF802" s="107"/>
      <c r="AG802" s="107"/>
      <c r="AH802" s="107"/>
    </row>
    <row r="803" spans="1:34" x14ac:dyDescent="0.3">
      <c r="A803" s="154" t="s">
        <v>1652</v>
      </c>
      <c r="B803" s="154" t="s">
        <v>1662</v>
      </c>
      <c r="C803" s="154">
        <v>140355</v>
      </c>
      <c r="D803" s="157">
        <v>44859</v>
      </c>
      <c r="E803" s="158">
        <v>23.297999999999998</v>
      </c>
      <c r="F803" s="158">
        <v>0.74380000000000002</v>
      </c>
      <c r="G803" s="158">
        <v>0.74380000000000002</v>
      </c>
      <c r="H803" s="158">
        <v>0.80910000000000004</v>
      </c>
      <c r="I803" s="158">
        <v>3.1341000000000001</v>
      </c>
      <c r="J803" s="158">
        <v>1.3001</v>
      </c>
      <c r="K803" s="158">
        <v>6.3981000000000003</v>
      </c>
      <c r="L803" s="158">
        <v>5.7126000000000001</v>
      </c>
      <c r="M803" s="158">
        <v>1.9919</v>
      </c>
      <c r="N803" s="158">
        <v>2.1499999999999998E-2</v>
      </c>
      <c r="O803" s="158">
        <v>16.691700000000001</v>
      </c>
      <c r="P803" s="158">
        <v>11.566000000000001</v>
      </c>
      <c r="Q803" s="158">
        <v>11.564500000000001</v>
      </c>
      <c r="R803" s="158">
        <v>25.2666</v>
      </c>
      <c r="T803" s="106"/>
      <c r="U803" s="107"/>
      <c r="V803" s="107"/>
      <c r="W803" s="107"/>
      <c r="X803" s="107"/>
      <c r="Y803" s="107"/>
      <c r="Z803" s="107"/>
      <c r="AA803" s="107"/>
      <c r="AB803" s="107"/>
      <c r="AC803" s="107"/>
      <c r="AD803" s="107"/>
      <c r="AE803" s="107"/>
      <c r="AF803" s="107"/>
      <c r="AG803" s="107"/>
      <c r="AH803" s="107"/>
    </row>
    <row r="804" spans="1:34" x14ac:dyDescent="0.3">
      <c r="A804" s="154" t="s">
        <v>1652</v>
      </c>
      <c r="B804" s="154" t="s">
        <v>1667</v>
      </c>
      <c r="C804" s="154">
        <v>100520</v>
      </c>
      <c r="D804" s="157">
        <v>44859</v>
      </c>
      <c r="E804" s="158">
        <v>1001.3669</v>
      </c>
      <c r="F804" s="158">
        <v>1.2251000000000001</v>
      </c>
      <c r="G804" s="158">
        <v>1.2251000000000001</v>
      </c>
      <c r="H804" s="158">
        <v>1.7129000000000001</v>
      </c>
      <c r="I804" s="158">
        <v>4.1448999999999998</v>
      </c>
      <c r="J804" s="158">
        <v>3.4180000000000001</v>
      </c>
      <c r="K804" s="158">
        <v>8.1617999999999995</v>
      </c>
      <c r="L804" s="158">
        <v>6.9134000000000002</v>
      </c>
      <c r="M804" s="158">
        <v>3.7892000000000001</v>
      </c>
      <c r="N804" s="158">
        <v>0.78790000000000004</v>
      </c>
      <c r="O804" s="158">
        <v>21.0459</v>
      </c>
      <c r="P804" s="158">
        <v>11.9466</v>
      </c>
      <c r="Q804" s="158">
        <v>17.8202</v>
      </c>
      <c r="R804" s="158">
        <v>31.753</v>
      </c>
      <c r="T804" s="106"/>
      <c r="U804" s="107"/>
      <c r="V804" s="107"/>
      <c r="W804" s="107"/>
      <c r="X804" s="107"/>
      <c r="Y804" s="107"/>
      <c r="Z804" s="107"/>
      <c r="AA804" s="107"/>
      <c r="AB804" s="107"/>
      <c r="AC804" s="107"/>
      <c r="AD804" s="107"/>
      <c r="AE804" s="107"/>
      <c r="AF804" s="107"/>
      <c r="AG804" s="107"/>
      <c r="AH804" s="107"/>
    </row>
    <row r="805" spans="1:34" x14ac:dyDescent="0.3">
      <c r="A805" s="154" t="s">
        <v>1652</v>
      </c>
      <c r="B805" s="154" t="s">
        <v>1668</v>
      </c>
      <c r="C805" s="154">
        <v>118535</v>
      </c>
      <c r="D805" s="157">
        <v>44859</v>
      </c>
      <c r="E805" s="158">
        <v>1091.2867000000001</v>
      </c>
      <c r="F805" s="158">
        <v>1.2331000000000001</v>
      </c>
      <c r="G805" s="158">
        <v>1.2331000000000001</v>
      </c>
      <c r="H805" s="158">
        <v>1.7269000000000001</v>
      </c>
      <c r="I805" s="158">
        <v>4.1734</v>
      </c>
      <c r="J805" s="158">
        <v>3.4826999999999999</v>
      </c>
      <c r="K805" s="158">
        <v>8.3558000000000003</v>
      </c>
      <c r="L805" s="158">
        <v>7.2971000000000004</v>
      </c>
      <c r="M805" s="158">
        <v>4.3479000000000001</v>
      </c>
      <c r="N805" s="158">
        <v>1.5101</v>
      </c>
      <c r="O805" s="158">
        <v>21.941800000000001</v>
      </c>
      <c r="P805" s="158">
        <v>12.869400000000001</v>
      </c>
      <c r="Q805" s="158">
        <v>16.019300000000001</v>
      </c>
      <c r="R805" s="158">
        <v>32.706099999999999</v>
      </c>
      <c r="T805" s="106"/>
      <c r="U805" s="107"/>
      <c r="V805" s="107"/>
      <c r="W805" s="107"/>
      <c r="X805" s="107"/>
      <c r="Y805" s="107"/>
      <c r="Z805" s="107"/>
      <c r="AA805" s="107"/>
      <c r="AB805" s="107"/>
      <c r="AC805" s="107"/>
      <c r="AD805" s="107"/>
      <c r="AE805" s="107"/>
      <c r="AF805" s="107"/>
      <c r="AG805" s="107"/>
      <c r="AH805" s="107"/>
    </row>
    <row r="806" spans="1:34" x14ac:dyDescent="0.3">
      <c r="A806" s="154" t="s">
        <v>1652</v>
      </c>
      <c r="B806" s="154" t="s">
        <v>1669</v>
      </c>
      <c r="C806" s="154">
        <v>101762</v>
      </c>
      <c r="D806" s="157">
        <v>44859</v>
      </c>
      <c r="E806" s="158">
        <v>1120.29</v>
      </c>
      <c r="F806" s="158">
        <v>1.3654999999999999</v>
      </c>
      <c r="G806" s="158">
        <v>1.3654999999999999</v>
      </c>
      <c r="H806" s="158">
        <v>1.9181999999999999</v>
      </c>
      <c r="I806" s="158">
        <v>4.9383999999999997</v>
      </c>
      <c r="J806" s="158">
        <v>3.5091000000000001</v>
      </c>
      <c r="K806" s="158">
        <v>9.8110999999999997</v>
      </c>
      <c r="L806" s="158">
        <v>10.113799999999999</v>
      </c>
      <c r="M806" s="158">
        <v>11.460699999999999</v>
      </c>
      <c r="N806" s="158">
        <v>9.6387999999999998</v>
      </c>
      <c r="O806" s="158">
        <v>20.217099999999999</v>
      </c>
      <c r="P806" s="158">
        <v>12.1861</v>
      </c>
      <c r="Q806" s="158">
        <v>18.475899999999999</v>
      </c>
      <c r="R806" s="158">
        <v>38.034799999999997</v>
      </c>
      <c r="T806" s="106"/>
      <c r="U806" s="107"/>
      <c r="V806" s="107"/>
      <c r="W806" s="107"/>
      <c r="X806" s="107"/>
      <c r="Y806" s="107"/>
      <c r="Z806" s="107"/>
      <c r="AA806" s="107"/>
      <c r="AB806" s="107"/>
      <c r="AC806" s="107"/>
      <c r="AD806" s="107"/>
      <c r="AE806" s="107"/>
      <c r="AF806" s="107"/>
      <c r="AG806" s="107"/>
      <c r="AH806" s="107"/>
    </row>
    <row r="807" spans="1:34" x14ac:dyDescent="0.3">
      <c r="A807" s="154" t="s">
        <v>1652</v>
      </c>
      <c r="B807" s="154" t="s">
        <v>1670</v>
      </c>
      <c r="C807" s="154">
        <v>118955</v>
      </c>
      <c r="D807" s="157">
        <v>44859</v>
      </c>
      <c r="E807" s="158">
        <v>1202.9880000000001</v>
      </c>
      <c r="F807" s="158">
        <v>1.3743000000000001</v>
      </c>
      <c r="G807" s="158">
        <v>1.3743000000000001</v>
      </c>
      <c r="H807" s="158">
        <v>1.9335</v>
      </c>
      <c r="I807" s="158">
        <v>4.9686000000000003</v>
      </c>
      <c r="J807" s="158">
        <v>3.5749</v>
      </c>
      <c r="K807" s="158">
        <v>9.9941999999999993</v>
      </c>
      <c r="L807" s="158">
        <v>10.4841</v>
      </c>
      <c r="M807" s="158">
        <v>12.022600000000001</v>
      </c>
      <c r="N807" s="158">
        <v>10.374700000000001</v>
      </c>
      <c r="O807" s="158">
        <v>20.95</v>
      </c>
      <c r="P807" s="158">
        <v>12.9499</v>
      </c>
      <c r="Q807" s="158">
        <v>15.448499999999999</v>
      </c>
      <c r="R807" s="158">
        <v>38.903799999999997</v>
      </c>
      <c r="T807" s="106"/>
      <c r="U807" s="107"/>
      <c r="V807" s="107"/>
      <c r="W807" s="107"/>
      <c r="X807" s="107"/>
      <c r="Y807" s="107"/>
      <c r="Z807" s="107"/>
      <c r="AA807" s="107"/>
      <c r="AB807" s="107"/>
      <c r="AC807" s="107"/>
      <c r="AD807" s="107"/>
      <c r="AE807" s="107"/>
      <c r="AF807" s="107"/>
      <c r="AG807" s="107"/>
      <c r="AH807" s="107"/>
    </row>
    <row r="808" spans="1:34" x14ac:dyDescent="0.3">
      <c r="A808" s="154" t="s">
        <v>1652</v>
      </c>
      <c r="B808" s="154" t="s">
        <v>1663</v>
      </c>
      <c r="C808" s="154">
        <v>102252</v>
      </c>
      <c r="D808" s="157">
        <v>44859</v>
      </c>
      <c r="E808" s="158">
        <v>128.5395</v>
      </c>
      <c r="F808" s="158">
        <v>0.84230000000000005</v>
      </c>
      <c r="G808" s="158">
        <v>0.84230000000000005</v>
      </c>
      <c r="H808" s="158">
        <v>0.89049999999999996</v>
      </c>
      <c r="I808" s="158">
        <v>3.3429000000000002</v>
      </c>
      <c r="J808" s="158">
        <v>1.2712000000000001</v>
      </c>
      <c r="K808" s="158">
        <v>5.6858000000000004</v>
      </c>
      <c r="L808" s="158">
        <v>0.47470000000000001</v>
      </c>
      <c r="M808" s="158">
        <v>-3.5663</v>
      </c>
      <c r="N808" s="158">
        <v>-4.4505999999999997</v>
      </c>
      <c r="O808" s="158">
        <v>15.4655</v>
      </c>
      <c r="P808" s="158">
        <v>8.2992000000000008</v>
      </c>
      <c r="Q808" s="158">
        <v>14.6495</v>
      </c>
      <c r="R808" s="158">
        <v>21.602900000000002</v>
      </c>
      <c r="T808" s="106"/>
      <c r="U808" s="107"/>
      <c r="V808" s="107"/>
      <c r="W808" s="107"/>
      <c r="X808" s="107"/>
      <c r="Y808" s="107"/>
      <c r="Z808" s="107"/>
      <c r="AA808" s="107"/>
      <c r="AB808" s="107"/>
      <c r="AC808" s="107"/>
      <c r="AD808" s="107"/>
      <c r="AE808" s="107"/>
      <c r="AF808" s="107"/>
      <c r="AG808" s="107"/>
      <c r="AH808" s="107"/>
    </row>
    <row r="809" spans="1:34" x14ac:dyDescent="0.3">
      <c r="A809" s="154" t="s">
        <v>1652</v>
      </c>
      <c r="B809" s="154" t="s">
        <v>1664</v>
      </c>
      <c r="C809" s="154">
        <v>120046</v>
      </c>
      <c r="D809" s="157">
        <v>44859</v>
      </c>
      <c r="E809" s="158">
        <v>140.2989</v>
      </c>
      <c r="F809" s="158">
        <v>0.8548</v>
      </c>
      <c r="G809" s="158">
        <v>0.8548</v>
      </c>
      <c r="H809" s="158">
        <v>0.91239999999999999</v>
      </c>
      <c r="I809" s="158">
        <v>3.3889</v>
      </c>
      <c r="J809" s="158">
        <v>1.3742000000000001</v>
      </c>
      <c r="K809" s="158">
        <v>5.9977</v>
      </c>
      <c r="L809" s="158">
        <v>1.08</v>
      </c>
      <c r="M809" s="158">
        <v>-2.6974</v>
      </c>
      <c r="N809" s="158">
        <v>-3.3041999999999998</v>
      </c>
      <c r="O809" s="158">
        <v>16.825099999999999</v>
      </c>
      <c r="P809" s="158">
        <v>9.4314999999999998</v>
      </c>
      <c r="Q809" s="158">
        <v>14.146699999999999</v>
      </c>
      <c r="R809" s="158">
        <v>23.0426</v>
      </c>
      <c r="T809" s="106"/>
      <c r="U809" s="107"/>
      <c r="V809" s="107"/>
      <c r="W809" s="107"/>
      <c r="X809" s="107"/>
      <c r="Y809" s="107"/>
      <c r="Z809" s="107"/>
      <c r="AA809" s="107"/>
      <c r="AB809" s="107"/>
      <c r="AC809" s="107"/>
      <c r="AD809" s="107"/>
      <c r="AE809" s="107"/>
      <c r="AF809" s="107"/>
      <c r="AG809" s="107"/>
      <c r="AH809" s="107"/>
    </row>
    <row r="810" spans="1:34" x14ac:dyDescent="0.3">
      <c r="A810" s="154" t="s">
        <v>1652</v>
      </c>
      <c r="B810" s="154" t="s">
        <v>1671</v>
      </c>
      <c r="C810" s="154">
        <v>128235</v>
      </c>
      <c r="D810" s="157">
        <v>44859</v>
      </c>
      <c r="E810" s="158">
        <v>35.24</v>
      </c>
      <c r="F810" s="158">
        <v>0.25600000000000001</v>
      </c>
      <c r="G810" s="158">
        <v>0.25600000000000001</v>
      </c>
      <c r="H810" s="158">
        <v>-8.5099999999999995E-2</v>
      </c>
      <c r="I810" s="158">
        <v>2.2635000000000001</v>
      </c>
      <c r="J810" s="158">
        <v>0.42749999999999999</v>
      </c>
      <c r="K810" s="158">
        <v>7.2755000000000001</v>
      </c>
      <c r="L810" s="158">
        <v>5.194</v>
      </c>
      <c r="M810" s="158">
        <v>1.2353000000000001</v>
      </c>
      <c r="N810" s="158">
        <v>0.59950000000000003</v>
      </c>
      <c r="O810" s="158">
        <v>17.148099999999999</v>
      </c>
      <c r="P810" s="158">
        <v>11.888199999999999</v>
      </c>
      <c r="Q810" s="158">
        <v>15.805899999999999</v>
      </c>
      <c r="R810" s="158">
        <v>25.997</v>
      </c>
      <c r="T810" s="106"/>
      <c r="U810" s="107"/>
      <c r="V810" s="107"/>
      <c r="W810" s="107"/>
      <c r="X810" s="107"/>
      <c r="Y810" s="107"/>
      <c r="Z810" s="107"/>
      <c r="AA810" s="107"/>
      <c r="AB810" s="107"/>
      <c r="AC810" s="107"/>
      <c r="AD810" s="107"/>
      <c r="AE810" s="107"/>
      <c r="AF810" s="107"/>
      <c r="AG810" s="107"/>
      <c r="AH810" s="107"/>
    </row>
    <row r="811" spans="1:34" x14ac:dyDescent="0.3">
      <c r="A811" s="154" t="s">
        <v>1652</v>
      </c>
      <c r="B811" s="154" t="s">
        <v>1672</v>
      </c>
      <c r="C811" s="154">
        <v>128236</v>
      </c>
      <c r="D811" s="157">
        <v>44859</v>
      </c>
      <c r="E811" s="158">
        <v>39.4</v>
      </c>
      <c r="F811" s="158">
        <v>0.28000000000000003</v>
      </c>
      <c r="G811" s="158">
        <v>0.28000000000000003</v>
      </c>
      <c r="H811" s="158">
        <v>-5.0700000000000002E-2</v>
      </c>
      <c r="I811" s="158">
        <v>2.3111000000000002</v>
      </c>
      <c r="J811" s="158">
        <v>0.5615</v>
      </c>
      <c r="K811" s="158">
        <v>7.6208999999999998</v>
      </c>
      <c r="L811" s="158">
        <v>5.9139999999999997</v>
      </c>
      <c r="M811" s="158">
        <v>2.2048999999999999</v>
      </c>
      <c r="N811" s="158">
        <v>1.9140999999999999</v>
      </c>
      <c r="O811" s="158">
        <v>18.678599999999999</v>
      </c>
      <c r="P811" s="158">
        <v>13.6204</v>
      </c>
      <c r="Q811" s="158">
        <v>17.321200000000001</v>
      </c>
      <c r="R811" s="158">
        <v>27.643599999999999</v>
      </c>
      <c r="T811" s="106"/>
      <c r="U811" s="107"/>
      <c r="V811" s="107"/>
      <c r="W811" s="107"/>
      <c r="X811" s="107"/>
      <c r="Y811" s="107"/>
      <c r="Z811" s="107"/>
      <c r="AA811" s="107"/>
      <c r="AB811" s="107"/>
      <c r="AC811" s="107"/>
      <c r="AD811" s="107"/>
      <c r="AE811" s="107"/>
      <c r="AF811" s="107"/>
      <c r="AG811" s="107"/>
      <c r="AH811" s="107"/>
    </row>
    <row r="812" spans="1:34" x14ac:dyDescent="0.3">
      <c r="A812" s="154" t="s">
        <v>1652</v>
      </c>
      <c r="B812" s="154" t="s">
        <v>1692</v>
      </c>
      <c r="C812" s="154">
        <v>118424</v>
      </c>
      <c r="D812" s="157">
        <v>44859</v>
      </c>
      <c r="E812" s="158">
        <v>148.374</v>
      </c>
      <c r="F812" s="158">
        <v>0.45290000000000002</v>
      </c>
      <c r="G812" s="158">
        <v>0.45290000000000002</v>
      </c>
      <c r="H812" s="158">
        <v>0.2175</v>
      </c>
      <c r="I812" s="158">
        <v>2.1276000000000002</v>
      </c>
      <c r="J812" s="158">
        <v>0.93400000000000005</v>
      </c>
      <c r="K812" s="158">
        <v>6.7591999999999999</v>
      </c>
      <c r="L812" s="158">
        <v>6.0723000000000003</v>
      </c>
      <c r="M812" s="158">
        <v>1.64</v>
      </c>
      <c r="N812" s="158">
        <v>0.92779999999999996</v>
      </c>
      <c r="O812" s="158">
        <v>14.4673</v>
      </c>
      <c r="P812" s="158">
        <v>9.1157000000000004</v>
      </c>
      <c r="Q812" s="158">
        <v>14.1547</v>
      </c>
      <c r="R812" s="158">
        <v>24.324200000000001</v>
      </c>
      <c r="T812" s="106"/>
      <c r="U812" s="107"/>
      <c r="V812" s="107"/>
      <c r="W812" s="107"/>
      <c r="X812" s="107"/>
      <c r="Y812" s="107"/>
      <c r="Z812" s="107"/>
      <c r="AA812" s="107"/>
      <c r="AB812" s="107"/>
      <c r="AC812" s="107"/>
      <c r="AD812" s="107"/>
      <c r="AE812" s="107"/>
      <c r="AF812" s="107"/>
      <c r="AG812" s="107"/>
      <c r="AH812" s="107"/>
    </row>
    <row r="813" spans="1:34" x14ac:dyDescent="0.3">
      <c r="A813" s="154" t="s">
        <v>1652</v>
      </c>
      <c r="B813" s="154" t="s">
        <v>1693</v>
      </c>
      <c r="C813" s="154">
        <v>108594</v>
      </c>
      <c r="D813" s="157">
        <v>44859</v>
      </c>
      <c r="E813" s="158">
        <v>138.39500000000001</v>
      </c>
      <c r="F813" s="158">
        <v>0.44490000000000002</v>
      </c>
      <c r="G813" s="158">
        <v>0.44490000000000002</v>
      </c>
      <c r="H813" s="158">
        <v>0.20349999999999999</v>
      </c>
      <c r="I813" s="158">
        <v>2.0989</v>
      </c>
      <c r="J813" s="158">
        <v>0.86950000000000005</v>
      </c>
      <c r="K813" s="158">
        <v>6.5643000000000002</v>
      </c>
      <c r="L813" s="158">
        <v>5.6853999999999996</v>
      </c>
      <c r="M813" s="158">
        <v>1.1068</v>
      </c>
      <c r="N813" s="158">
        <v>0.21360000000000001</v>
      </c>
      <c r="O813" s="158">
        <v>13.6762</v>
      </c>
      <c r="P813" s="158">
        <v>8.3484999999999996</v>
      </c>
      <c r="Q813" s="158">
        <v>16.6248</v>
      </c>
      <c r="R813" s="158">
        <v>23.447399999999998</v>
      </c>
      <c r="T813" s="106"/>
      <c r="U813" s="107"/>
      <c r="V813" s="107"/>
      <c r="W813" s="107"/>
      <c r="X813" s="107"/>
      <c r="Y813" s="107"/>
      <c r="Z813" s="107"/>
      <c r="AA813" s="107"/>
      <c r="AB813" s="107"/>
      <c r="AC813" s="107"/>
      <c r="AD813" s="107"/>
      <c r="AE813" s="107"/>
      <c r="AF813" s="107"/>
      <c r="AG813" s="107"/>
      <c r="AH813" s="107"/>
    </row>
    <row r="814" spans="1:34" x14ac:dyDescent="0.3">
      <c r="A814" s="154" t="s">
        <v>1652</v>
      </c>
      <c r="B814" s="154" t="s">
        <v>1673</v>
      </c>
      <c r="C814" s="154">
        <v>120492</v>
      </c>
      <c r="D814" s="157">
        <v>44859</v>
      </c>
      <c r="E814" s="158">
        <v>59.1526</v>
      </c>
      <c r="F814" s="158">
        <v>1.0385</v>
      </c>
      <c r="G814" s="158">
        <v>1.0385</v>
      </c>
      <c r="H814" s="158">
        <v>0.67479999999999996</v>
      </c>
      <c r="I814" s="158">
        <v>2.8668</v>
      </c>
      <c r="J814" s="158">
        <v>1.4496</v>
      </c>
      <c r="K814" s="158">
        <v>6.1593</v>
      </c>
      <c r="L814" s="158">
        <v>8.5745000000000005</v>
      </c>
      <c r="M814" s="158">
        <v>4.7614000000000001</v>
      </c>
      <c r="N814" s="158">
        <v>4.7206000000000001</v>
      </c>
      <c r="O814" s="158">
        <v>17.0199</v>
      </c>
      <c r="P814" s="158">
        <v>12.6173</v>
      </c>
      <c r="Q814" s="158">
        <v>16.034500000000001</v>
      </c>
      <c r="R814" s="158">
        <v>30.9178</v>
      </c>
      <c r="T814" s="106"/>
      <c r="U814" s="107"/>
      <c r="V814" s="107"/>
      <c r="W814" s="107"/>
      <c r="X814" s="107"/>
      <c r="Y814" s="107"/>
      <c r="Z814" s="107"/>
      <c r="AA814" s="107"/>
      <c r="AB814" s="107"/>
      <c r="AC814" s="107"/>
      <c r="AD814" s="107"/>
      <c r="AE814" s="107"/>
      <c r="AF814" s="107"/>
      <c r="AG814" s="107"/>
      <c r="AH814" s="107"/>
    </row>
    <row r="815" spans="1:34" x14ac:dyDescent="0.3">
      <c r="A815" s="154" t="s">
        <v>1652</v>
      </c>
      <c r="B815" s="154" t="s">
        <v>2005</v>
      </c>
      <c r="C815" s="154">
        <v>109522</v>
      </c>
      <c r="D815" s="157">
        <v>44859</v>
      </c>
      <c r="E815" s="158">
        <v>53.809100000000001</v>
      </c>
      <c r="F815" s="158">
        <v>1.0293000000000001</v>
      </c>
      <c r="G815" s="158">
        <v>1.0293000000000001</v>
      </c>
      <c r="H815" s="158">
        <v>0.65920000000000001</v>
      </c>
      <c r="I815" s="158">
        <v>2.8344999999999998</v>
      </c>
      <c r="J815" s="158">
        <v>1.3805000000000001</v>
      </c>
      <c r="K815" s="158">
        <v>5.9347000000000003</v>
      </c>
      <c r="L815" s="158">
        <v>8.1382999999999992</v>
      </c>
      <c r="M815" s="158">
        <v>4.1646999999999998</v>
      </c>
      <c r="N815" s="158">
        <v>3.9068999999999998</v>
      </c>
      <c r="O815" s="158">
        <v>16.1111</v>
      </c>
      <c r="P815" s="158">
        <v>11.742800000000001</v>
      </c>
      <c r="Q815" s="158">
        <v>12.6805</v>
      </c>
      <c r="R815" s="158">
        <v>29.900300000000001</v>
      </c>
      <c r="T815" s="106"/>
      <c r="U815" s="107"/>
      <c r="V815" s="107"/>
      <c r="W815" s="107"/>
      <c r="X815" s="107"/>
      <c r="Y815" s="107"/>
      <c r="Z815" s="107"/>
      <c r="AA815" s="107"/>
      <c r="AB815" s="107"/>
      <c r="AC815" s="107"/>
      <c r="AD815" s="107"/>
      <c r="AE815" s="107"/>
      <c r="AF815" s="107"/>
      <c r="AG815" s="107"/>
      <c r="AH815" s="107"/>
    </row>
    <row r="816" spans="1:34" x14ac:dyDescent="0.3">
      <c r="A816" s="154" t="s">
        <v>1652</v>
      </c>
      <c r="B816" s="154" t="s">
        <v>1680</v>
      </c>
      <c r="C816" s="154">
        <v>112090</v>
      </c>
      <c r="D816" s="157">
        <v>44859</v>
      </c>
      <c r="E816" s="158">
        <v>53.822000000000003</v>
      </c>
      <c r="F816" s="158">
        <v>0.92259999999999998</v>
      </c>
      <c r="G816" s="158">
        <v>0.92259999999999998</v>
      </c>
      <c r="H816" s="158">
        <v>1.0551999999999999</v>
      </c>
      <c r="I816" s="158">
        <v>3.8353000000000002</v>
      </c>
      <c r="J816" s="158">
        <v>2.0825</v>
      </c>
      <c r="K816" s="158">
        <v>6.6669</v>
      </c>
      <c r="L816" s="158">
        <v>5.5872000000000002</v>
      </c>
      <c r="M816" s="158">
        <v>2.7765</v>
      </c>
      <c r="N816" s="158">
        <v>3.7000000000000002E-3</v>
      </c>
      <c r="O816" s="158">
        <v>14.5748</v>
      </c>
      <c r="P816" s="158">
        <v>10.5007</v>
      </c>
      <c r="Q816" s="158">
        <v>13.677899999999999</v>
      </c>
      <c r="R816" s="158">
        <v>21.680599999999998</v>
      </c>
      <c r="T816" s="106"/>
      <c r="U816" s="107"/>
      <c r="V816" s="107"/>
      <c r="W816" s="107"/>
      <c r="X816" s="107"/>
      <c r="Y816" s="107"/>
      <c r="Z816" s="107"/>
      <c r="AA816" s="107"/>
      <c r="AB816" s="107"/>
      <c r="AC816" s="107"/>
      <c r="AD816" s="107"/>
      <c r="AE816" s="107"/>
      <c r="AF816" s="107"/>
      <c r="AG816" s="107"/>
      <c r="AH816" s="107"/>
    </row>
    <row r="817" spans="1:34" x14ac:dyDescent="0.3">
      <c r="A817" s="154" t="s">
        <v>1652</v>
      </c>
      <c r="B817" s="154" t="s">
        <v>1681</v>
      </c>
      <c r="C817" s="154">
        <v>120166</v>
      </c>
      <c r="D817" s="157">
        <v>44859</v>
      </c>
      <c r="E817" s="158">
        <v>59.207000000000001</v>
      </c>
      <c r="F817" s="158">
        <v>0.93420000000000003</v>
      </c>
      <c r="G817" s="158">
        <v>0.93420000000000003</v>
      </c>
      <c r="H817" s="158">
        <v>1.0738000000000001</v>
      </c>
      <c r="I817" s="158">
        <v>3.8719000000000001</v>
      </c>
      <c r="J817" s="158">
        <v>2.1656</v>
      </c>
      <c r="K817" s="158">
        <v>6.9142999999999999</v>
      </c>
      <c r="L817" s="158">
        <v>6.0867000000000004</v>
      </c>
      <c r="M817" s="158">
        <v>3.5068999999999999</v>
      </c>
      <c r="N817" s="158">
        <v>0.95489999999999997</v>
      </c>
      <c r="O817" s="158">
        <v>15.675800000000001</v>
      </c>
      <c r="P817" s="158">
        <v>11.5946</v>
      </c>
      <c r="Q817" s="158">
        <v>16.353100000000001</v>
      </c>
      <c r="R817" s="158">
        <v>22.845600000000001</v>
      </c>
      <c r="T817" s="106"/>
      <c r="U817" s="107"/>
      <c r="V817" s="107"/>
      <c r="W817" s="107"/>
      <c r="X817" s="107"/>
      <c r="Y817" s="107"/>
      <c r="Z817" s="107"/>
      <c r="AA817" s="107"/>
      <c r="AB817" s="107"/>
      <c r="AC817" s="107"/>
      <c r="AD817" s="107"/>
      <c r="AE817" s="107"/>
      <c r="AF817" s="107"/>
      <c r="AG817" s="107"/>
      <c r="AH817" s="107"/>
    </row>
    <row r="818" spans="1:34" x14ac:dyDescent="0.3">
      <c r="A818" s="154" t="s">
        <v>1652</v>
      </c>
      <c r="B818" s="154" t="s">
        <v>1694</v>
      </c>
      <c r="C818" s="154">
        <v>119291</v>
      </c>
      <c r="D818" s="157">
        <v>44859</v>
      </c>
      <c r="E818" s="158">
        <v>129.81299999999999</v>
      </c>
      <c r="F818" s="158">
        <v>1.1279999999999999</v>
      </c>
      <c r="G818" s="158">
        <v>1.1279999999999999</v>
      </c>
      <c r="H818" s="158">
        <v>1.1990000000000001</v>
      </c>
      <c r="I818" s="158">
        <v>3.2187000000000001</v>
      </c>
      <c r="J818" s="158">
        <v>1.1863999999999999</v>
      </c>
      <c r="K818" s="158">
        <v>6.3857999999999997</v>
      </c>
      <c r="L818" s="158">
        <v>4.4931999999999999</v>
      </c>
      <c r="M818" s="158">
        <v>3.6878000000000002</v>
      </c>
      <c r="N818" s="158">
        <v>-9.4700000000000006E-2</v>
      </c>
      <c r="O818" s="158">
        <v>15.179</v>
      </c>
      <c r="P818" s="158">
        <v>9.5844000000000005</v>
      </c>
      <c r="Q818" s="158">
        <v>13.316700000000001</v>
      </c>
      <c r="R818" s="158">
        <v>21.389800000000001</v>
      </c>
      <c r="T818" s="106"/>
      <c r="U818" s="107"/>
      <c r="V818" s="107"/>
      <c r="W818" s="107"/>
      <c r="X818" s="107"/>
      <c r="Y818" s="107"/>
      <c r="Z818" s="107"/>
      <c r="AA818" s="107"/>
      <c r="AB818" s="107"/>
      <c r="AC818" s="107"/>
      <c r="AD818" s="107"/>
      <c r="AE818" s="107"/>
      <c r="AF818" s="107"/>
      <c r="AG818" s="107"/>
      <c r="AH818" s="107"/>
    </row>
    <row r="819" spans="1:34" x14ac:dyDescent="0.3">
      <c r="A819" s="154" t="s">
        <v>1652</v>
      </c>
      <c r="B819" s="154" t="s">
        <v>1695</v>
      </c>
      <c r="C819" s="154">
        <v>118043</v>
      </c>
      <c r="D819" s="157">
        <v>44859</v>
      </c>
      <c r="E819" s="158">
        <v>121.247</v>
      </c>
      <c r="F819" s="158">
        <v>1.1201000000000001</v>
      </c>
      <c r="G819" s="158">
        <v>1.1201000000000001</v>
      </c>
      <c r="H819" s="158">
        <v>1.1850000000000001</v>
      </c>
      <c r="I819" s="158">
        <v>3.1898</v>
      </c>
      <c r="J819" s="158">
        <v>1.1209</v>
      </c>
      <c r="K819" s="158">
        <v>6.1875</v>
      </c>
      <c r="L819" s="158">
        <v>4.1059999999999999</v>
      </c>
      <c r="M819" s="158">
        <v>3.1214</v>
      </c>
      <c r="N819" s="158">
        <v>-0.81799999999999995</v>
      </c>
      <c r="O819" s="158">
        <v>14.370799999999999</v>
      </c>
      <c r="P819" s="158">
        <v>8.7996999999999996</v>
      </c>
      <c r="Q819" s="158">
        <v>15.367800000000001</v>
      </c>
      <c r="R819" s="158">
        <v>20.519300000000001</v>
      </c>
      <c r="T819" s="106"/>
      <c r="U819" s="107"/>
      <c r="V819" s="107"/>
      <c r="W819" s="107"/>
      <c r="X819" s="107"/>
      <c r="Y819" s="107"/>
      <c r="Z819" s="107"/>
      <c r="AA819" s="107"/>
      <c r="AB819" s="107"/>
      <c r="AC819" s="107"/>
      <c r="AD819" s="107"/>
      <c r="AE819" s="107"/>
      <c r="AF819" s="107"/>
      <c r="AG819" s="107"/>
      <c r="AH819" s="107"/>
    </row>
    <row r="820" spans="1:34" x14ac:dyDescent="0.3">
      <c r="A820" s="154" t="s">
        <v>1652</v>
      </c>
      <c r="B820" s="154" t="s">
        <v>1696</v>
      </c>
      <c r="C820" s="154">
        <v>120264</v>
      </c>
      <c r="D820" s="157">
        <v>44859</v>
      </c>
      <c r="E820" s="158">
        <v>72.130600000000001</v>
      </c>
      <c r="F820" s="158">
        <v>0.51319999999999999</v>
      </c>
      <c r="G820" s="158">
        <v>0.51319999999999999</v>
      </c>
      <c r="H820" s="158">
        <v>0.56069999999999998</v>
      </c>
      <c r="I820" s="158">
        <v>2.0828000000000002</v>
      </c>
      <c r="J820" s="158">
        <v>1.6474</v>
      </c>
      <c r="K820" s="158">
        <v>6.2961</v>
      </c>
      <c r="L820" s="158">
        <v>6.5575000000000001</v>
      </c>
      <c r="M820" s="158">
        <v>1.0904</v>
      </c>
      <c r="N820" s="158">
        <v>-0.70389999999999997</v>
      </c>
      <c r="O820" s="158">
        <v>12.0989</v>
      </c>
      <c r="P820" s="158">
        <v>8.3078000000000003</v>
      </c>
      <c r="Q820" s="158">
        <v>10.329499999999999</v>
      </c>
      <c r="R820" s="158">
        <v>18.706600000000002</v>
      </c>
      <c r="T820" s="106"/>
      <c r="U820" s="107"/>
      <c r="V820" s="107"/>
      <c r="W820" s="107"/>
      <c r="X820" s="107"/>
      <c r="Y820" s="107"/>
      <c r="Z820" s="107"/>
      <c r="AA820" s="107"/>
      <c r="AB820" s="107"/>
      <c r="AC820" s="107"/>
      <c r="AD820" s="107"/>
      <c r="AE820" s="107"/>
      <c r="AF820" s="107"/>
      <c r="AG820" s="107"/>
      <c r="AH820" s="107"/>
    </row>
    <row r="821" spans="1:34" x14ac:dyDescent="0.3">
      <c r="A821" s="154" t="s">
        <v>1652</v>
      </c>
      <c r="B821" s="154" t="s">
        <v>1882</v>
      </c>
      <c r="C821" s="154">
        <v>100313</v>
      </c>
      <c r="D821" s="157">
        <v>44859</v>
      </c>
      <c r="E821" s="158">
        <v>67.058000000000007</v>
      </c>
      <c r="F821" s="158">
        <v>0.50419999999999998</v>
      </c>
      <c r="G821" s="158">
        <v>0.50419999999999998</v>
      </c>
      <c r="H821" s="158">
        <v>0.54500000000000004</v>
      </c>
      <c r="I821" s="158">
        <v>2.0510000000000002</v>
      </c>
      <c r="J821" s="158">
        <v>1.5743</v>
      </c>
      <c r="K821" s="158">
        <v>6.0770999999999997</v>
      </c>
      <c r="L821" s="158">
        <v>6.1150000000000002</v>
      </c>
      <c r="M821" s="158">
        <v>0.4325</v>
      </c>
      <c r="N821" s="158">
        <v>-1.5875999999999999</v>
      </c>
      <c r="O821" s="158">
        <v>11.1745</v>
      </c>
      <c r="P821" s="158">
        <v>7.3958000000000004</v>
      </c>
      <c r="Q821" s="158">
        <v>8.9664999999999999</v>
      </c>
      <c r="R821" s="158">
        <v>17.6309</v>
      </c>
      <c r="T821" s="106"/>
      <c r="U821" s="107"/>
      <c r="V821" s="107"/>
      <c r="W821" s="107"/>
      <c r="X821" s="107"/>
      <c r="Y821" s="107"/>
      <c r="Z821" s="107"/>
      <c r="AA821" s="107"/>
      <c r="AB821" s="107"/>
      <c r="AC821" s="107"/>
      <c r="AD821" s="107"/>
      <c r="AE821" s="107"/>
      <c r="AF821" s="107"/>
      <c r="AG821" s="107"/>
      <c r="AH821" s="107"/>
    </row>
    <row r="822" spans="1:34" x14ac:dyDescent="0.3">
      <c r="A822" s="154" t="s">
        <v>1652</v>
      </c>
      <c r="B822" s="154" t="s">
        <v>1690</v>
      </c>
      <c r="C822" s="154">
        <v>129046</v>
      </c>
      <c r="D822" s="157">
        <v>44859</v>
      </c>
      <c r="E822" s="158">
        <v>37.206600000000002</v>
      </c>
      <c r="F822" s="158">
        <v>1.1460999999999999</v>
      </c>
      <c r="G822" s="158">
        <v>1.1460999999999999</v>
      </c>
      <c r="H822" s="158">
        <v>0.37719999999999998</v>
      </c>
      <c r="I822" s="158">
        <v>2.6253000000000002</v>
      </c>
      <c r="J822" s="158">
        <v>-0.50039999999999996</v>
      </c>
      <c r="K822" s="158">
        <v>10.122</v>
      </c>
      <c r="L822" s="158">
        <v>7.6894999999999998</v>
      </c>
      <c r="M822" s="158">
        <v>1.9652000000000001</v>
      </c>
      <c r="N822" s="158">
        <v>-3.3910999999999998</v>
      </c>
      <c r="O822" s="158">
        <v>10.023199999999999</v>
      </c>
      <c r="P822" s="158">
        <v>7.0658000000000003</v>
      </c>
      <c r="Q822" s="158">
        <v>16.7193</v>
      </c>
      <c r="R822" s="158">
        <v>15.8718</v>
      </c>
      <c r="T822" s="106"/>
      <c r="U822" s="107"/>
      <c r="V822" s="107"/>
      <c r="W822" s="107"/>
      <c r="X822" s="107"/>
      <c r="Y822" s="107"/>
      <c r="Z822" s="107"/>
      <c r="AA822" s="107"/>
      <c r="AB822" s="107"/>
      <c r="AC822" s="107"/>
      <c r="AD822" s="107"/>
      <c r="AE822" s="107"/>
      <c r="AF822" s="107"/>
      <c r="AG822" s="107"/>
      <c r="AH822" s="107"/>
    </row>
    <row r="823" spans="1:34" x14ac:dyDescent="0.3">
      <c r="A823" s="154" t="s">
        <v>1652</v>
      </c>
      <c r="B823" s="154" t="s">
        <v>1691</v>
      </c>
      <c r="C823" s="154">
        <v>129048</v>
      </c>
      <c r="D823" s="157">
        <v>44859</v>
      </c>
      <c r="E823" s="158">
        <v>34.3626</v>
      </c>
      <c r="F823" s="158">
        <v>1.1367</v>
      </c>
      <c r="G823" s="158">
        <v>1.1367</v>
      </c>
      <c r="H823" s="158">
        <v>0.36070000000000002</v>
      </c>
      <c r="I823" s="158">
        <v>2.5920999999999998</v>
      </c>
      <c r="J823" s="158">
        <v>-0.57379999999999998</v>
      </c>
      <c r="K823" s="158">
        <v>9.8888999999999996</v>
      </c>
      <c r="L823" s="158">
        <v>7.2306999999999997</v>
      </c>
      <c r="M823" s="158">
        <v>1.3075000000000001</v>
      </c>
      <c r="N823" s="158">
        <v>-4.2267000000000001</v>
      </c>
      <c r="O823" s="158">
        <v>9.0325000000000006</v>
      </c>
      <c r="P823" s="158">
        <v>6.0964999999999998</v>
      </c>
      <c r="Q823" s="158">
        <v>15.632300000000001</v>
      </c>
      <c r="R823" s="158">
        <v>14.863</v>
      </c>
      <c r="T823" s="106"/>
      <c r="U823" s="107"/>
      <c r="V823" s="107"/>
      <c r="W823" s="107"/>
      <c r="X823" s="107"/>
      <c r="Y823" s="107"/>
      <c r="Z823" s="107"/>
      <c r="AA823" s="107"/>
      <c r="AB823" s="107"/>
      <c r="AC823" s="107"/>
      <c r="AD823" s="107"/>
      <c r="AE823" s="107"/>
      <c r="AF823" s="107"/>
      <c r="AG823" s="107"/>
      <c r="AH823" s="107"/>
    </row>
    <row r="824" spans="1:34" x14ac:dyDescent="0.3">
      <c r="A824" s="154" t="s">
        <v>1652</v>
      </c>
      <c r="B824" s="154" t="s">
        <v>1867</v>
      </c>
      <c r="C824" s="154">
        <v>143793</v>
      </c>
      <c r="D824" s="157">
        <v>44859</v>
      </c>
      <c r="E824" s="158">
        <v>17.668500000000002</v>
      </c>
      <c r="F824" s="158">
        <v>0.81879999999999997</v>
      </c>
      <c r="G824" s="158">
        <v>0.81879999999999997</v>
      </c>
      <c r="H824" s="158">
        <v>0.8165</v>
      </c>
      <c r="I824" s="158">
        <v>2.9950999999999999</v>
      </c>
      <c r="J824" s="158">
        <v>1.948</v>
      </c>
      <c r="K824" s="158">
        <v>7.8920000000000003</v>
      </c>
      <c r="L824" s="158">
        <v>6.2026000000000003</v>
      </c>
      <c r="M824" s="158">
        <v>4.5678000000000001</v>
      </c>
      <c r="N824" s="158">
        <v>0.78380000000000005</v>
      </c>
      <c r="O824" s="158">
        <v>17.048300000000001</v>
      </c>
      <c r="P824" s="158"/>
      <c r="Q824" s="158">
        <v>14.158099999999999</v>
      </c>
      <c r="R824" s="158">
        <v>26.808599999999998</v>
      </c>
      <c r="T824" s="106"/>
      <c r="U824" s="107"/>
      <c r="V824" s="107"/>
      <c r="W824" s="107"/>
      <c r="X824" s="107"/>
      <c r="Y824" s="107"/>
      <c r="Z824" s="107"/>
      <c r="AA824" s="107"/>
      <c r="AB824" s="107"/>
      <c r="AC824" s="107"/>
      <c r="AD824" s="107"/>
      <c r="AE824" s="107"/>
      <c r="AF824" s="107"/>
      <c r="AG824" s="107"/>
      <c r="AH824" s="107"/>
    </row>
    <row r="825" spans="1:34" x14ac:dyDescent="0.3">
      <c r="A825" s="154" t="s">
        <v>1652</v>
      </c>
      <c r="B825" s="154" t="s">
        <v>1868</v>
      </c>
      <c r="C825" s="154">
        <v>143787</v>
      </c>
      <c r="D825" s="157">
        <v>44859</v>
      </c>
      <c r="E825" s="158">
        <v>16.175000000000001</v>
      </c>
      <c r="F825" s="158">
        <v>0.79769999999999996</v>
      </c>
      <c r="G825" s="158">
        <v>0.79769999999999996</v>
      </c>
      <c r="H825" s="158">
        <v>0.77939999999999998</v>
      </c>
      <c r="I825" s="158">
        <v>2.9199000000000002</v>
      </c>
      <c r="J825" s="158">
        <v>1.7776000000000001</v>
      </c>
      <c r="K825" s="158">
        <v>7.3758999999999997</v>
      </c>
      <c r="L825" s="158">
        <v>5.1390000000000002</v>
      </c>
      <c r="M825" s="158">
        <v>2.9742999999999999</v>
      </c>
      <c r="N825" s="158">
        <v>-1.2153</v>
      </c>
      <c r="O825" s="158">
        <v>14.773099999999999</v>
      </c>
      <c r="P825" s="158"/>
      <c r="Q825" s="158">
        <v>11.836600000000001</v>
      </c>
      <c r="R825" s="158">
        <v>24.341799999999999</v>
      </c>
      <c r="T825" s="106"/>
      <c r="U825" s="107"/>
      <c r="V825" s="107"/>
      <c r="W825" s="107"/>
      <c r="X825" s="107"/>
      <c r="Y825" s="107"/>
      <c r="Z825" s="107"/>
      <c r="AA825" s="107"/>
      <c r="AB825" s="107"/>
      <c r="AC825" s="107"/>
      <c r="AD825" s="107"/>
      <c r="AE825" s="107"/>
      <c r="AF825" s="107"/>
      <c r="AG825" s="107"/>
      <c r="AH825" s="107"/>
    </row>
    <row r="826" spans="1:34" x14ac:dyDescent="0.3">
      <c r="A826" s="154" t="s">
        <v>1652</v>
      </c>
      <c r="B826" s="154" t="s">
        <v>1654</v>
      </c>
      <c r="C826" s="154">
        <v>122639</v>
      </c>
      <c r="D826" s="157">
        <v>44859</v>
      </c>
      <c r="E826" s="158">
        <v>52.251800000000003</v>
      </c>
      <c r="F826" s="158">
        <v>1.3127</v>
      </c>
      <c r="G826" s="158">
        <v>1.3127</v>
      </c>
      <c r="H826" s="158">
        <v>1.8121</v>
      </c>
      <c r="I826" s="158">
        <v>3.9942000000000002</v>
      </c>
      <c r="J826" s="158">
        <v>2.4624999999999999</v>
      </c>
      <c r="K826" s="158">
        <v>6.5065999999999997</v>
      </c>
      <c r="L826" s="158">
        <v>3.9872000000000001</v>
      </c>
      <c r="M826" s="158">
        <v>-0.19500000000000001</v>
      </c>
      <c r="N826" s="158">
        <v>-1.8575999999999999</v>
      </c>
      <c r="O826" s="158">
        <v>24.6981</v>
      </c>
      <c r="P826" s="158">
        <v>17.988900000000001</v>
      </c>
      <c r="Q826" s="158">
        <v>19.1967</v>
      </c>
      <c r="R826" s="158">
        <v>25.181899999999999</v>
      </c>
      <c r="T826" s="106"/>
      <c r="U826" s="107"/>
      <c r="V826" s="107"/>
      <c r="W826" s="107"/>
      <c r="X826" s="107"/>
      <c r="Y826" s="107"/>
      <c r="Z826" s="107"/>
      <c r="AA826" s="107"/>
      <c r="AB826" s="107"/>
      <c r="AC826" s="107"/>
      <c r="AD826" s="107"/>
      <c r="AE826" s="107"/>
      <c r="AF826" s="107"/>
      <c r="AG826" s="107"/>
      <c r="AH826" s="107"/>
    </row>
    <row r="827" spans="1:34" x14ac:dyDescent="0.3">
      <c r="A827" s="154" t="s">
        <v>1652</v>
      </c>
      <c r="B827" s="154" t="s">
        <v>1653</v>
      </c>
      <c r="C827" s="154">
        <v>122640</v>
      </c>
      <c r="D827" s="157">
        <v>44859</v>
      </c>
      <c r="E827" s="158">
        <v>48.928100000000001</v>
      </c>
      <c r="F827" s="158">
        <v>1.3027</v>
      </c>
      <c r="G827" s="158">
        <v>1.3027</v>
      </c>
      <c r="H827" s="158">
        <v>1.7948</v>
      </c>
      <c r="I827" s="158">
        <v>3.9592000000000001</v>
      </c>
      <c r="J827" s="158">
        <v>2.3818999999999999</v>
      </c>
      <c r="K827" s="158">
        <v>6.2359</v>
      </c>
      <c r="L827" s="158">
        <v>3.4319999999999999</v>
      </c>
      <c r="M827" s="158">
        <v>-0.97370000000000001</v>
      </c>
      <c r="N827" s="158">
        <v>-2.8599000000000001</v>
      </c>
      <c r="O827" s="158">
        <v>23.478300000000001</v>
      </c>
      <c r="P827" s="158">
        <v>16.9849</v>
      </c>
      <c r="Q827" s="158">
        <v>18.367699999999999</v>
      </c>
      <c r="R827" s="158">
        <v>23.914899999999999</v>
      </c>
      <c r="T827" s="106"/>
      <c r="U827" s="107"/>
      <c r="V827" s="107"/>
      <c r="W827" s="107"/>
      <c r="X827" s="107"/>
      <c r="Y827" s="107"/>
      <c r="Z827" s="107"/>
      <c r="AA827" s="107"/>
      <c r="AB827" s="107"/>
      <c r="AC827" s="107"/>
      <c r="AD827" s="107"/>
      <c r="AE827" s="107"/>
      <c r="AF827" s="107"/>
      <c r="AG827" s="107"/>
      <c r="AH827" s="107"/>
    </row>
    <row r="828" spans="1:34" x14ac:dyDescent="0.3">
      <c r="A828" s="154" t="s">
        <v>1652</v>
      </c>
      <c r="B828" s="154" t="s">
        <v>1682</v>
      </c>
      <c r="C828" s="154">
        <v>133839</v>
      </c>
      <c r="D828" s="157">
        <v>44859</v>
      </c>
      <c r="E828" s="158">
        <v>28.28</v>
      </c>
      <c r="F828" s="158">
        <v>0.74809999999999999</v>
      </c>
      <c r="G828" s="158">
        <v>0.74809999999999999</v>
      </c>
      <c r="H828" s="158">
        <v>0.42609999999999998</v>
      </c>
      <c r="I828" s="158">
        <v>2.4266999999999999</v>
      </c>
      <c r="J828" s="158">
        <v>0.56899999999999995</v>
      </c>
      <c r="K828" s="158">
        <v>4.5857999999999999</v>
      </c>
      <c r="L828" s="158">
        <v>1.3984000000000001</v>
      </c>
      <c r="M828" s="158">
        <v>-3.58</v>
      </c>
      <c r="N828" s="158">
        <v>-3.6128</v>
      </c>
      <c r="O828" s="158">
        <v>25.436</v>
      </c>
      <c r="P828" s="158">
        <v>16.084599999999998</v>
      </c>
      <c r="Q828" s="158">
        <v>14.5571</v>
      </c>
      <c r="R828" s="158">
        <v>27.805700000000002</v>
      </c>
      <c r="T828" s="106"/>
      <c r="U828" s="107"/>
      <c r="V828" s="107"/>
      <c r="W828" s="107"/>
      <c r="X828" s="107"/>
      <c r="Y828" s="107"/>
      <c r="Z828" s="107"/>
      <c r="AA828" s="107"/>
      <c r="AB828" s="107"/>
      <c r="AC828" s="107"/>
      <c r="AD828" s="107"/>
      <c r="AE828" s="107"/>
      <c r="AF828" s="107"/>
      <c r="AG828" s="107"/>
      <c r="AH828" s="107"/>
    </row>
    <row r="829" spans="1:34" x14ac:dyDescent="0.3">
      <c r="A829" s="154" t="s">
        <v>1652</v>
      </c>
      <c r="B829" s="154" t="s">
        <v>1683</v>
      </c>
      <c r="C829" s="154">
        <v>133836</v>
      </c>
      <c r="D829" s="157">
        <v>44859</v>
      </c>
      <c r="E829" s="158">
        <v>25.14</v>
      </c>
      <c r="F829" s="158">
        <v>0.72119999999999995</v>
      </c>
      <c r="G829" s="158">
        <v>0.72119999999999995</v>
      </c>
      <c r="H829" s="158">
        <v>0.39939999999999998</v>
      </c>
      <c r="I829" s="158">
        <v>2.4033000000000002</v>
      </c>
      <c r="J829" s="158">
        <v>0.47960000000000003</v>
      </c>
      <c r="K829" s="158">
        <v>4.1856999999999998</v>
      </c>
      <c r="L829" s="158">
        <v>0.64049999999999996</v>
      </c>
      <c r="M829" s="158">
        <v>-4.7004999999999999</v>
      </c>
      <c r="N829" s="158">
        <v>-5.2035999999999998</v>
      </c>
      <c r="O829" s="158">
        <v>23.1282</v>
      </c>
      <c r="P829" s="158">
        <v>13.882099999999999</v>
      </c>
      <c r="Q829" s="158">
        <v>12.808</v>
      </c>
      <c r="R829" s="158">
        <v>25.428599999999999</v>
      </c>
      <c r="T829" s="106"/>
      <c r="U829" s="107"/>
      <c r="V829" s="107"/>
      <c r="W829" s="107"/>
      <c r="X829" s="107"/>
      <c r="Y829" s="107"/>
      <c r="Z829" s="107"/>
      <c r="AA829" s="107"/>
      <c r="AB829" s="107"/>
      <c r="AC829" s="107"/>
      <c r="AD829" s="107"/>
      <c r="AE829" s="107"/>
      <c r="AF829" s="107"/>
      <c r="AG829" s="107"/>
      <c r="AH829" s="107"/>
    </row>
    <row r="830" spans="1:34" x14ac:dyDescent="0.3">
      <c r="A830" s="154" t="s">
        <v>1652</v>
      </c>
      <c r="B830" s="154" t="s">
        <v>1684</v>
      </c>
      <c r="C830" s="154">
        <v>119718</v>
      </c>
      <c r="D830" s="157">
        <v>44859</v>
      </c>
      <c r="E830" s="158">
        <v>84.296199999999999</v>
      </c>
      <c r="F830" s="158">
        <v>1.0032000000000001</v>
      </c>
      <c r="G830" s="158">
        <v>1.0032000000000001</v>
      </c>
      <c r="H830" s="158">
        <v>1.7464</v>
      </c>
      <c r="I830" s="158">
        <v>3.8797999999999999</v>
      </c>
      <c r="J830" s="158">
        <v>2.2946</v>
      </c>
      <c r="K830" s="158">
        <v>7.3726000000000003</v>
      </c>
      <c r="L830" s="158">
        <v>4.8456000000000001</v>
      </c>
      <c r="M830" s="158">
        <v>3.2299000000000002</v>
      </c>
      <c r="N830" s="158">
        <v>0.15640000000000001</v>
      </c>
      <c r="O830" s="158">
        <v>16.779900000000001</v>
      </c>
      <c r="P830" s="158">
        <v>11.8582</v>
      </c>
      <c r="Q830" s="158">
        <v>16.3873</v>
      </c>
      <c r="R830" s="158">
        <v>26.853999999999999</v>
      </c>
      <c r="T830" s="106"/>
      <c r="U830" s="107"/>
      <c r="V830" s="107"/>
      <c r="W830" s="107"/>
      <c r="X830" s="107"/>
      <c r="Y830" s="107"/>
      <c r="Z830" s="107"/>
      <c r="AA830" s="107"/>
      <c r="AB830" s="107"/>
      <c r="AC830" s="107"/>
      <c r="AD830" s="107"/>
      <c r="AE830" s="107"/>
      <c r="AF830" s="107"/>
      <c r="AG830" s="107"/>
      <c r="AH830" s="107"/>
    </row>
    <row r="831" spans="1:34" x14ac:dyDescent="0.3">
      <c r="A831" s="154" t="s">
        <v>1652</v>
      </c>
      <c r="B831" s="154" t="s">
        <v>1685</v>
      </c>
      <c r="C831" s="154">
        <v>103215</v>
      </c>
      <c r="D831" s="157">
        <v>44859</v>
      </c>
      <c r="E831" s="158">
        <v>77.241500000000002</v>
      </c>
      <c r="F831" s="158">
        <v>0.99280000000000002</v>
      </c>
      <c r="G831" s="158">
        <v>0.99280000000000002</v>
      </c>
      <c r="H831" s="158">
        <v>1.7279</v>
      </c>
      <c r="I831" s="158">
        <v>3.8420999999999998</v>
      </c>
      <c r="J831" s="158">
        <v>2.2101999999999999</v>
      </c>
      <c r="K831" s="158">
        <v>7.1311</v>
      </c>
      <c r="L831" s="158">
        <v>4.3907999999999996</v>
      </c>
      <c r="M831" s="158">
        <v>2.5282</v>
      </c>
      <c r="N831" s="158">
        <v>-0.75800000000000001</v>
      </c>
      <c r="O831" s="158">
        <v>15.678000000000001</v>
      </c>
      <c r="P831" s="158">
        <v>10.7675</v>
      </c>
      <c r="Q831" s="158">
        <v>12.6853</v>
      </c>
      <c r="R831" s="158">
        <v>25.667400000000001</v>
      </c>
      <c r="T831" s="106"/>
      <c r="U831" s="107"/>
      <c r="V831" s="107"/>
      <c r="W831" s="107"/>
      <c r="X831" s="107"/>
      <c r="Y831" s="107"/>
      <c r="Z831" s="107"/>
      <c r="AA831" s="107"/>
      <c r="AB831" s="107"/>
      <c r="AC831" s="107"/>
      <c r="AD831" s="107"/>
      <c r="AE831" s="107"/>
      <c r="AF831" s="107"/>
      <c r="AG831" s="107"/>
      <c r="AH831" s="107"/>
    </row>
    <row r="832" spans="1:34" x14ac:dyDescent="0.3">
      <c r="A832" s="154" t="s">
        <v>1652</v>
      </c>
      <c r="B832" s="154" t="s">
        <v>1686</v>
      </c>
      <c r="C832" s="154">
        <v>144905</v>
      </c>
      <c r="D832" s="157">
        <v>44859</v>
      </c>
      <c r="E832" s="158">
        <v>16.1891</v>
      </c>
      <c r="F832" s="158">
        <v>0.58150000000000002</v>
      </c>
      <c r="G832" s="158">
        <v>0.58150000000000002</v>
      </c>
      <c r="H832" s="158">
        <v>0.56279999999999997</v>
      </c>
      <c r="I832" s="158">
        <v>3.0148999999999999</v>
      </c>
      <c r="J832" s="158">
        <v>1.0619000000000001</v>
      </c>
      <c r="K832" s="158">
        <v>6.6376999999999997</v>
      </c>
      <c r="L832" s="158">
        <v>7.9619</v>
      </c>
      <c r="M832" s="158">
        <v>4.2803000000000004</v>
      </c>
      <c r="N832" s="158">
        <v>0.50409999999999999</v>
      </c>
      <c r="O832" s="158">
        <v>14.1591</v>
      </c>
      <c r="P832" s="158"/>
      <c r="Q832" s="158">
        <v>12.543799999999999</v>
      </c>
      <c r="R832" s="158">
        <v>21.063600000000001</v>
      </c>
      <c r="T832" s="106"/>
      <c r="U832" s="107"/>
      <c r="V832" s="107"/>
      <c r="W832" s="107"/>
      <c r="X832" s="107"/>
      <c r="Y832" s="107"/>
      <c r="Z832" s="107"/>
      <c r="AA832" s="107"/>
      <c r="AB832" s="107"/>
      <c r="AC832" s="107"/>
      <c r="AD832" s="107"/>
      <c r="AE832" s="107"/>
      <c r="AF832" s="107"/>
      <c r="AG832" s="107"/>
      <c r="AH832" s="107"/>
    </row>
    <row r="833" spans="1:34" x14ac:dyDescent="0.3">
      <c r="A833" s="154" t="s">
        <v>1652</v>
      </c>
      <c r="B833" s="154" t="s">
        <v>1687</v>
      </c>
      <c r="C833" s="154">
        <v>144902</v>
      </c>
      <c r="D833" s="157">
        <v>44859</v>
      </c>
      <c r="E833" s="158">
        <v>15.032999999999999</v>
      </c>
      <c r="F833" s="158">
        <v>0.56059999999999999</v>
      </c>
      <c r="G833" s="158">
        <v>0.56059999999999999</v>
      </c>
      <c r="H833" s="158">
        <v>0.52690000000000003</v>
      </c>
      <c r="I833" s="158">
        <v>2.9411</v>
      </c>
      <c r="J833" s="158">
        <v>0.89739999999999998</v>
      </c>
      <c r="K833" s="158">
        <v>6.1420000000000003</v>
      </c>
      <c r="L833" s="158">
        <v>6.9721000000000002</v>
      </c>
      <c r="M833" s="158">
        <v>2.8635999999999999</v>
      </c>
      <c r="N833" s="158">
        <v>-1.3188</v>
      </c>
      <c r="O833" s="158">
        <v>12.099500000000001</v>
      </c>
      <c r="P833" s="158"/>
      <c r="Q833" s="158">
        <v>10.5169</v>
      </c>
      <c r="R833" s="158">
        <v>18.8752</v>
      </c>
      <c r="T833" s="106"/>
      <c r="U833" s="107"/>
      <c r="V833" s="107"/>
      <c r="W833" s="107"/>
      <c r="X833" s="107"/>
      <c r="Y833" s="107"/>
      <c r="Z833" s="107"/>
      <c r="AA833" s="107"/>
      <c r="AB833" s="107"/>
      <c r="AC833" s="107"/>
      <c r="AD833" s="107"/>
      <c r="AE833" s="107"/>
      <c r="AF833" s="107"/>
      <c r="AG833" s="107"/>
      <c r="AH833" s="107"/>
    </row>
    <row r="834" spans="1:34" x14ac:dyDescent="0.3">
      <c r="A834" s="154" t="s">
        <v>1652</v>
      </c>
      <c r="B834" s="154" t="s">
        <v>1665</v>
      </c>
      <c r="C834" s="154">
        <v>144546</v>
      </c>
      <c r="D834" s="157">
        <v>44859</v>
      </c>
      <c r="E834" s="158">
        <v>16.830100000000002</v>
      </c>
      <c r="F834" s="158">
        <v>0.35899999999999999</v>
      </c>
      <c r="G834" s="158">
        <v>0.35899999999999999</v>
      </c>
      <c r="H834" s="158">
        <v>0.15290000000000001</v>
      </c>
      <c r="I834" s="158">
        <v>1.7508999999999999</v>
      </c>
      <c r="J834" s="158">
        <v>-1.0658000000000001</v>
      </c>
      <c r="K834" s="158">
        <v>5.0606999999999998</v>
      </c>
      <c r="L834" s="158">
        <v>2.9969000000000001</v>
      </c>
      <c r="M834" s="158">
        <v>0.44280000000000003</v>
      </c>
      <c r="N834" s="158">
        <v>-2.9137</v>
      </c>
      <c r="O834" s="158">
        <v>14.249000000000001</v>
      </c>
      <c r="P834" s="158"/>
      <c r="Q834" s="158">
        <v>13.409700000000001</v>
      </c>
      <c r="R834" s="158">
        <v>19.139700000000001</v>
      </c>
      <c r="T834" s="106"/>
      <c r="U834" s="107"/>
      <c r="V834" s="107"/>
      <c r="W834" s="107"/>
      <c r="X834" s="107"/>
      <c r="Y834" s="107"/>
      <c r="Z834" s="107"/>
      <c r="AA834" s="107"/>
      <c r="AB834" s="107"/>
      <c r="AC834" s="107"/>
      <c r="AD834" s="107"/>
      <c r="AE834" s="107"/>
      <c r="AF834" s="107"/>
      <c r="AG834" s="107"/>
      <c r="AH834" s="107"/>
    </row>
    <row r="835" spans="1:34" x14ac:dyDescent="0.3">
      <c r="A835" s="154" t="s">
        <v>1652</v>
      </c>
      <c r="B835" s="154" t="s">
        <v>1666</v>
      </c>
      <c r="C835" s="154">
        <v>144548</v>
      </c>
      <c r="D835" s="157">
        <v>44859</v>
      </c>
      <c r="E835" s="158">
        <v>15.7005</v>
      </c>
      <c r="F835" s="158">
        <v>0.34379999999999999</v>
      </c>
      <c r="G835" s="158">
        <v>0.34379999999999999</v>
      </c>
      <c r="H835" s="158">
        <v>0.1263</v>
      </c>
      <c r="I835" s="158">
        <v>1.6971000000000001</v>
      </c>
      <c r="J835" s="158">
        <v>-1.1851</v>
      </c>
      <c r="K835" s="158">
        <v>4.6965000000000003</v>
      </c>
      <c r="L835" s="158">
        <v>2.2820999999999998</v>
      </c>
      <c r="M835" s="158">
        <v>-0.59009999999999996</v>
      </c>
      <c r="N835" s="158">
        <v>-4.2518000000000002</v>
      </c>
      <c r="O835" s="158">
        <v>12.4725</v>
      </c>
      <c r="P835" s="158"/>
      <c r="Q835" s="158">
        <v>11.521000000000001</v>
      </c>
      <c r="R835" s="158">
        <v>17.4267</v>
      </c>
      <c r="T835" s="106"/>
      <c r="U835" s="107"/>
      <c r="V835" s="107"/>
      <c r="W835" s="107"/>
      <c r="X835" s="107"/>
      <c r="Y835" s="107"/>
      <c r="Z835" s="107"/>
      <c r="AA835" s="107"/>
      <c r="AB835" s="107"/>
      <c r="AC835" s="107"/>
      <c r="AD835" s="107"/>
      <c r="AE835" s="107"/>
      <c r="AF835" s="107"/>
      <c r="AG835" s="107"/>
      <c r="AH835" s="107"/>
    </row>
    <row r="836" spans="1:34" x14ac:dyDescent="0.3">
      <c r="A836" s="154" t="s">
        <v>1652</v>
      </c>
      <c r="B836" s="154" t="s">
        <v>1688</v>
      </c>
      <c r="C836" s="154">
        <v>118883</v>
      </c>
      <c r="D836" s="157">
        <v>44859</v>
      </c>
      <c r="E836" s="158">
        <v>155.94999999999999</v>
      </c>
      <c r="F836" s="158">
        <v>0.34100000000000003</v>
      </c>
      <c r="G836" s="158">
        <v>0.34100000000000003</v>
      </c>
      <c r="H836" s="158">
        <v>-0.84560000000000002</v>
      </c>
      <c r="I836" s="158">
        <v>0</v>
      </c>
      <c r="J836" s="158">
        <v>-3.1126</v>
      </c>
      <c r="K836" s="158">
        <v>4.0499000000000001</v>
      </c>
      <c r="L836" s="158">
        <v>0.6714</v>
      </c>
      <c r="M836" s="158">
        <v>2.4167999999999998</v>
      </c>
      <c r="N836" s="158">
        <v>-1.4222999999999999</v>
      </c>
      <c r="O836" s="158">
        <v>11.5425</v>
      </c>
      <c r="P836" s="158">
        <v>5.6661000000000001</v>
      </c>
      <c r="Q836" s="158">
        <v>9.4911999999999992</v>
      </c>
      <c r="R836" s="158">
        <v>19.369299999999999</v>
      </c>
      <c r="T836" s="106"/>
      <c r="U836" s="107"/>
      <c r="V836" s="107"/>
      <c r="W836" s="107"/>
      <c r="X836" s="107"/>
      <c r="Y836" s="107"/>
      <c r="Z836" s="107"/>
      <c r="AA836" s="107"/>
      <c r="AB836" s="107"/>
      <c r="AC836" s="107"/>
      <c r="AD836" s="107"/>
      <c r="AE836" s="107"/>
      <c r="AF836" s="107"/>
      <c r="AG836" s="107"/>
      <c r="AH836" s="107"/>
    </row>
    <row r="837" spans="1:34" x14ac:dyDescent="0.3">
      <c r="A837" s="154" t="s">
        <v>1652</v>
      </c>
      <c r="B837" s="154" t="s">
        <v>1689</v>
      </c>
      <c r="C837" s="154">
        <v>100476</v>
      </c>
      <c r="D837" s="157">
        <v>44859</v>
      </c>
      <c r="E837" s="158">
        <v>150.13</v>
      </c>
      <c r="F837" s="158">
        <v>0.34089999999999998</v>
      </c>
      <c r="G837" s="158">
        <v>0.34089999999999998</v>
      </c>
      <c r="H837" s="158">
        <v>-0.84540000000000004</v>
      </c>
      <c r="I837" s="158">
        <v>0</v>
      </c>
      <c r="J837" s="158">
        <v>-3.1107</v>
      </c>
      <c r="K837" s="158">
        <v>4.0401999999999996</v>
      </c>
      <c r="L837" s="158">
        <v>0.65710000000000002</v>
      </c>
      <c r="M837" s="158">
        <v>2.387</v>
      </c>
      <c r="N837" s="158">
        <v>-1.4507000000000001</v>
      </c>
      <c r="O837" s="158">
        <v>11.4559</v>
      </c>
      <c r="P837" s="158">
        <v>5.5648999999999997</v>
      </c>
      <c r="Q837" s="158">
        <v>9.8782999999999994</v>
      </c>
      <c r="R837" s="158">
        <v>19.318100000000001</v>
      </c>
      <c r="T837" s="106"/>
      <c r="U837" s="107"/>
      <c r="V837" s="107"/>
      <c r="W837" s="107"/>
      <c r="X837" s="107"/>
      <c r="Y837" s="107"/>
      <c r="Z837" s="107"/>
      <c r="AA837" s="107"/>
      <c r="AB837" s="107"/>
      <c r="AC837" s="107"/>
      <c r="AD837" s="107"/>
      <c r="AE837" s="107"/>
      <c r="AF837" s="107"/>
      <c r="AG837" s="107"/>
      <c r="AH837" s="107"/>
    </row>
    <row r="838" spans="1:34" x14ac:dyDescent="0.3">
      <c r="A838" s="154" t="s">
        <v>1652</v>
      </c>
      <c r="B838" s="154" t="s">
        <v>1674</v>
      </c>
      <c r="C838" s="154">
        <v>119292</v>
      </c>
      <c r="D838" s="157">
        <v>44859</v>
      </c>
      <c r="E838" s="158">
        <v>36.340000000000003</v>
      </c>
      <c r="F838" s="158">
        <v>0.8044</v>
      </c>
      <c r="G838" s="158">
        <v>0.8044</v>
      </c>
      <c r="H838" s="158">
        <v>1.0286</v>
      </c>
      <c r="I838" s="158">
        <v>3.18</v>
      </c>
      <c r="J838" s="158">
        <v>1.4517</v>
      </c>
      <c r="K838" s="158">
        <v>7.1029</v>
      </c>
      <c r="L838" s="158">
        <v>4.9379</v>
      </c>
      <c r="M838" s="158">
        <v>2.3374000000000001</v>
      </c>
      <c r="N838" s="158">
        <v>-0.71040000000000003</v>
      </c>
      <c r="O838" s="158">
        <v>20.1326</v>
      </c>
      <c r="P838" s="158">
        <v>13.6258</v>
      </c>
      <c r="Q838" s="158">
        <v>13.057499999999999</v>
      </c>
      <c r="R838" s="158">
        <v>25.810600000000001</v>
      </c>
      <c r="T838" s="106"/>
      <c r="U838" s="107"/>
      <c r="V838" s="107"/>
      <c r="W838" s="107"/>
      <c r="X838" s="107"/>
      <c r="Y838" s="107"/>
      <c r="Z838" s="107"/>
      <c r="AA838" s="107"/>
      <c r="AB838" s="107"/>
      <c r="AC838" s="107"/>
      <c r="AD838" s="107"/>
      <c r="AE838" s="107"/>
      <c r="AF838" s="107"/>
      <c r="AG838" s="107"/>
      <c r="AH838" s="107"/>
    </row>
    <row r="839" spans="1:34" x14ac:dyDescent="0.3">
      <c r="A839" s="154" t="s">
        <v>1652</v>
      </c>
      <c r="B839" s="154" t="s">
        <v>1675</v>
      </c>
      <c r="C839" s="154">
        <v>115270</v>
      </c>
      <c r="D839" s="157">
        <v>44859</v>
      </c>
      <c r="E839" s="158">
        <v>33.67</v>
      </c>
      <c r="F839" s="158">
        <v>0.7782</v>
      </c>
      <c r="G839" s="158">
        <v>0.7782</v>
      </c>
      <c r="H839" s="158">
        <v>0.98980000000000001</v>
      </c>
      <c r="I839" s="158">
        <v>3.0924999999999998</v>
      </c>
      <c r="J839" s="158">
        <v>1.3241000000000001</v>
      </c>
      <c r="K839" s="158">
        <v>6.7533000000000003</v>
      </c>
      <c r="L839" s="158">
        <v>4.2415000000000003</v>
      </c>
      <c r="M839" s="158">
        <v>1.3851</v>
      </c>
      <c r="N839" s="158">
        <v>-1.8653</v>
      </c>
      <c r="O839" s="158">
        <v>19.0214</v>
      </c>
      <c r="P839" s="158">
        <v>12.752599999999999</v>
      </c>
      <c r="Q839" s="158">
        <v>11.254099999999999</v>
      </c>
      <c r="R839" s="158">
        <v>24.5749</v>
      </c>
      <c r="T839" s="106"/>
      <c r="U839" s="107"/>
      <c r="V839" s="107"/>
      <c r="W839" s="107"/>
      <c r="X839" s="107"/>
      <c r="Y839" s="107"/>
      <c r="Z839" s="107"/>
      <c r="AA839" s="107"/>
      <c r="AB839" s="107"/>
      <c r="AC839" s="107"/>
      <c r="AD839" s="107"/>
      <c r="AE839" s="107"/>
      <c r="AF839" s="107"/>
      <c r="AG839" s="107"/>
      <c r="AH839" s="107"/>
    </row>
    <row r="840" spans="1:34" x14ac:dyDescent="0.3">
      <c r="A840" s="154" t="s">
        <v>1652</v>
      </c>
      <c r="B840" s="154" t="s">
        <v>1740</v>
      </c>
      <c r="C840" s="154">
        <v>120662</v>
      </c>
      <c r="D840" s="157">
        <v>44859</v>
      </c>
      <c r="E840" s="158">
        <v>250.83799999999999</v>
      </c>
      <c r="F840" s="158">
        <v>0.38390000000000002</v>
      </c>
      <c r="G840" s="158">
        <v>0.38390000000000002</v>
      </c>
      <c r="H840" s="158">
        <v>-0.3695</v>
      </c>
      <c r="I840" s="158">
        <v>1.1972</v>
      </c>
      <c r="J840" s="158">
        <v>-0.79300000000000004</v>
      </c>
      <c r="K840" s="158">
        <v>4.4200999999999997</v>
      </c>
      <c r="L840" s="158">
        <v>0.44290000000000002</v>
      </c>
      <c r="M840" s="158">
        <v>-4.6361999999999997</v>
      </c>
      <c r="N840" s="158">
        <v>-9.5106000000000002</v>
      </c>
      <c r="O840" s="158">
        <v>19.257100000000001</v>
      </c>
      <c r="P840" s="158">
        <v>14.837</v>
      </c>
      <c r="Q840" s="158">
        <v>15.0451</v>
      </c>
      <c r="R840" s="158">
        <v>21.474699999999999</v>
      </c>
      <c r="T840" s="106"/>
      <c r="U840" s="107"/>
      <c r="V840" s="107"/>
      <c r="W840" s="107"/>
      <c r="X840" s="107"/>
      <c r="Y840" s="107"/>
      <c r="Z840" s="107"/>
      <c r="AA840" s="107"/>
      <c r="AB840" s="107"/>
      <c r="AC840" s="107"/>
      <c r="AD840" s="107"/>
      <c r="AE840" s="107"/>
      <c r="AF840" s="107"/>
      <c r="AG840" s="107"/>
      <c r="AH840" s="107"/>
    </row>
    <row r="841" spans="1:34" x14ac:dyDescent="0.3">
      <c r="A841" s="154" t="s">
        <v>1652</v>
      </c>
      <c r="B841" s="154" t="s">
        <v>1838</v>
      </c>
      <c r="C841" s="154">
        <v>120663</v>
      </c>
      <c r="D841" s="157">
        <v>44859</v>
      </c>
      <c r="E841" s="158">
        <v>220.24457455538399</v>
      </c>
      <c r="F841" s="158">
        <v>0.38390000000000002</v>
      </c>
      <c r="G841" s="158">
        <v>0.38390000000000002</v>
      </c>
      <c r="H841" s="158">
        <v>-0.3695</v>
      </c>
      <c r="I841" s="158">
        <v>1.1972</v>
      </c>
      <c r="J841" s="158">
        <v>-0.79320000000000002</v>
      </c>
      <c r="K841" s="158">
        <v>4.4200999999999997</v>
      </c>
      <c r="L841" s="158">
        <v>0.44290000000000002</v>
      </c>
      <c r="M841" s="158">
        <v>-4.6363000000000003</v>
      </c>
      <c r="N841" s="158">
        <v>-9.5106000000000002</v>
      </c>
      <c r="O841" s="158">
        <v>19.258600000000001</v>
      </c>
      <c r="P841" s="158">
        <v>14.6859</v>
      </c>
      <c r="Q841" s="158">
        <v>14.961399999999999</v>
      </c>
      <c r="R841" s="158">
        <v>21.476800000000001</v>
      </c>
      <c r="T841" s="106"/>
      <c r="U841" s="107"/>
      <c r="V841" s="107"/>
      <c r="W841" s="107"/>
      <c r="X841" s="107"/>
      <c r="Y841" s="107"/>
      <c r="Z841" s="107"/>
      <c r="AA841" s="107"/>
      <c r="AB841" s="107"/>
      <c r="AC841" s="107"/>
      <c r="AD841" s="107"/>
      <c r="AE841" s="107"/>
      <c r="AF841" s="107"/>
      <c r="AG841" s="107"/>
      <c r="AH841" s="107"/>
    </row>
    <row r="842" spans="1:34" x14ac:dyDescent="0.3">
      <c r="A842" s="154" t="s">
        <v>1652</v>
      </c>
      <c r="B842" s="154" t="s">
        <v>1741</v>
      </c>
      <c r="C842" s="154">
        <v>100669</v>
      </c>
      <c r="D842" s="157">
        <v>44859</v>
      </c>
      <c r="E842" s="158">
        <v>238.506</v>
      </c>
      <c r="F842" s="158">
        <v>0.37559999999999999</v>
      </c>
      <c r="G842" s="158">
        <v>0.37559999999999999</v>
      </c>
      <c r="H842" s="158">
        <v>-0.3851</v>
      </c>
      <c r="I842" s="158">
        <v>1.1655</v>
      </c>
      <c r="J842" s="158">
        <v>-0.86339999999999995</v>
      </c>
      <c r="K842" s="158">
        <v>4.2068000000000003</v>
      </c>
      <c r="L842" s="158">
        <v>2.3800000000000002E-2</v>
      </c>
      <c r="M842" s="158">
        <v>-5.2434000000000003</v>
      </c>
      <c r="N842" s="158">
        <v>-10.2783</v>
      </c>
      <c r="O842" s="158">
        <v>18.373699999999999</v>
      </c>
      <c r="P842" s="158">
        <v>14.093999999999999</v>
      </c>
      <c r="Q842" s="158">
        <v>14.9445</v>
      </c>
      <c r="R842" s="158">
        <v>20.522099999999998</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1652</v>
      </c>
      <c r="B843" s="154" t="s">
        <v>1839</v>
      </c>
      <c r="C843" s="154">
        <v>100668</v>
      </c>
      <c r="D843" s="157">
        <v>44859</v>
      </c>
      <c r="E843" s="158">
        <v>381.887244890685</v>
      </c>
      <c r="F843" s="158">
        <v>0.37559999999999999</v>
      </c>
      <c r="G843" s="158">
        <v>0.37559999999999999</v>
      </c>
      <c r="H843" s="158">
        <v>-0.38519999999999999</v>
      </c>
      <c r="I843" s="158">
        <v>1.1655</v>
      </c>
      <c r="J843" s="158">
        <v>-0.86339999999999995</v>
      </c>
      <c r="K843" s="158">
        <v>4.2069000000000001</v>
      </c>
      <c r="L843" s="158">
        <v>2.3900000000000001E-2</v>
      </c>
      <c r="M843" s="158">
        <v>-5.2432999999999996</v>
      </c>
      <c r="N843" s="158">
        <v>-10.2783</v>
      </c>
      <c r="O843" s="158">
        <v>18.3735</v>
      </c>
      <c r="P843" s="158">
        <v>13.938800000000001</v>
      </c>
      <c r="Q843" s="158">
        <v>12.703900000000001</v>
      </c>
      <c r="R843" s="158">
        <v>20.521899999999999</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0.74460925925925925</v>
      </c>
      <c r="G844" s="160">
        <v>0.74460925925925925</v>
      </c>
      <c r="H844" s="160">
        <v>0.61817592592592596</v>
      </c>
      <c r="I844" s="160">
        <v>2.6673518518518531</v>
      </c>
      <c r="J844" s="160">
        <v>0.87616111111111128</v>
      </c>
      <c r="K844" s="160">
        <v>6.4006481481481465</v>
      </c>
      <c r="L844" s="160">
        <v>4.33317777777778</v>
      </c>
      <c r="M844" s="160">
        <v>0.95801481481481487</v>
      </c>
      <c r="N844" s="160">
        <v>-1.8191962962962962</v>
      </c>
      <c r="O844" s="160">
        <v>16.597282692307694</v>
      </c>
      <c r="P844" s="160">
        <v>11.542434090909092</v>
      </c>
      <c r="Q844" s="160">
        <v>15.197274074074073</v>
      </c>
      <c r="R844" s="160">
        <v>24.009233333333327</v>
      </c>
    </row>
    <row r="845" spans="1:34" x14ac:dyDescent="0.3">
      <c r="A845" s="159" t="s">
        <v>407</v>
      </c>
      <c r="B845" s="154"/>
      <c r="C845" s="154"/>
      <c r="D845" s="154"/>
      <c r="E845" s="154"/>
      <c r="F845" s="160">
        <v>0.73249999999999993</v>
      </c>
      <c r="G845" s="160">
        <v>0.73249999999999993</v>
      </c>
      <c r="H845" s="160">
        <v>0.56174999999999997</v>
      </c>
      <c r="I845" s="160">
        <v>2.8343999999999996</v>
      </c>
      <c r="J845" s="160">
        <v>1.0914000000000001</v>
      </c>
      <c r="K845" s="160">
        <v>6.4286500000000002</v>
      </c>
      <c r="L845" s="160">
        <v>4.1737500000000001</v>
      </c>
      <c r="M845" s="160">
        <v>1.1710500000000001</v>
      </c>
      <c r="N845" s="160">
        <v>-1.4365000000000001</v>
      </c>
      <c r="O845" s="160">
        <v>16.250399999999999</v>
      </c>
      <c r="P845" s="160">
        <v>11.873200000000001</v>
      </c>
      <c r="Q845" s="160">
        <v>14.55635</v>
      </c>
      <c r="R845" s="160">
        <v>23.469049999999999</v>
      </c>
      <c r="S845" s="105"/>
      <c r="T845" s="105"/>
      <c r="U845" s="105"/>
      <c r="V845" s="105"/>
      <c r="W845" s="105"/>
      <c r="X845" s="105"/>
      <c r="Y845" s="105"/>
      <c r="Z845" s="105"/>
      <c r="AA845" s="105"/>
      <c r="AB845" s="105"/>
      <c r="AC845" s="105"/>
      <c r="AD845" s="105"/>
      <c r="AE845" s="105"/>
      <c r="AF845" s="105"/>
      <c r="AG845" s="105"/>
      <c r="AH845" s="105"/>
    </row>
    <row r="846" spans="1:34" x14ac:dyDescent="0.3">
      <c r="A846" s="105"/>
      <c r="B846" s="105"/>
      <c r="C846" s="105"/>
      <c r="D846" s="105"/>
      <c r="E846" s="105"/>
      <c r="F846" s="105"/>
      <c r="G846" s="105"/>
      <c r="H846" s="105"/>
      <c r="I846" s="105"/>
      <c r="J846" s="105"/>
      <c r="K846" s="105"/>
      <c r="L846" s="105"/>
      <c r="M846" s="105"/>
      <c r="N846" s="105"/>
      <c r="O846" s="105"/>
      <c r="P846" s="105"/>
      <c r="Q846" s="105"/>
      <c r="R846" s="105"/>
      <c r="S846" t="s">
        <v>1858</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768</v>
      </c>
      <c r="B847" s="156"/>
      <c r="C847" s="156"/>
      <c r="D847" s="156"/>
      <c r="E847" s="156"/>
      <c r="F847" s="156"/>
      <c r="G847" s="156"/>
      <c r="H847" s="156"/>
      <c r="I847" s="156"/>
      <c r="J847" s="156"/>
      <c r="K847" s="156"/>
      <c r="L847" s="156"/>
      <c r="M847" s="156"/>
      <c r="N847" s="156"/>
      <c r="O847" s="156"/>
      <c r="P847" s="156"/>
      <c r="Q847" s="156"/>
      <c r="R847" s="156"/>
      <c r="S847" t="s">
        <v>1858</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769</v>
      </c>
      <c r="B848" s="154" t="s">
        <v>770</v>
      </c>
      <c r="C848" s="154">
        <v>122644</v>
      </c>
      <c r="D848" s="157">
        <v>44859</v>
      </c>
      <c r="E848" s="158">
        <v>284.24959999999999</v>
      </c>
      <c r="F848" s="158">
        <v>7.8364000000000003</v>
      </c>
      <c r="G848" s="158">
        <v>7.8364000000000003</v>
      </c>
      <c r="H848" s="158">
        <v>5.2241</v>
      </c>
      <c r="I848" s="158">
        <v>5.8860999999999999</v>
      </c>
      <c r="J848" s="158">
        <v>5.2923999999999998</v>
      </c>
      <c r="K848" s="158">
        <v>5.2553999999999998</v>
      </c>
      <c r="L848" s="158">
        <v>4.0719000000000003</v>
      </c>
      <c r="M848" s="158">
        <v>4.258</v>
      </c>
      <c r="N848" s="158">
        <v>3.9651999999999998</v>
      </c>
      <c r="O848" s="158">
        <v>5.6341000000000001</v>
      </c>
      <c r="P848" s="158">
        <v>6.5167999999999999</v>
      </c>
      <c r="Q848" s="158">
        <v>7.9859</v>
      </c>
      <c r="R848" s="158">
        <v>4.1313000000000004</v>
      </c>
      <c r="T848" s="106"/>
      <c r="U848" s="107"/>
      <c r="V848" s="107"/>
      <c r="W848" s="107"/>
      <c r="X848" s="107"/>
      <c r="Y848" s="107"/>
      <c r="Z848" s="107"/>
      <c r="AA848" s="107"/>
      <c r="AB848" s="107"/>
      <c r="AC848" s="107"/>
      <c r="AD848" s="107"/>
      <c r="AE848" s="107"/>
      <c r="AF848" s="107"/>
      <c r="AG848" s="107"/>
      <c r="AH848" s="107"/>
    </row>
    <row r="849" spans="1:34" x14ac:dyDescent="0.3">
      <c r="A849" s="154" t="s">
        <v>769</v>
      </c>
      <c r="B849" s="154" t="s">
        <v>771</v>
      </c>
      <c r="C849" s="154">
        <v>122646</v>
      </c>
      <c r="D849" s="157">
        <v>44859</v>
      </c>
      <c r="E849" s="158">
        <v>290.4119</v>
      </c>
      <c r="F849" s="158">
        <v>8.0602999999999998</v>
      </c>
      <c r="G849" s="158">
        <v>8.0602999999999998</v>
      </c>
      <c r="H849" s="158">
        <v>5.4478</v>
      </c>
      <c r="I849" s="158">
        <v>6.1098999999999997</v>
      </c>
      <c r="J849" s="158">
        <v>5.5185000000000004</v>
      </c>
      <c r="K849" s="158">
        <v>5.4833999999999996</v>
      </c>
      <c r="L849" s="158">
        <v>4.3156999999999996</v>
      </c>
      <c r="M849" s="158">
        <v>4.5072000000000001</v>
      </c>
      <c r="N849" s="158">
        <v>4.2095000000000002</v>
      </c>
      <c r="O849" s="158">
        <v>5.8438999999999997</v>
      </c>
      <c r="P849" s="158">
        <v>6.7473999999999998</v>
      </c>
      <c r="Q849" s="158">
        <v>7.9897999999999998</v>
      </c>
      <c r="R849" s="158">
        <v>4.3391999999999999</v>
      </c>
      <c r="T849" s="106"/>
      <c r="U849" s="107"/>
      <c r="V849" s="107"/>
      <c r="W849" s="107"/>
      <c r="X849" s="107"/>
      <c r="Y849" s="107"/>
      <c r="Z849" s="107"/>
      <c r="AA849" s="107"/>
      <c r="AB849" s="107"/>
      <c r="AC849" s="107"/>
      <c r="AD849" s="107"/>
      <c r="AE849" s="107"/>
      <c r="AF849" s="107"/>
      <c r="AG849" s="107"/>
      <c r="AH849" s="107"/>
    </row>
    <row r="850" spans="1:34" x14ac:dyDescent="0.3">
      <c r="A850" s="154" t="s">
        <v>769</v>
      </c>
      <c r="B850" s="154" t="s">
        <v>1742</v>
      </c>
      <c r="C850" s="154">
        <v>148771</v>
      </c>
      <c r="D850" s="157">
        <v>44859</v>
      </c>
      <c r="E850" s="158">
        <v>10.6584</v>
      </c>
      <c r="F850" s="158">
        <v>11.486599999999999</v>
      </c>
      <c r="G850" s="158">
        <v>11.486599999999999</v>
      </c>
      <c r="H850" s="158">
        <v>7.0052000000000003</v>
      </c>
      <c r="I850" s="158">
        <v>7.5804</v>
      </c>
      <c r="J850" s="158">
        <v>6.3057999999999996</v>
      </c>
      <c r="K850" s="158">
        <v>5.101</v>
      </c>
      <c r="L850" s="158">
        <v>3.1324000000000001</v>
      </c>
      <c r="M850" s="158">
        <v>2.7225000000000001</v>
      </c>
      <c r="N850" s="158">
        <v>2.0752999999999999</v>
      </c>
      <c r="O850" s="158"/>
      <c r="P850" s="158"/>
      <c r="Q850" s="158">
        <v>4.0586000000000002</v>
      </c>
      <c r="R850" s="158"/>
      <c r="S850" t="s">
        <v>1858</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769</v>
      </c>
      <c r="B851" s="154" t="s">
        <v>1743</v>
      </c>
      <c r="C851" s="154">
        <v>148768</v>
      </c>
      <c r="D851" s="157">
        <v>44859</v>
      </c>
      <c r="E851" s="158">
        <v>10.6112</v>
      </c>
      <c r="F851" s="158">
        <v>11.1929</v>
      </c>
      <c r="G851" s="158">
        <v>11.1929</v>
      </c>
      <c r="H851" s="158">
        <v>6.7408000000000001</v>
      </c>
      <c r="I851" s="158">
        <v>7.2930000000000001</v>
      </c>
      <c r="J851" s="158">
        <v>6.0407000000000002</v>
      </c>
      <c r="K851" s="158">
        <v>4.8289</v>
      </c>
      <c r="L851" s="158">
        <v>2.8580000000000001</v>
      </c>
      <c r="M851" s="158">
        <v>2.4493999999999998</v>
      </c>
      <c r="N851" s="158">
        <v>1.7978000000000001</v>
      </c>
      <c r="O851" s="158"/>
      <c r="P851" s="158"/>
      <c r="Q851" s="158">
        <v>3.7707999999999999</v>
      </c>
      <c r="R851" s="158"/>
      <c r="S851" t="s">
        <v>1858</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769</v>
      </c>
      <c r="B852" s="154" t="s">
        <v>772</v>
      </c>
      <c r="C852" s="154">
        <v>101048</v>
      </c>
      <c r="D852" s="157">
        <v>44859</v>
      </c>
      <c r="E852" s="158">
        <v>33.163600000000002</v>
      </c>
      <c r="F852" s="158">
        <v>11.184799999999999</v>
      </c>
      <c r="G852" s="158">
        <v>11.184799999999999</v>
      </c>
      <c r="H852" s="158">
        <v>6.2809999999999997</v>
      </c>
      <c r="I852" s="158">
        <v>8.1067</v>
      </c>
      <c r="J852" s="158">
        <v>6.9413999999999998</v>
      </c>
      <c r="K852" s="158">
        <v>6.1409000000000002</v>
      </c>
      <c r="L852" s="158">
        <v>3.8117000000000001</v>
      </c>
      <c r="M852" s="158">
        <v>3.5785</v>
      </c>
      <c r="N852" s="158">
        <v>3.0809000000000002</v>
      </c>
      <c r="O852" s="158">
        <v>4.4973000000000001</v>
      </c>
      <c r="P852" s="158">
        <v>5.4790000000000001</v>
      </c>
      <c r="Q852" s="158">
        <v>5.7289000000000003</v>
      </c>
      <c r="R852" s="158">
        <v>3.5911</v>
      </c>
      <c r="T852" s="106"/>
      <c r="U852" s="107"/>
      <c r="V852" s="107"/>
      <c r="W852" s="107"/>
      <c r="X852" s="107"/>
      <c r="Y852" s="107"/>
      <c r="Z852" s="107"/>
      <c r="AA852" s="107"/>
      <c r="AB852" s="107"/>
      <c r="AC852" s="107"/>
      <c r="AD852" s="107"/>
      <c r="AE852" s="107"/>
      <c r="AF852" s="107"/>
      <c r="AG852" s="107"/>
      <c r="AH852" s="107"/>
    </row>
    <row r="853" spans="1:34" x14ac:dyDescent="0.3">
      <c r="A853" s="154" t="s">
        <v>769</v>
      </c>
      <c r="B853" s="154" t="s">
        <v>773</v>
      </c>
      <c r="C853" s="154">
        <v>118508</v>
      </c>
      <c r="D853" s="157">
        <v>44859</v>
      </c>
      <c r="E853" s="158">
        <v>35.5047</v>
      </c>
      <c r="F853" s="158">
        <v>11.914999999999999</v>
      </c>
      <c r="G853" s="158">
        <v>11.914999999999999</v>
      </c>
      <c r="H853" s="158">
        <v>6.9852999999999996</v>
      </c>
      <c r="I853" s="158">
        <v>8.8119999999999994</v>
      </c>
      <c r="J853" s="158">
        <v>7.6455000000000002</v>
      </c>
      <c r="K853" s="158">
        <v>6.851</v>
      </c>
      <c r="L853" s="158">
        <v>4.5231000000000003</v>
      </c>
      <c r="M853" s="158">
        <v>4.2874999999999996</v>
      </c>
      <c r="N853" s="158">
        <v>3.7837000000000001</v>
      </c>
      <c r="O853" s="158">
        <v>5.2031000000000001</v>
      </c>
      <c r="P853" s="158">
        <v>6.1310000000000002</v>
      </c>
      <c r="Q853" s="158">
        <v>6.6999000000000004</v>
      </c>
      <c r="R853" s="158">
        <v>4.2808999999999999</v>
      </c>
      <c r="T853" s="106"/>
      <c r="U853" s="107"/>
      <c r="V853" s="107"/>
      <c r="W853" s="107"/>
      <c r="X853" s="107"/>
      <c r="Y853" s="107"/>
      <c r="Z853" s="107"/>
      <c r="AA853" s="107"/>
      <c r="AB853" s="107"/>
      <c r="AC853" s="107"/>
      <c r="AD853" s="107"/>
      <c r="AE853" s="107"/>
      <c r="AF853" s="107"/>
      <c r="AG853" s="107"/>
      <c r="AH853" s="107"/>
    </row>
    <row r="854" spans="1:34" x14ac:dyDescent="0.3">
      <c r="A854" s="154" t="s">
        <v>769</v>
      </c>
      <c r="B854" s="154" t="s">
        <v>774</v>
      </c>
      <c r="C854" s="154">
        <v>106841</v>
      </c>
      <c r="D854" s="157">
        <v>44859</v>
      </c>
      <c r="E854" s="158">
        <v>40.591200000000001</v>
      </c>
      <c r="F854" s="158">
        <v>10.8934</v>
      </c>
      <c r="G854" s="158">
        <v>10.8934</v>
      </c>
      <c r="H854" s="158">
        <v>6.0831999999999997</v>
      </c>
      <c r="I854" s="158">
        <v>8.1956000000000007</v>
      </c>
      <c r="J854" s="158">
        <v>6.1703000000000001</v>
      </c>
      <c r="K854" s="158">
        <v>7.3448000000000002</v>
      </c>
      <c r="L854" s="158">
        <v>4.6147</v>
      </c>
      <c r="M854" s="158">
        <v>4.101</v>
      </c>
      <c r="N854" s="158">
        <v>3.7429999999999999</v>
      </c>
      <c r="O854" s="158">
        <v>5.9823000000000004</v>
      </c>
      <c r="P854" s="158">
        <v>6.6283000000000003</v>
      </c>
      <c r="Q854" s="158">
        <v>7.7774000000000001</v>
      </c>
      <c r="R854" s="158">
        <v>4.5319000000000003</v>
      </c>
      <c r="T854" s="106"/>
      <c r="U854" s="107"/>
      <c r="V854" s="107"/>
      <c r="W854" s="107"/>
      <c r="X854" s="107"/>
      <c r="Y854" s="107"/>
      <c r="Z854" s="107"/>
      <c r="AA854" s="107"/>
      <c r="AB854" s="107"/>
      <c r="AC854" s="107"/>
      <c r="AD854" s="107"/>
      <c r="AE854" s="107"/>
      <c r="AF854" s="107"/>
      <c r="AG854" s="107"/>
      <c r="AH854" s="107"/>
    </row>
    <row r="855" spans="1:34" x14ac:dyDescent="0.3">
      <c r="A855" s="154" t="s">
        <v>769</v>
      </c>
      <c r="B855" s="154" t="s">
        <v>775</v>
      </c>
      <c r="C855" s="154">
        <v>118961</v>
      </c>
      <c r="D855" s="157">
        <v>44859</v>
      </c>
      <c r="E855" s="158">
        <v>41.152999999999999</v>
      </c>
      <c r="F855" s="158">
        <v>11.122400000000001</v>
      </c>
      <c r="G855" s="158">
        <v>11.122400000000001</v>
      </c>
      <c r="H855" s="158">
        <v>6.3174999999999999</v>
      </c>
      <c r="I855" s="158">
        <v>8.4213000000000005</v>
      </c>
      <c r="J855" s="158">
        <v>6.3939000000000004</v>
      </c>
      <c r="K855" s="158">
        <v>7.5758000000000001</v>
      </c>
      <c r="L855" s="158">
        <v>4.8446999999999996</v>
      </c>
      <c r="M855" s="158">
        <v>4.3414999999999999</v>
      </c>
      <c r="N855" s="158">
        <v>3.9895</v>
      </c>
      <c r="O855" s="158">
        <v>6.2203999999999997</v>
      </c>
      <c r="P855" s="158">
        <v>6.8376000000000001</v>
      </c>
      <c r="Q855" s="158">
        <v>7.8300999999999998</v>
      </c>
      <c r="R855" s="158">
        <v>4.7868000000000004</v>
      </c>
      <c r="T855" s="106"/>
      <c r="U855" s="107"/>
      <c r="V855" s="107"/>
      <c r="W855" s="107"/>
      <c r="X855" s="107"/>
      <c r="Y855" s="107"/>
      <c r="Z855" s="107"/>
      <c r="AA855" s="107"/>
      <c r="AB855" s="107"/>
      <c r="AC855" s="107"/>
      <c r="AD855" s="107"/>
      <c r="AE855" s="107"/>
      <c r="AF855" s="107"/>
      <c r="AG855" s="107"/>
      <c r="AH855" s="107"/>
    </row>
    <row r="856" spans="1:34" x14ac:dyDescent="0.3">
      <c r="A856" s="154" t="s">
        <v>769</v>
      </c>
      <c r="B856" s="154" t="s">
        <v>776</v>
      </c>
      <c r="C856" s="154">
        <v>101802</v>
      </c>
      <c r="D856" s="157">
        <v>44859</v>
      </c>
      <c r="E856" s="158">
        <v>347.09089999999998</v>
      </c>
      <c r="F856" s="158">
        <v>19.237400000000001</v>
      </c>
      <c r="G856" s="158">
        <v>19.237400000000001</v>
      </c>
      <c r="H856" s="158">
        <v>8.2213999999999992</v>
      </c>
      <c r="I856" s="158">
        <v>11.737399999999999</v>
      </c>
      <c r="J856" s="158">
        <v>7.1527000000000003</v>
      </c>
      <c r="K856" s="158">
        <v>11.099299999999999</v>
      </c>
      <c r="L856" s="158">
        <v>5.5822000000000003</v>
      </c>
      <c r="M856" s="158">
        <v>4.2519</v>
      </c>
      <c r="N856" s="158">
        <v>3.1808000000000001</v>
      </c>
      <c r="O856" s="158">
        <v>5.9854000000000003</v>
      </c>
      <c r="P856" s="158">
        <v>6.4242999999999997</v>
      </c>
      <c r="Q856" s="158">
        <v>7.6189</v>
      </c>
      <c r="R856" s="158">
        <v>4.4347000000000003</v>
      </c>
      <c r="S856" t="s">
        <v>1857</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769</v>
      </c>
      <c r="B857" s="154" t="s">
        <v>777</v>
      </c>
      <c r="C857" s="154">
        <v>120425</v>
      </c>
      <c r="D857" s="157">
        <v>44859</v>
      </c>
      <c r="E857" s="158">
        <v>372.58800000000002</v>
      </c>
      <c r="F857" s="158">
        <v>19.9374</v>
      </c>
      <c r="G857" s="158">
        <v>19.9374</v>
      </c>
      <c r="H857" s="158">
        <v>8.9229000000000003</v>
      </c>
      <c r="I857" s="158">
        <v>12.441000000000001</v>
      </c>
      <c r="J857" s="158">
        <v>7.8574999999999999</v>
      </c>
      <c r="K857" s="158">
        <v>11.819599999999999</v>
      </c>
      <c r="L857" s="158">
        <v>6.3072999999999997</v>
      </c>
      <c r="M857" s="158">
        <v>4.9858000000000002</v>
      </c>
      <c r="N857" s="158">
        <v>3.9182000000000001</v>
      </c>
      <c r="O857" s="158">
        <v>6.7515000000000001</v>
      </c>
      <c r="P857" s="158">
        <v>7.2130999999999998</v>
      </c>
      <c r="Q857" s="158">
        <v>8.2810000000000006</v>
      </c>
      <c r="R857" s="158">
        <v>5.1851000000000003</v>
      </c>
      <c r="S857" t="s">
        <v>1857</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769</v>
      </c>
      <c r="B858" s="154" t="s">
        <v>1744</v>
      </c>
      <c r="C858" s="154">
        <v>148711</v>
      </c>
      <c r="D858" s="157">
        <v>44859</v>
      </c>
      <c r="E858" s="158">
        <v>10.654</v>
      </c>
      <c r="F858" s="158">
        <v>10.7186</v>
      </c>
      <c r="G858" s="158">
        <v>10.7186</v>
      </c>
      <c r="H858" s="158">
        <v>4.8987999999999996</v>
      </c>
      <c r="I858" s="158">
        <v>6.1321000000000003</v>
      </c>
      <c r="J858" s="158">
        <v>4.8705999999999996</v>
      </c>
      <c r="K858" s="158">
        <v>4.0857999999999999</v>
      </c>
      <c r="L858" s="158">
        <v>3.3018999999999998</v>
      </c>
      <c r="M858" s="158">
        <v>3.5213000000000001</v>
      </c>
      <c r="N858" s="158">
        <v>3.5163000000000002</v>
      </c>
      <c r="O858" s="158"/>
      <c r="P858" s="158"/>
      <c r="Q858" s="158">
        <v>3.8376999999999999</v>
      </c>
      <c r="R858" s="158"/>
      <c r="T858" s="106"/>
      <c r="U858" s="107"/>
      <c r="V858" s="107"/>
      <c r="W858" s="107"/>
      <c r="X858" s="107"/>
      <c r="Y858" s="107"/>
      <c r="Z858" s="107"/>
      <c r="AA858" s="107"/>
      <c r="AB858" s="107"/>
      <c r="AC858" s="107"/>
      <c r="AD858" s="107"/>
      <c r="AE858" s="107"/>
      <c r="AF858" s="107"/>
      <c r="AG858" s="107"/>
      <c r="AH858" s="107"/>
    </row>
    <row r="859" spans="1:34" x14ac:dyDescent="0.3">
      <c r="A859" s="154" t="s">
        <v>769</v>
      </c>
      <c r="B859" s="154" t="s">
        <v>1745</v>
      </c>
      <c r="C859" s="154">
        <v>148705</v>
      </c>
      <c r="D859" s="157">
        <v>44859</v>
      </c>
      <c r="E859" s="158">
        <v>10.5671</v>
      </c>
      <c r="F859" s="158">
        <v>10.201000000000001</v>
      </c>
      <c r="G859" s="158">
        <v>10.201000000000001</v>
      </c>
      <c r="H859" s="158">
        <v>4.3954000000000004</v>
      </c>
      <c r="I859" s="158">
        <v>5.6127000000000002</v>
      </c>
      <c r="J859" s="158">
        <v>4.3883999999999999</v>
      </c>
      <c r="K859" s="158">
        <v>3.5952999999999999</v>
      </c>
      <c r="L859" s="158">
        <v>2.8098999999999998</v>
      </c>
      <c r="M859" s="158">
        <v>3.0198</v>
      </c>
      <c r="N859" s="158">
        <v>3.0123000000000002</v>
      </c>
      <c r="O859" s="158"/>
      <c r="P859" s="158"/>
      <c r="Q859" s="158">
        <v>3.3334000000000001</v>
      </c>
      <c r="R859" s="158"/>
      <c r="T859" s="106"/>
      <c r="U859" s="107"/>
      <c r="V859" s="107"/>
      <c r="W859" s="107"/>
      <c r="X859" s="107"/>
      <c r="Y859" s="107"/>
      <c r="Z859" s="107"/>
      <c r="AA859" s="107"/>
      <c r="AB859" s="107"/>
      <c r="AC859" s="107"/>
      <c r="AD859" s="107"/>
      <c r="AE859" s="107"/>
      <c r="AF859" s="107"/>
      <c r="AG859" s="107"/>
      <c r="AH859" s="107"/>
    </row>
    <row r="860" spans="1:34" x14ac:dyDescent="0.3">
      <c r="A860" s="154" t="s">
        <v>769</v>
      </c>
      <c r="B860" s="154" t="s">
        <v>778</v>
      </c>
      <c r="C860" s="154">
        <v>147269</v>
      </c>
      <c r="D860" s="157">
        <v>44859</v>
      </c>
      <c r="E860" s="158">
        <v>1247.3887999999999</v>
      </c>
      <c r="F860" s="158">
        <v>14.657</v>
      </c>
      <c r="G860" s="158">
        <v>14.657</v>
      </c>
      <c r="H860" s="158">
        <v>6.7350000000000003</v>
      </c>
      <c r="I860" s="158">
        <v>10.1244</v>
      </c>
      <c r="J860" s="158">
        <v>6.8183999999999996</v>
      </c>
      <c r="K860" s="158">
        <v>6.2065000000000001</v>
      </c>
      <c r="L860" s="158">
        <v>3.3052000000000001</v>
      </c>
      <c r="M860" s="158">
        <v>3.1595</v>
      </c>
      <c r="N860" s="158">
        <v>3.1017000000000001</v>
      </c>
      <c r="O860" s="158">
        <v>6.5270000000000001</v>
      </c>
      <c r="P860" s="158"/>
      <c r="Q860" s="158">
        <v>6.6130000000000004</v>
      </c>
      <c r="R860" s="158">
        <v>4.5038</v>
      </c>
      <c r="T860" s="106"/>
      <c r="U860" s="107"/>
      <c r="V860" s="107"/>
      <c r="W860" s="107"/>
      <c r="X860" s="107"/>
      <c r="Y860" s="107"/>
      <c r="Z860" s="107"/>
      <c r="AA860" s="107"/>
      <c r="AB860" s="107"/>
      <c r="AC860" s="107"/>
      <c r="AD860" s="107"/>
      <c r="AE860" s="107"/>
      <c r="AF860" s="107"/>
      <c r="AG860" s="107"/>
      <c r="AH860" s="107"/>
    </row>
    <row r="861" spans="1:34" x14ac:dyDescent="0.3">
      <c r="A861" s="154" t="s">
        <v>769</v>
      </c>
      <c r="B861" s="154" t="s">
        <v>779</v>
      </c>
      <c r="C861" s="154">
        <v>147266</v>
      </c>
      <c r="D861" s="157">
        <v>44859</v>
      </c>
      <c r="E861" s="158">
        <v>1231.8617999999999</v>
      </c>
      <c r="F861" s="158">
        <v>14.256500000000001</v>
      </c>
      <c r="G861" s="158">
        <v>14.256500000000001</v>
      </c>
      <c r="H861" s="158">
        <v>6.3341000000000003</v>
      </c>
      <c r="I861" s="158">
        <v>9.7227999999999994</v>
      </c>
      <c r="J861" s="158">
        <v>6.4160000000000004</v>
      </c>
      <c r="K861" s="158">
        <v>5.8002000000000002</v>
      </c>
      <c r="L861" s="158">
        <v>2.8988</v>
      </c>
      <c r="M861" s="158">
        <v>2.7505000000000002</v>
      </c>
      <c r="N861" s="158">
        <v>2.69</v>
      </c>
      <c r="O861" s="158">
        <v>6.1162999999999998</v>
      </c>
      <c r="P861" s="158"/>
      <c r="Q861" s="158">
        <v>6.2267999999999999</v>
      </c>
      <c r="R861" s="158">
        <v>4.0867000000000004</v>
      </c>
      <c r="T861" s="106"/>
      <c r="U861" s="107"/>
      <c r="V861" s="107"/>
      <c r="W861" s="107"/>
      <c r="X861" s="107"/>
      <c r="Y861" s="107"/>
      <c r="Z861" s="107"/>
      <c r="AA861" s="107"/>
      <c r="AB861" s="107"/>
      <c r="AC861" s="107"/>
      <c r="AD861" s="107"/>
      <c r="AE861" s="107"/>
      <c r="AF861" s="107"/>
      <c r="AG861" s="107"/>
      <c r="AH861" s="107"/>
    </row>
    <row r="862" spans="1:34" x14ac:dyDescent="0.3">
      <c r="A862" s="154" t="s">
        <v>769</v>
      </c>
      <c r="B862" s="154" t="s">
        <v>780</v>
      </c>
      <c r="C862" s="154">
        <v>102673</v>
      </c>
      <c r="D862" s="157">
        <v>44859</v>
      </c>
      <c r="E862" s="158">
        <v>36.761899999999997</v>
      </c>
      <c r="F862" s="158">
        <v>12.2287</v>
      </c>
      <c r="G862" s="158">
        <v>12.2287</v>
      </c>
      <c r="H862" s="158">
        <v>6.1346999999999996</v>
      </c>
      <c r="I862" s="158">
        <v>7.7461000000000002</v>
      </c>
      <c r="J862" s="158">
        <v>5.3712</v>
      </c>
      <c r="K862" s="158">
        <v>3.8477000000000001</v>
      </c>
      <c r="L862" s="158">
        <v>2.8746</v>
      </c>
      <c r="M862" s="158">
        <v>2.8841999999999999</v>
      </c>
      <c r="N862" s="158">
        <v>2.9081999999999999</v>
      </c>
      <c r="O862" s="158">
        <v>6.2130000000000001</v>
      </c>
      <c r="P862" s="158">
        <v>6.4192999999999998</v>
      </c>
      <c r="Q862" s="158">
        <v>7.4337999999999997</v>
      </c>
      <c r="R862" s="158">
        <v>3.8290000000000002</v>
      </c>
      <c r="S862" t="s">
        <v>1858</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769</v>
      </c>
      <c r="B863" s="154" t="s">
        <v>781</v>
      </c>
      <c r="C863" s="154">
        <v>118656</v>
      </c>
      <c r="D863" s="157">
        <v>44859</v>
      </c>
      <c r="E863" s="158">
        <v>38.370800000000003</v>
      </c>
      <c r="F863" s="158">
        <v>12.549899999999999</v>
      </c>
      <c r="G863" s="158">
        <v>12.549899999999999</v>
      </c>
      <c r="H863" s="158">
        <v>6.4629000000000003</v>
      </c>
      <c r="I863" s="158">
        <v>8.0764999999999993</v>
      </c>
      <c r="J863" s="158">
        <v>5.7031000000000001</v>
      </c>
      <c r="K863" s="158">
        <v>4.1805000000000003</v>
      </c>
      <c r="L863" s="158">
        <v>3.2092000000000001</v>
      </c>
      <c r="M863" s="158">
        <v>3.2214999999999998</v>
      </c>
      <c r="N863" s="158">
        <v>3.2483</v>
      </c>
      <c r="O863" s="158">
        <v>6.5846</v>
      </c>
      <c r="P863" s="158">
        <v>6.8343999999999996</v>
      </c>
      <c r="Q863" s="158">
        <v>7.9340999999999999</v>
      </c>
      <c r="R863" s="158">
        <v>4.1760000000000002</v>
      </c>
      <c r="S863" t="s">
        <v>1858</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769</v>
      </c>
      <c r="B864" s="154" t="s">
        <v>1746</v>
      </c>
      <c r="C864" s="154">
        <v>148550</v>
      </c>
      <c r="D864" s="157">
        <v>44859</v>
      </c>
      <c r="E864" s="158">
        <v>10.8629</v>
      </c>
      <c r="F864" s="158">
        <v>7.9029999999999996</v>
      </c>
      <c r="G864" s="158">
        <v>7.9029999999999996</v>
      </c>
      <c r="H864" s="158">
        <v>5.9588999999999999</v>
      </c>
      <c r="I864" s="158">
        <v>6.5204000000000004</v>
      </c>
      <c r="J864" s="158">
        <v>4.3636999999999997</v>
      </c>
      <c r="K864" s="158">
        <v>3.6526999999999998</v>
      </c>
      <c r="L864" s="158">
        <v>3.7353999999999998</v>
      </c>
      <c r="M864" s="158">
        <v>3.6724000000000001</v>
      </c>
      <c r="N864" s="158">
        <v>3.3391000000000002</v>
      </c>
      <c r="O864" s="158"/>
      <c r="P864" s="158"/>
      <c r="Q864" s="158">
        <v>4.2370999999999999</v>
      </c>
      <c r="R864" s="158"/>
      <c r="T864" s="106"/>
      <c r="U864" s="107"/>
      <c r="V864" s="107"/>
      <c r="W864" s="107"/>
      <c r="X864" s="107"/>
      <c r="Y864" s="107"/>
      <c r="Z864" s="107"/>
      <c r="AA864" s="107"/>
      <c r="AB864" s="107"/>
      <c r="AC864" s="107"/>
      <c r="AD864" s="107"/>
      <c r="AE864" s="107"/>
      <c r="AF864" s="107"/>
      <c r="AG864" s="107"/>
      <c r="AH864" s="107"/>
    </row>
    <row r="865" spans="1:34" x14ac:dyDescent="0.3">
      <c r="A865" s="154" t="s">
        <v>769</v>
      </c>
      <c r="B865" s="154" t="s">
        <v>1747</v>
      </c>
      <c r="C865" s="154">
        <v>148543</v>
      </c>
      <c r="D865" s="157">
        <v>44859</v>
      </c>
      <c r="E865" s="158">
        <v>10.818899999999999</v>
      </c>
      <c r="F865" s="158">
        <v>7.6817000000000002</v>
      </c>
      <c r="G865" s="158">
        <v>7.6817000000000002</v>
      </c>
      <c r="H865" s="158">
        <v>5.7416</v>
      </c>
      <c r="I865" s="158">
        <v>6.3048000000000002</v>
      </c>
      <c r="J865" s="158">
        <v>4.1585000000000001</v>
      </c>
      <c r="K865" s="158">
        <v>3.4474</v>
      </c>
      <c r="L865" s="158">
        <v>3.5310000000000001</v>
      </c>
      <c r="M865" s="158">
        <v>3.4676</v>
      </c>
      <c r="N865" s="158">
        <v>3.1314000000000002</v>
      </c>
      <c r="O865" s="158"/>
      <c r="P865" s="158"/>
      <c r="Q865" s="158">
        <v>4.0251999999999999</v>
      </c>
      <c r="R865" s="158"/>
      <c r="T865" s="106"/>
      <c r="U865" s="107"/>
      <c r="V865" s="107"/>
      <c r="W865" s="107"/>
      <c r="X865" s="107"/>
      <c r="Y865" s="107"/>
      <c r="Z865" s="107"/>
      <c r="AA865" s="107"/>
      <c r="AB865" s="107"/>
      <c r="AC865" s="107"/>
      <c r="AD865" s="107"/>
      <c r="AE865" s="107"/>
      <c r="AF865" s="107"/>
      <c r="AG865" s="107"/>
      <c r="AH865" s="107"/>
    </row>
    <row r="866" spans="1:34" x14ac:dyDescent="0.3">
      <c r="A866" s="154" t="s">
        <v>769</v>
      </c>
      <c r="B866" s="154" t="s">
        <v>782</v>
      </c>
      <c r="C866" s="154">
        <v>145295</v>
      </c>
      <c r="D866" s="157">
        <v>44859</v>
      </c>
      <c r="E866" s="158">
        <v>1286.3235999999999</v>
      </c>
      <c r="F866" s="158">
        <v>7.5548000000000002</v>
      </c>
      <c r="G866" s="158">
        <v>7.5548000000000002</v>
      </c>
      <c r="H866" s="158">
        <v>5.7012</v>
      </c>
      <c r="I866" s="158">
        <v>5.2477999999999998</v>
      </c>
      <c r="J866" s="158">
        <v>5.4245000000000001</v>
      </c>
      <c r="K866" s="158">
        <v>5.1028000000000002</v>
      </c>
      <c r="L866" s="158">
        <v>4.1132999999999997</v>
      </c>
      <c r="M866" s="158">
        <v>3.6522000000000001</v>
      </c>
      <c r="N866" s="158">
        <v>3.3452999999999999</v>
      </c>
      <c r="O866" s="158">
        <v>5.4942000000000002</v>
      </c>
      <c r="P866" s="158"/>
      <c r="Q866" s="158">
        <v>6.5155000000000003</v>
      </c>
      <c r="R866" s="158">
        <v>3.9405000000000001</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769</v>
      </c>
      <c r="B867" s="154" t="s">
        <v>783</v>
      </c>
      <c r="C867" s="154">
        <v>145287</v>
      </c>
      <c r="D867" s="157">
        <v>44859</v>
      </c>
      <c r="E867" s="158">
        <v>1244.8326</v>
      </c>
      <c r="F867" s="158">
        <v>7.0549999999999997</v>
      </c>
      <c r="G867" s="158">
        <v>7.0549999999999997</v>
      </c>
      <c r="H867" s="158">
        <v>5.2008999999999999</v>
      </c>
      <c r="I867" s="158">
        <v>4.7470999999999997</v>
      </c>
      <c r="J867" s="158">
        <v>4.9222999999999999</v>
      </c>
      <c r="K867" s="158">
        <v>4.5967000000000002</v>
      </c>
      <c r="L867" s="158">
        <v>3.6036000000000001</v>
      </c>
      <c r="M867" s="158">
        <v>3.1395</v>
      </c>
      <c r="N867" s="158">
        <v>2.8298999999999999</v>
      </c>
      <c r="O867" s="158">
        <v>4.7003000000000004</v>
      </c>
      <c r="P867" s="158"/>
      <c r="Q867" s="158">
        <v>5.6436000000000002</v>
      </c>
      <c r="R867" s="158">
        <v>3.2559999999999998</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11.383640000000002</v>
      </c>
      <c r="G868" s="160">
        <v>11.383640000000002</v>
      </c>
      <c r="H868" s="160">
        <v>6.2396350000000007</v>
      </c>
      <c r="I868" s="160">
        <v>7.7409049999999997</v>
      </c>
      <c r="J868" s="160">
        <v>5.8877700000000006</v>
      </c>
      <c r="K868" s="160">
        <v>5.8007850000000003</v>
      </c>
      <c r="L868" s="160">
        <v>3.8722300000000005</v>
      </c>
      <c r="M868" s="160">
        <v>3.5985900000000002</v>
      </c>
      <c r="N868" s="160">
        <v>3.2433200000000006</v>
      </c>
      <c r="O868" s="160">
        <v>5.8395285714285716</v>
      </c>
      <c r="P868" s="160">
        <v>6.5231200000000005</v>
      </c>
      <c r="Q868" s="160">
        <v>6.1770750000000003</v>
      </c>
      <c r="R868" s="160">
        <v>4.2195</v>
      </c>
    </row>
    <row r="869" spans="1:34" x14ac:dyDescent="0.3">
      <c r="A869" s="159" t="s">
        <v>407</v>
      </c>
      <c r="B869" s="154"/>
      <c r="C869" s="154"/>
      <c r="D869" s="154"/>
      <c r="E869" s="154"/>
      <c r="F869" s="160">
        <v>11.153600000000001</v>
      </c>
      <c r="G869" s="160">
        <v>11.153600000000001</v>
      </c>
      <c r="H869" s="160">
        <v>6.2078499999999996</v>
      </c>
      <c r="I869" s="160">
        <v>7.6632499999999997</v>
      </c>
      <c r="J869" s="160">
        <v>5.8719000000000001</v>
      </c>
      <c r="K869" s="160">
        <v>5.1791</v>
      </c>
      <c r="L869" s="160">
        <v>3.6695000000000002</v>
      </c>
      <c r="M869" s="160">
        <v>3.5499000000000001</v>
      </c>
      <c r="N869" s="160">
        <v>3.21455</v>
      </c>
      <c r="O869" s="160">
        <v>5.9838500000000003</v>
      </c>
      <c r="P869" s="160">
        <v>6.5725499999999997</v>
      </c>
      <c r="Q869" s="160">
        <v>6.5642500000000004</v>
      </c>
      <c r="R869" s="160">
        <v>4.2284500000000005</v>
      </c>
      <c r="S869" s="105"/>
      <c r="T869" s="105"/>
      <c r="U869" s="105"/>
      <c r="V869" s="105"/>
      <c r="W869" s="105"/>
      <c r="X869" s="105"/>
      <c r="Y869" s="105"/>
      <c r="Z869" s="105"/>
      <c r="AA869" s="105"/>
      <c r="AB869" s="105"/>
      <c r="AC869" s="105"/>
      <c r="AD869" s="105"/>
      <c r="AE869" s="105"/>
      <c r="AF869" s="105"/>
      <c r="AG869" s="105"/>
      <c r="AH869" s="105"/>
    </row>
    <row r="870" spans="1:34" x14ac:dyDescent="0.3">
      <c r="A870" s="105"/>
      <c r="B870" s="105"/>
      <c r="C870" s="105"/>
      <c r="D870" s="105"/>
      <c r="E870" s="105"/>
      <c r="F870" s="105"/>
      <c r="G870" s="105"/>
      <c r="H870" s="105"/>
      <c r="I870" s="105"/>
      <c r="J870" s="105"/>
      <c r="K870" s="105"/>
      <c r="L870" s="105"/>
      <c r="M870" s="105"/>
      <c r="N870" s="105"/>
      <c r="O870" s="105"/>
      <c r="P870" s="105"/>
      <c r="Q870" s="105"/>
      <c r="R870" s="105"/>
      <c r="T870" s="106"/>
      <c r="U870" s="107"/>
      <c r="V870" s="107"/>
      <c r="W870" s="107"/>
      <c r="X870" s="107"/>
      <c r="Y870" s="107"/>
      <c r="Z870" s="107"/>
      <c r="AA870" s="107"/>
      <c r="AB870" s="107"/>
      <c r="AC870" s="107"/>
      <c r="AD870" s="107"/>
      <c r="AE870" s="107"/>
      <c r="AF870" s="107"/>
      <c r="AG870" s="107"/>
      <c r="AH870" s="107"/>
    </row>
    <row r="871" spans="1:34" x14ac:dyDescent="0.3">
      <c r="A871" s="156" t="s">
        <v>784</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785</v>
      </c>
      <c r="B872" s="154" t="s">
        <v>786</v>
      </c>
      <c r="C872" s="154">
        <v>103309</v>
      </c>
      <c r="D872" s="157">
        <v>44859</v>
      </c>
      <c r="E872" s="158">
        <v>92.023099999999999</v>
      </c>
      <c r="F872" s="158">
        <v>0.81989999999999996</v>
      </c>
      <c r="G872" s="158">
        <v>0.81989999999999996</v>
      </c>
      <c r="H872" s="158">
        <v>1.4015</v>
      </c>
      <c r="I872" s="158">
        <v>4.2450999999999999</v>
      </c>
      <c r="J872" s="158">
        <v>2.4268000000000001</v>
      </c>
      <c r="K872" s="158">
        <v>5.9420999999999999</v>
      </c>
      <c r="L872" s="158">
        <v>4.7572999999999999</v>
      </c>
      <c r="M872" s="158">
        <v>0.91310000000000002</v>
      </c>
      <c r="N872" s="158">
        <v>-3.1928999999999998</v>
      </c>
      <c r="O872" s="158">
        <v>15.3414</v>
      </c>
      <c r="P872" s="158">
        <v>9.8881999999999994</v>
      </c>
      <c r="Q872" s="158">
        <v>13.934200000000001</v>
      </c>
      <c r="R872" s="158">
        <v>21.779699999999998</v>
      </c>
      <c r="T872" s="106"/>
      <c r="U872" s="107"/>
      <c r="V872" s="107"/>
      <c r="W872" s="107"/>
      <c r="X872" s="107"/>
      <c r="Y872" s="107"/>
      <c r="Z872" s="107"/>
      <c r="AA872" s="107"/>
      <c r="AB872" s="107"/>
      <c r="AC872" s="107"/>
      <c r="AD872" s="107"/>
      <c r="AE872" s="107"/>
      <c r="AF872" s="107"/>
      <c r="AG872" s="107"/>
      <c r="AH872" s="107"/>
    </row>
    <row r="873" spans="1:34" x14ac:dyDescent="0.3">
      <c r="A873" s="154" t="s">
        <v>785</v>
      </c>
      <c r="B873" s="154" t="s">
        <v>787</v>
      </c>
      <c r="C873" s="154">
        <v>119564</v>
      </c>
      <c r="D873" s="157">
        <v>44859</v>
      </c>
      <c r="E873" s="158">
        <v>101.01990000000001</v>
      </c>
      <c r="F873" s="158">
        <v>0.8327</v>
      </c>
      <c r="G873" s="158">
        <v>0.8327</v>
      </c>
      <c r="H873" s="158">
        <v>1.4233</v>
      </c>
      <c r="I873" s="158">
        <v>4.2907000000000002</v>
      </c>
      <c r="J873" s="158">
        <v>2.5301</v>
      </c>
      <c r="K873" s="158">
        <v>6.2504999999999997</v>
      </c>
      <c r="L873" s="158">
        <v>5.3188000000000004</v>
      </c>
      <c r="M873" s="158">
        <v>1.6696</v>
      </c>
      <c r="N873" s="158">
        <v>-2.2427000000000001</v>
      </c>
      <c r="O873" s="158">
        <v>16.403300000000002</v>
      </c>
      <c r="P873" s="158">
        <v>10.948600000000001</v>
      </c>
      <c r="Q873" s="158">
        <v>14.7212</v>
      </c>
      <c r="R873" s="158">
        <v>22.910699999999999</v>
      </c>
      <c r="T873" s="106"/>
      <c r="U873" s="107"/>
      <c r="V873" s="107"/>
      <c r="W873" s="107"/>
      <c r="X873" s="107"/>
      <c r="Y873" s="107"/>
      <c r="Z873" s="107"/>
      <c r="AA873" s="107"/>
      <c r="AB873" s="107"/>
      <c r="AC873" s="107"/>
      <c r="AD873" s="107"/>
      <c r="AE873" s="107"/>
      <c r="AF873" s="107"/>
      <c r="AG873" s="107"/>
      <c r="AH873" s="107"/>
    </row>
    <row r="874" spans="1:34" x14ac:dyDescent="0.3">
      <c r="A874" s="154" t="s">
        <v>785</v>
      </c>
      <c r="B874" s="154" t="s">
        <v>788</v>
      </c>
      <c r="C874" s="154">
        <v>120468</v>
      </c>
      <c r="D874" s="157">
        <v>44859</v>
      </c>
      <c r="E874" s="158">
        <v>45.47</v>
      </c>
      <c r="F874" s="158">
        <v>4.3999999999999997E-2</v>
      </c>
      <c r="G874" s="158">
        <v>4.3999999999999997E-2</v>
      </c>
      <c r="H874" s="158">
        <v>-0.307</v>
      </c>
      <c r="I874" s="158">
        <v>1.2468999999999999</v>
      </c>
      <c r="J874" s="158">
        <v>-1.6227</v>
      </c>
      <c r="K874" s="158">
        <v>3.5762999999999998</v>
      </c>
      <c r="L874" s="158">
        <v>-3.1728999999999998</v>
      </c>
      <c r="M874" s="158">
        <v>-5.8982000000000001</v>
      </c>
      <c r="N874" s="158">
        <v>-14.0779</v>
      </c>
      <c r="O874" s="158">
        <v>12.0168</v>
      </c>
      <c r="P874" s="158">
        <v>11.565</v>
      </c>
      <c r="Q874" s="158">
        <v>14.8659</v>
      </c>
      <c r="R874" s="158">
        <v>16.698599999999999</v>
      </c>
      <c r="T874" s="106"/>
      <c r="U874" s="107"/>
      <c r="V874" s="107"/>
      <c r="W874" s="107"/>
      <c r="X874" s="107"/>
      <c r="Y874" s="107"/>
      <c r="Z874" s="107"/>
      <c r="AA874" s="107"/>
      <c r="AB874" s="107"/>
      <c r="AC874" s="107"/>
      <c r="AD874" s="107"/>
      <c r="AE874" s="107"/>
      <c r="AF874" s="107"/>
      <c r="AG874" s="107"/>
      <c r="AH874" s="107"/>
    </row>
    <row r="875" spans="1:34" x14ac:dyDescent="0.3">
      <c r="A875" s="154" t="s">
        <v>785</v>
      </c>
      <c r="B875" s="154" t="s">
        <v>789</v>
      </c>
      <c r="C875" s="154">
        <v>117560</v>
      </c>
      <c r="D875" s="157">
        <v>44859</v>
      </c>
      <c r="E875" s="158">
        <v>40.43</v>
      </c>
      <c r="F875" s="158">
        <v>2.47E-2</v>
      </c>
      <c r="G875" s="158">
        <v>2.47E-2</v>
      </c>
      <c r="H875" s="158">
        <v>-0.32050000000000001</v>
      </c>
      <c r="I875" s="158">
        <v>1.2015</v>
      </c>
      <c r="J875" s="158">
        <v>-1.7258</v>
      </c>
      <c r="K875" s="158">
        <v>3.3222999999999998</v>
      </c>
      <c r="L875" s="158">
        <v>-3.6922000000000001</v>
      </c>
      <c r="M875" s="158">
        <v>-6.6712999999999996</v>
      </c>
      <c r="N875" s="158">
        <v>-15.0273</v>
      </c>
      <c r="O875" s="158">
        <v>10.743</v>
      </c>
      <c r="P875" s="158">
        <v>10.253399999999999</v>
      </c>
      <c r="Q875" s="158">
        <v>14.4825</v>
      </c>
      <c r="R875" s="158">
        <v>15.410399999999999</v>
      </c>
      <c r="T875" s="106"/>
      <c r="U875" s="107"/>
      <c r="V875" s="107"/>
      <c r="W875" s="107"/>
      <c r="X875" s="107"/>
      <c r="Y875" s="107"/>
      <c r="Z875" s="107"/>
      <c r="AA875" s="107"/>
      <c r="AB875" s="107"/>
      <c r="AC875" s="107"/>
      <c r="AD875" s="107"/>
      <c r="AE875" s="107"/>
      <c r="AF875" s="107"/>
      <c r="AG875" s="107"/>
      <c r="AH875" s="107"/>
    </row>
    <row r="876" spans="1:34" x14ac:dyDescent="0.3">
      <c r="A876" s="154" t="s">
        <v>785</v>
      </c>
      <c r="B876" s="154" t="s">
        <v>1968</v>
      </c>
      <c r="C876" s="154">
        <v>150264</v>
      </c>
      <c r="D876" s="157">
        <v>44859</v>
      </c>
      <c r="E876" s="158">
        <v>16.055700000000002</v>
      </c>
      <c r="F876" s="158">
        <v>0.83660000000000001</v>
      </c>
      <c r="G876" s="158">
        <v>0.83660000000000001</v>
      </c>
      <c r="H876" s="158">
        <v>0.78649999999999998</v>
      </c>
      <c r="I876" s="158">
        <v>3.7404000000000002</v>
      </c>
      <c r="J876" s="158">
        <v>0.59650000000000003</v>
      </c>
      <c r="K876" s="158">
        <v>6.7206999999999999</v>
      </c>
      <c r="L876" s="158">
        <v>5.7145000000000001</v>
      </c>
      <c r="M876" s="158">
        <v>5.1523000000000003</v>
      </c>
      <c r="N876" s="158">
        <v>1.7536</v>
      </c>
      <c r="O876" s="158">
        <v>16.6191</v>
      </c>
      <c r="P876" s="158">
        <v>9.7669999999999995</v>
      </c>
      <c r="Q876" s="158">
        <v>9.8195999999999994</v>
      </c>
      <c r="R876" s="158">
        <v>23.427499999999998</v>
      </c>
      <c r="T876" s="106"/>
      <c r="U876" s="107"/>
      <c r="V876" s="107"/>
      <c r="W876" s="107"/>
      <c r="X876" s="107"/>
      <c r="Y876" s="107"/>
      <c r="Z876" s="107"/>
      <c r="AA876" s="107"/>
      <c r="AB876" s="107"/>
      <c r="AC876" s="107"/>
      <c r="AD876" s="107"/>
      <c r="AE876" s="107"/>
      <c r="AF876" s="107"/>
      <c r="AG876" s="107"/>
      <c r="AH876" s="107"/>
    </row>
    <row r="877" spans="1:34" x14ac:dyDescent="0.3">
      <c r="A877" s="154" t="s">
        <v>785</v>
      </c>
      <c r="B877" s="154" t="s">
        <v>1969</v>
      </c>
      <c r="C877" s="154">
        <v>150263</v>
      </c>
      <c r="D877" s="157">
        <v>44859</v>
      </c>
      <c r="E877" s="158">
        <v>14.895200000000001</v>
      </c>
      <c r="F877" s="158">
        <v>0.81759999999999999</v>
      </c>
      <c r="G877" s="158">
        <v>0.81759999999999999</v>
      </c>
      <c r="H877" s="158">
        <v>0.75349999999999995</v>
      </c>
      <c r="I877" s="158">
        <v>3.6722000000000001</v>
      </c>
      <c r="J877" s="158">
        <v>0.44569999999999999</v>
      </c>
      <c r="K877" s="158">
        <v>6.2198000000000002</v>
      </c>
      <c r="L877" s="158">
        <v>4.7807000000000004</v>
      </c>
      <c r="M877" s="158">
        <v>3.8065000000000002</v>
      </c>
      <c r="N877" s="158">
        <v>3.49E-2</v>
      </c>
      <c r="O877" s="158">
        <v>14.805400000000001</v>
      </c>
      <c r="P877" s="158">
        <v>8.1502999999999997</v>
      </c>
      <c r="Q877" s="158">
        <v>8.2017000000000007</v>
      </c>
      <c r="R877" s="158">
        <v>21.4117</v>
      </c>
      <c r="T877" s="106"/>
      <c r="U877" s="107"/>
      <c r="V877" s="107"/>
      <c r="W877" s="107"/>
      <c r="X877" s="107"/>
      <c r="Y877" s="107"/>
      <c r="Z877" s="107"/>
      <c r="AA877" s="107"/>
      <c r="AB877" s="107"/>
      <c r="AC877" s="107"/>
      <c r="AD877" s="107"/>
      <c r="AE877" s="107"/>
      <c r="AF877" s="107"/>
      <c r="AG877" s="107"/>
      <c r="AH877" s="107"/>
    </row>
    <row r="878" spans="1:34" x14ac:dyDescent="0.3">
      <c r="A878" s="154" t="s">
        <v>785</v>
      </c>
      <c r="B878" s="154" t="s">
        <v>790</v>
      </c>
      <c r="C878" s="154">
        <v>119096</v>
      </c>
      <c r="D878" s="157">
        <v>44859</v>
      </c>
      <c r="E878" s="158">
        <v>37.075000000000003</v>
      </c>
      <c r="F878" s="158">
        <v>1.1265000000000001</v>
      </c>
      <c r="G878" s="158">
        <v>1.1265000000000001</v>
      </c>
      <c r="H878" s="158">
        <v>1.4919</v>
      </c>
      <c r="I878" s="158">
        <v>3.6425000000000001</v>
      </c>
      <c r="J878" s="158">
        <v>1.3392999999999999</v>
      </c>
      <c r="K878" s="158">
        <v>8.6128999999999998</v>
      </c>
      <c r="L878" s="158">
        <v>8.1377000000000006</v>
      </c>
      <c r="M878" s="158">
        <v>1.6505000000000001</v>
      </c>
      <c r="N878" s="158">
        <v>0.38179999999999997</v>
      </c>
      <c r="O878" s="158">
        <v>12.8775</v>
      </c>
      <c r="P878" s="158">
        <v>9.9566999999999997</v>
      </c>
      <c r="Q878" s="158">
        <v>13.096500000000001</v>
      </c>
      <c r="R878" s="158">
        <v>20.218900000000001</v>
      </c>
      <c r="T878" s="106"/>
      <c r="U878" s="107"/>
      <c r="V878" s="107"/>
      <c r="W878" s="107"/>
      <c r="X878" s="107"/>
      <c r="Y878" s="107"/>
      <c r="Z878" s="107"/>
      <c r="AA878" s="107"/>
      <c r="AB878" s="107"/>
      <c r="AC878" s="107"/>
      <c r="AD878" s="107"/>
      <c r="AE878" s="107"/>
      <c r="AF878" s="107"/>
      <c r="AG878" s="107"/>
      <c r="AH878" s="107"/>
    </row>
    <row r="879" spans="1:34" x14ac:dyDescent="0.3">
      <c r="A879" s="154" t="s">
        <v>785</v>
      </c>
      <c r="B879" s="154" t="s">
        <v>791</v>
      </c>
      <c r="C879" s="154">
        <v>112901</v>
      </c>
      <c r="D879" s="157">
        <v>44859</v>
      </c>
      <c r="E879" s="158">
        <v>34.168999999999997</v>
      </c>
      <c r="F879" s="158">
        <v>1.1127</v>
      </c>
      <c r="G879" s="158">
        <v>1.1127</v>
      </c>
      <c r="H879" s="158">
        <v>1.47</v>
      </c>
      <c r="I879" s="158">
        <v>3.5989</v>
      </c>
      <c r="J879" s="158">
        <v>1.2444999999999999</v>
      </c>
      <c r="K879" s="158">
        <v>8.3216999999999999</v>
      </c>
      <c r="L879" s="158">
        <v>7.5545</v>
      </c>
      <c r="M879" s="158">
        <v>0.83520000000000005</v>
      </c>
      <c r="N879" s="158">
        <v>-0.6946</v>
      </c>
      <c r="O879" s="158">
        <v>11.673999999999999</v>
      </c>
      <c r="P879" s="158">
        <v>8.8605</v>
      </c>
      <c r="Q879" s="158">
        <v>10.4312</v>
      </c>
      <c r="R879" s="158">
        <v>18.943300000000001</v>
      </c>
      <c r="T879" s="106"/>
      <c r="U879" s="107"/>
      <c r="V879" s="107"/>
      <c r="W879" s="107"/>
      <c r="X879" s="107"/>
      <c r="Y879" s="107"/>
      <c r="Z879" s="107"/>
      <c r="AA879" s="107"/>
      <c r="AB879" s="107"/>
      <c r="AC879" s="107"/>
      <c r="AD879" s="107"/>
      <c r="AE879" s="107"/>
      <c r="AF879" s="107"/>
      <c r="AG879" s="107"/>
      <c r="AH879" s="107"/>
    </row>
    <row r="880" spans="1:34" x14ac:dyDescent="0.3">
      <c r="A880" s="154" t="s">
        <v>785</v>
      </c>
      <c r="B880" s="154" t="s">
        <v>792</v>
      </c>
      <c r="C880" s="154">
        <v>105817</v>
      </c>
      <c r="D880" s="157">
        <v>44859</v>
      </c>
      <c r="E880" s="158">
        <v>70.113</v>
      </c>
      <c r="F880" s="158">
        <v>1.0361</v>
      </c>
      <c r="G880" s="158">
        <v>1.0361</v>
      </c>
      <c r="H880" s="158">
        <v>1.508</v>
      </c>
      <c r="I880" s="158">
        <v>3.8161999999999998</v>
      </c>
      <c r="J880" s="158">
        <v>2.2296999999999998</v>
      </c>
      <c r="K880" s="158">
        <v>8.0210000000000008</v>
      </c>
      <c r="L880" s="158">
        <v>10.3178</v>
      </c>
      <c r="M880" s="158">
        <v>5.3869999999999996</v>
      </c>
      <c r="N880" s="158">
        <v>4.0334000000000003</v>
      </c>
      <c r="O880" s="158">
        <v>20.7591</v>
      </c>
      <c r="P880" s="158">
        <v>12.235200000000001</v>
      </c>
      <c r="Q880" s="158">
        <v>13.6122</v>
      </c>
      <c r="R880" s="158">
        <v>35.103999999999999</v>
      </c>
      <c r="T880" s="106"/>
      <c r="U880" s="107"/>
      <c r="V880" s="107"/>
      <c r="W880" s="107"/>
      <c r="X880" s="107"/>
      <c r="Y880" s="107"/>
      <c r="Z880" s="107"/>
      <c r="AA880" s="107"/>
      <c r="AB880" s="107"/>
      <c r="AC880" s="107"/>
      <c r="AD880" s="107"/>
      <c r="AE880" s="107"/>
      <c r="AF880" s="107"/>
      <c r="AG880" s="107"/>
      <c r="AH880" s="107"/>
    </row>
    <row r="881" spans="1:34" x14ac:dyDescent="0.3">
      <c r="A881" s="154" t="s">
        <v>785</v>
      </c>
      <c r="B881" s="154" t="s">
        <v>793</v>
      </c>
      <c r="C881" s="154">
        <v>118564</v>
      </c>
      <c r="D881" s="157">
        <v>44859</v>
      </c>
      <c r="E881" s="158">
        <v>77.230900000000005</v>
      </c>
      <c r="F881" s="158">
        <v>1.0450999999999999</v>
      </c>
      <c r="G881" s="158">
        <v>1.0450999999999999</v>
      </c>
      <c r="H881" s="158">
        <v>1.5238</v>
      </c>
      <c r="I881" s="158">
        <v>3.8483999999999998</v>
      </c>
      <c r="J881" s="158">
        <v>2.3018999999999998</v>
      </c>
      <c r="K881" s="158">
        <v>8.2418999999999993</v>
      </c>
      <c r="L881" s="158">
        <v>10.767200000000001</v>
      </c>
      <c r="M881" s="158">
        <v>6.0152000000000001</v>
      </c>
      <c r="N881" s="158">
        <v>4.8548999999999998</v>
      </c>
      <c r="O881" s="158">
        <v>21.745000000000001</v>
      </c>
      <c r="P881" s="158">
        <v>13.262700000000001</v>
      </c>
      <c r="Q881" s="158">
        <v>18.473600000000001</v>
      </c>
      <c r="R881" s="158">
        <v>36.191299999999998</v>
      </c>
      <c r="T881" s="106"/>
      <c r="U881" s="107"/>
      <c r="V881" s="107"/>
      <c r="W881" s="107"/>
      <c r="X881" s="107"/>
      <c r="Y881" s="107"/>
      <c r="Z881" s="107"/>
      <c r="AA881" s="107"/>
      <c r="AB881" s="107"/>
      <c r="AC881" s="107"/>
      <c r="AD881" s="107"/>
      <c r="AE881" s="107"/>
      <c r="AF881" s="107"/>
      <c r="AG881" s="107"/>
      <c r="AH881" s="107"/>
    </row>
    <row r="882" spans="1:34" x14ac:dyDescent="0.3">
      <c r="A882" s="154" t="s">
        <v>785</v>
      </c>
      <c r="B882" s="154" t="s">
        <v>794</v>
      </c>
      <c r="C882" s="154">
        <v>102760</v>
      </c>
      <c r="D882" s="157">
        <v>44859</v>
      </c>
      <c r="E882" s="158">
        <v>131.15600000000001</v>
      </c>
      <c r="F882" s="158">
        <v>1.3813</v>
      </c>
      <c r="G882" s="158">
        <v>1.3813</v>
      </c>
      <c r="H882" s="158">
        <v>2.1313</v>
      </c>
      <c r="I882" s="158">
        <v>4.5326000000000004</v>
      </c>
      <c r="J882" s="158">
        <v>3.4973999999999998</v>
      </c>
      <c r="K882" s="158">
        <v>10.8485</v>
      </c>
      <c r="L882" s="158">
        <v>12.196</v>
      </c>
      <c r="M882" s="158">
        <v>14.3101</v>
      </c>
      <c r="N882" s="158">
        <v>11.0297</v>
      </c>
      <c r="O882" s="158">
        <v>20.128599999999999</v>
      </c>
      <c r="P882" s="158">
        <v>10.5266</v>
      </c>
      <c r="Q882" s="158">
        <v>15.266999999999999</v>
      </c>
      <c r="R882" s="158">
        <v>39.191899999999997</v>
      </c>
      <c r="T882" s="106"/>
      <c r="U882" s="107"/>
      <c r="V882" s="107"/>
      <c r="W882" s="107"/>
      <c r="X882" s="107"/>
      <c r="Y882" s="107"/>
      <c r="Z882" s="107"/>
      <c r="AA882" s="107"/>
      <c r="AB882" s="107"/>
      <c r="AC882" s="107"/>
      <c r="AD882" s="107"/>
      <c r="AE882" s="107"/>
      <c r="AF882" s="107"/>
      <c r="AG882" s="107"/>
      <c r="AH882" s="107"/>
    </row>
    <row r="883" spans="1:34" x14ac:dyDescent="0.3">
      <c r="A883" s="154" t="s">
        <v>785</v>
      </c>
      <c r="B883" s="154" t="s">
        <v>795</v>
      </c>
      <c r="C883" s="154">
        <v>118950</v>
      </c>
      <c r="D883" s="157">
        <v>44859</v>
      </c>
      <c r="E883" s="158">
        <v>143.88900000000001</v>
      </c>
      <c r="F883" s="158">
        <v>1.3974</v>
      </c>
      <c r="G883" s="158">
        <v>1.3974</v>
      </c>
      <c r="H883" s="158">
        <v>2.1598000000000002</v>
      </c>
      <c r="I883" s="158">
        <v>4.5872000000000002</v>
      </c>
      <c r="J883" s="158">
        <v>3.6185999999999998</v>
      </c>
      <c r="K883" s="158">
        <v>11.215999999999999</v>
      </c>
      <c r="L883" s="158">
        <v>12.9445</v>
      </c>
      <c r="M883" s="158">
        <v>15.4984</v>
      </c>
      <c r="N883" s="158">
        <v>12.579499999999999</v>
      </c>
      <c r="O883" s="158">
        <v>21.5152</v>
      </c>
      <c r="P883" s="158">
        <v>11.711</v>
      </c>
      <c r="Q883" s="158">
        <v>13.985200000000001</v>
      </c>
      <c r="R883" s="158">
        <v>40.9465</v>
      </c>
      <c r="T883" s="106"/>
      <c r="U883" s="107"/>
      <c r="V883" s="107"/>
      <c r="W883" s="107"/>
      <c r="X883" s="107"/>
      <c r="Y883" s="107"/>
      <c r="Z883" s="107"/>
      <c r="AA883" s="107"/>
      <c r="AB883" s="107"/>
      <c r="AC883" s="107"/>
      <c r="AD883" s="107"/>
      <c r="AE883" s="107"/>
      <c r="AF883" s="107"/>
      <c r="AG883" s="107"/>
      <c r="AH883" s="107"/>
    </row>
    <row r="884" spans="1:34" x14ac:dyDescent="0.3">
      <c r="A884" s="154" t="s">
        <v>785</v>
      </c>
      <c r="B884" s="154" t="s">
        <v>1748</v>
      </c>
      <c r="C884" s="154">
        <v>148411</v>
      </c>
      <c r="D884" s="157">
        <v>44859</v>
      </c>
      <c r="E884" s="158">
        <v>16.670400000000001</v>
      </c>
      <c r="F884" s="158">
        <v>0.85970000000000002</v>
      </c>
      <c r="G884" s="158">
        <v>0.85970000000000002</v>
      </c>
      <c r="H884" s="158">
        <v>1.2972999999999999</v>
      </c>
      <c r="I884" s="158">
        <v>4.2081999999999997</v>
      </c>
      <c r="J884" s="158">
        <v>2.4125000000000001</v>
      </c>
      <c r="K884" s="158">
        <v>7.3846999999999996</v>
      </c>
      <c r="L884" s="158">
        <v>5.4947999999999997</v>
      </c>
      <c r="M884" s="158">
        <v>1.2057</v>
      </c>
      <c r="N884" s="158">
        <v>-1.5432999999999999</v>
      </c>
      <c r="O884" s="158"/>
      <c r="P884" s="158"/>
      <c r="Q884" s="158">
        <v>25.370200000000001</v>
      </c>
      <c r="R884" s="158">
        <v>25.302399999999999</v>
      </c>
      <c r="T884" s="106"/>
      <c r="U884" s="107"/>
      <c r="V884" s="107"/>
      <c r="W884" s="107"/>
      <c r="X884" s="107"/>
      <c r="Y884" s="107"/>
      <c r="Z884" s="107"/>
      <c r="AA884" s="107"/>
      <c r="AB884" s="107"/>
      <c r="AC884" s="107"/>
      <c r="AD884" s="107"/>
      <c r="AE884" s="107"/>
      <c r="AF884" s="107"/>
      <c r="AG884" s="107"/>
      <c r="AH884" s="107"/>
    </row>
    <row r="885" spans="1:34" x14ac:dyDescent="0.3">
      <c r="A885" s="154" t="s">
        <v>785</v>
      </c>
      <c r="B885" s="154" t="s">
        <v>796</v>
      </c>
      <c r="C885" s="154">
        <v>148409</v>
      </c>
      <c r="D885" s="157">
        <v>44859</v>
      </c>
      <c r="E885" s="158">
        <v>16.059799999999999</v>
      </c>
      <c r="F885" s="158">
        <v>0.84140000000000004</v>
      </c>
      <c r="G885" s="158">
        <v>0.84140000000000004</v>
      </c>
      <c r="H885" s="158">
        <v>1.2655000000000001</v>
      </c>
      <c r="I885" s="158">
        <v>4.1417000000000002</v>
      </c>
      <c r="J885" s="158">
        <v>2.2631000000000001</v>
      </c>
      <c r="K885" s="158">
        <v>6.9348999999999998</v>
      </c>
      <c r="L885" s="158">
        <v>4.6132</v>
      </c>
      <c r="M885" s="158">
        <v>-5.5399999999999998E-2</v>
      </c>
      <c r="N885" s="158">
        <v>-3.1726000000000001</v>
      </c>
      <c r="O885" s="158"/>
      <c r="P885" s="158"/>
      <c r="Q885" s="158">
        <v>23.317399999999999</v>
      </c>
      <c r="R885" s="158">
        <v>23.244900000000001</v>
      </c>
      <c r="T885" s="106"/>
      <c r="U885" s="107"/>
      <c r="V885" s="107"/>
      <c r="W885" s="107"/>
      <c r="X885" s="107"/>
      <c r="Y885" s="107"/>
      <c r="Z885" s="107"/>
      <c r="AA885" s="107"/>
      <c r="AB885" s="107"/>
      <c r="AC885" s="107"/>
      <c r="AD885" s="107"/>
      <c r="AE885" s="107"/>
      <c r="AF885" s="107"/>
      <c r="AG885" s="107"/>
      <c r="AH885" s="107"/>
    </row>
    <row r="886" spans="1:34" x14ac:dyDescent="0.3">
      <c r="A886" s="154" t="s">
        <v>785</v>
      </c>
      <c r="B886" s="154" t="s">
        <v>797</v>
      </c>
      <c r="C886" s="154">
        <v>111957</v>
      </c>
      <c r="D886" s="157">
        <v>44859</v>
      </c>
      <c r="E886" s="158">
        <v>51.33</v>
      </c>
      <c r="F886" s="158">
        <v>1.103</v>
      </c>
      <c r="G886" s="158">
        <v>1.103</v>
      </c>
      <c r="H886" s="158">
        <v>1.6838</v>
      </c>
      <c r="I886" s="158">
        <v>4.4353999999999996</v>
      </c>
      <c r="J886" s="158">
        <v>3.1551</v>
      </c>
      <c r="K886" s="158">
        <v>7.2054999999999998</v>
      </c>
      <c r="L886" s="158">
        <v>7.9268000000000001</v>
      </c>
      <c r="M886" s="158">
        <v>4.9264000000000001</v>
      </c>
      <c r="N886" s="158">
        <v>1.0831</v>
      </c>
      <c r="O886" s="158">
        <v>22.003399999999999</v>
      </c>
      <c r="P886" s="158">
        <v>12.331200000000001</v>
      </c>
      <c r="Q886" s="158">
        <v>12.963200000000001</v>
      </c>
      <c r="R886" s="158">
        <v>28.942599999999999</v>
      </c>
      <c r="T886" s="106"/>
      <c r="U886" s="107"/>
      <c r="V886" s="107"/>
      <c r="W886" s="107"/>
      <c r="X886" s="107"/>
      <c r="Y886" s="107"/>
      <c r="Z886" s="107"/>
      <c r="AA886" s="107"/>
      <c r="AB886" s="107"/>
      <c r="AC886" s="107"/>
      <c r="AD886" s="107"/>
      <c r="AE886" s="107"/>
      <c r="AF886" s="107"/>
      <c r="AG886" s="107"/>
      <c r="AH886" s="107"/>
    </row>
    <row r="887" spans="1:34" x14ac:dyDescent="0.3">
      <c r="A887" s="154" t="s">
        <v>785</v>
      </c>
      <c r="B887" s="154" t="s">
        <v>798</v>
      </c>
      <c r="C887" s="154">
        <v>120722</v>
      </c>
      <c r="D887" s="157">
        <v>44859</v>
      </c>
      <c r="E887" s="158">
        <v>56.93</v>
      </c>
      <c r="F887" s="158">
        <v>1.119</v>
      </c>
      <c r="G887" s="158">
        <v>1.119</v>
      </c>
      <c r="H887" s="158">
        <v>1.7152000000000001</v>
      </c>
      <c r="I887" s="158">
        <v>4.4779</v>
      </c>
      <c r="J887" s="158">
        <v>3.2650000000000001</v>
      </c>
      <c r="K887" s="158">
        <v>7.5774999999999997</v>
      </c>
      <c r="L887" s="158">
        <v>8.6449999999999996</v>
      </c>
      <c r="M887" s="158">
        <v>5.9557000000000002</v>
      </c>
      <c r="N887" s="158">
        <v>2.4104999999999999</v>
      </c>
      <c r="O887" s="158">
        <v>23.466999999999999</v>
      </c>
      <c r="P887" s="158">
        <v>13.593500000000001</v>
      </c>
      <c r="Q887" s="158">
        <v>14.314500000000001</v>
      </c>
      <c r="R887" s="158">
        <v>30.5976</v>
      </c>
      <c r="T887" s="106"/>
      <c r="U887" s="107"/>
      <c r="V887" s="107"/>
      <c r="W887" s="107"/>
      <c r="X887" s="107"/>
      <c r="Y887" s="107"/>
      <c r="Z887" s="107"/>
      <c r="AA887" s="107"/>
      <c r="AB887" s="107"/>
      <c r="AC887" s="107"/>
      <c r="AD887" s="107"/>
      <c r="AE887" s="107"/>
      <c r="AF887" s="107"/>
      <c r="AG887" s="107"/>
      <c r="AH887" s="107"/>
    </row>
    <row r="888" spans="1:34" x14ac:dyDescent="0.3">
      <c r="A888" s="154" t="s">
        <v>785</v>
      </c>
      <c r="B888" s="154" t="s">
        <v>799</v>
      </c>
      <c r="C888" s="154">
        <v>141920</v>
      </c>
      <c r="D888" s="157">
        <v>44859</v>
      </c>
      <c r="E888" s="158">
        <v>16.420000000000002</v>
      </c>
      <c r="F888" s="158">
        <v>0.79800000000000004</v>
      </c>
      <c r="G888" s="158">
        <v>0.79800000000000004</v>
      </c>
      <c r="H888" s="158">
        <v>0.73619999999999997</v>
      </c>
      <c r="I888" s="158">
        <v>3.0112999999999999</v>
      </c>
      <c r="J888" s="158">
        <v>1.6089</v>
      </c>
      <c r="K888" s="158">
        <v>6.4161000000000001</v>
      </c>
      <c r="L888" s="158">
        <v>4.7194000000000003</v>
      </c>
      <c r="M888" s="158">
        <v>1.6089</v>
      </c>
      <c r="N888" s="158">
        <v>-2.0286</v>
      </c>
      <c r="O888" s="158">
        <v>16.315200000000001</v>
      </c>
      <c r="P888" s="158"/>
      <c r="Q888" s="158">
        <v>10.560600000000001</v>
      </c>
      <c r="R888" s="158">
        <v>22.949200000000001</v>
      </c>
      <c r="T888" s="106"/>
      <c r="U888" s="107"/>
      <c r="V888" s="107"/>
      <c r="W888" s="107"/>
      <c r="X888" s="107"/>
      <c r="Y888" s="107"/>
      <c r="Z888" s="107"/>
      <c r="AA888" s="107"/>
      <c r="AB888" s="107"/>
      <c r="AC888" s="107"/>
      <c r="AD888" s="107"/>
      <c r="AE888" s="107"/>
      <c r="AF888" s="107"/>
      <c r="AG888" s="107"/>
      <c r="AH888" s="107"/>
    </row>
    <row r="889" spans="1:34" x14ac:dyDescent="0.3">
      <c r="A889" s="154" t="s">
        <v>785</v>
      </c>
      <c r="B889" s="154" t="s">
        <v>800</v>
      </c>
      <c r="C889" s="154">
        <v>141919</v>
      </c>
      <c r="D889" s="157">
        <v>44859</v>
      </c>
      <c r="E889" s="158">
        <v>15.33</v>
      </c>
      <c r="F889" s="158">
        <v>0.85529999999999995</v>
      </c>
      <c r="G889" s="158">
        <v>0.85529999999999995</v>
      </c>
      <c r="H889" s="158">
        <v>0.72270000000000001</v>
      </c>
      <c r="I889" s="158">
        <v>3.0242</v>
      </c>
      <c r="J889" s="158">
        <v>1.5232000000000001</v>
      </c>
      <c r="K889" s="158">
        <v>6.2370000000000001</v>
      </c>
      <c r="L889" s="158">
        <v>4.2857000000000003</v>
      </c>
      <c r="M889" s="158">
        <v>0.98809999999999998</v>
      </c>
      <c r="N889" s="158">
        <v>-2.8517000000000001</v>
      </c>
      <c r="O889" s="158">
        <v>15.328200000000001</v>
      </c>
      <c r="P889" s="158"/>
      <c r="Q889" s="158">
        <v>9.0337999999999994</v>
      </c>
      <c r="R889" s="158">
        <v>21.931699999999999</v>
      </c>
      <c r="T889" s="106"/>
      <c r="U889" s="107"/>
      <c r="V889" s="107"/>
      <c r="W889" s="107"/>
      <c r="X889" s="107"/>
      <c r="Y889" s="107"/>
      <c r="Z889" s="107"/>
      <c r="AA889" s="107"/>
      <c r="AB889" s="107"/>
      <c r="AC889" s="107"/>
      <c r="AD889" s="107"/>
      <c r="AE889" s="107"/>
      <c r="AF889" s="107"/>
      <c r="AG889" s="107"/>
      <c r="AH889" s="107"/>
    </row>
    <row r="890" spans="1:34" x14ac:dyDescent="0.3">
      <c r="A890" s="154" t="s">
        <v>785</v>
      </c>
      <c r="B890" s="154" t="s">
        <v>801</v>
      </c>
      <c r="C890" s="154">
        <v>118421</v>
      </c>
      <c r="D890" s="157">
        <v>44859</v>
      </c>
      <c r="E890" s="158">
        <v>60.067</v>
      </c>
      <c r="F890" s="158">
        <v>0.89870000000000005</v>
      </c>
      <c r="G890" s="158">
        <v>0.89870000000000005</v>
      </c>
      <c r="H890" s="158">
        <v>-0.27389999999999998</v>
      </c>
      <c r="I890" s="158">
        <v>2.1442999999999999</v>
      </c>
      <c r="J890" s="158">
        <v>0.1</v>
      </c>
      <c r="K890" s="158">
        <v>3.7067999999999999</v>
      </c>
      <c r="L890" s="158">
        <v>2.5558999999999998</v>
      </c>
      <c r="M890" s="158">
        <v>-1.8994</v>
      </c>
      <c r="N890" s="158">
        <v>-3.5223</v>
      </c>
      <c r="O890" s="158">
        <v>14.700799999999999</v>
      </c>
      <c r="P890" s="158">
        <v>8.7653999999999996</v>
      </c>
      <c r="Q890" s="158">
        <v>11.862</v>
      </c>
      <c r="R890" s="158">
        <v>15.6814</v>
      </c>
      <c r="T890" s="106"/>
      <c r="U890" s="107"/>
      <c r="V890" s="107"/>
      <c r="W890" s="107"/>
      <c r="X890" s="107"/>
      <c r="Y890" s="107"/>
      <c r="Z890" s="107"/>
      <c r="AA890" s="107"/>
      <c r="AB890" s="107"/>
      <c r="AC890" s="107"/>
      <c r="AD890" s="107"/>
      <c r="AE890" s="107"/>
      <c r="AF890" s="107"/>
      <c r="AG890" s="107"/>
      <c r="AH890" s="107"/>
    </row>
    <row r="891" spans="1:34" x14ac:dyDescent="0.3">
      <c r="A891" s="154" t="s">
        <v>785</v>
      </c>
      <c r="B891" s="154" t="s">
        <v>802</v>
      </c>
      <c r="C891" s="154">
        <v>108592</v>
      </c>
      <c r="D891" s="157">
        <v>44859</v>
      </c>
      <c r="E891" s="158">
        <v>52.841999999999999</v>
      </c>
      <c r="F891" s="158">
        <v>0.88390000000000002</v>
      </c>
      <c r="G891" s="158">
        <v>0.88390000000000002</v>
      </c>
      <c r="H891" s="158">
        <v>-0.3</v>
      </c>
      <c r="I891" s="158">
        <v>2.0903999999999998</v>
      </c>
      <c r="J891" s="158">
        <v>-1.7000000000000001E-2</v>
      </c>
      <c r="K891" s="158">
        <v>3.3483000000000001</v>
      </c>
      <c r="L891" s="158">
        <v>1.8738999999999999</v>
      </c>
      <c r="M891" s="158">
        <v>-2.8997000000000002</v>
      </c>
      <c r="N891" s="158">
        <v>-4.8235000000000001</v>
      </c>
      <c r="O891" s="158">
        <v>13.1648</v>
      </c>
      <c r="P891" s="158">
        <v>7.2138999999999998</v>
      </c>
      <c r="Q891" s="158">
        <v>10.533899999999999</v>
      </c>
      <c r="R891" s="158">
        <v>14.127599999999999</v>
      </c>
      <c r="T891" s="106"/>
      <c r="U891" s="107"/>
      <c r="V891" s="107"/>
      <c r="W891" s="107"/>
      <c r="X891" s="107"/>
      <c r="Y891" s="107"/>
      <c r="Z891" s="107"/>
      <c r="AA891" s="107"/>
      <c r="AB891" s="107"/>
      <c r="AC891" s="107"/>
      <c r="AD891" s="107"/>
      <c r="AE891" s="107"/>
      <c r="AF891" s="107"/>
      <c r="AG891" s="107"/>
      <c r="AH891" s="107"/>
    </row>
    <row r="892" spans="1:34" x14ac:dyDescent="0.3">
      <c r="A892" s="154" t="s">
        <v>785</v>
      </c>
      <c r="B892" s="154" t="s">
        <v>803</v>
      </c>
      <c r="C892" s="154">
        <v>131580</v>
      </c>
      <c r="D892" s="157">
        <v>44859</v>
      </c>
      <c r="E892" s="158">
        <v>33.426900000000003</v>
      </c>
      <c r="F892" s="158">
        <v>1.1395</v>
      </c>
      <c r="G892" s="158">
        <v>1.1395</v>
      </c>
      <c r="H892" s="158">
        <v>1.0791999999999999</v>
      </c>
      <c r="I892" s="158">
        <v>4.0857000000000001</v>
      </c>
      <c r="J892" s="158">
        <v>2.8620999999999999</v>
      </c>
      <c r="K892" s="158">
        <v>8.7588000000000008</v>
      </c>
      <c r="L892" s="158">
        <v>7.1711999999999998</v>
      </c>
      <c r="M892" s="158">
        <v>1.4864999999999999</v>
      </c>
      <c r="N892" s="158">
        <v>-0.68930000000000002</v>
      </c>
      <c r="O892" s="158">
        <v>22.390699999999999</v>
      </c>
      <c r="P892" s="158">
        <v>17.045400000000001</v>
      </c>
      <c r="Q892" s="158">
        <v>16.299900000000001</v>
      </c>
      <c r="R892" s="158">
        <v>26.899699999999999</v>
      </c>
      <c r="T892" s="106"/>
      <c r="U892" s="107"/>
      <c r="V892" s="107"/>
      <c r="W892" s="107"/>
      <c r="X892" s="107"/>
      <c r="Y892" s="107"/>
      <c r="Z892" s="107"/>
      <c r="AA892" s="107"/>
      <c r="AB892" s="107"/>
      <c r="AC892" s="107"/>
      <c r="AD892" s="107"/>
      <c r="AE892" s="107"/>
      <c r="AF892" s="107"/>
      <c r="AG892" s="107"/>
      <c r="AH892" s="107"/>
    </row>
    <row r="893" spans="1:34" x14ac:dyDescent="0.3">
      <c r="A893" s="154" t="s">
        <v>785</v>
      </c>
      <c r="B893" s="154" t="s">
        <v>804</v>
      </c>
      <c r="C893" s="154">
        <v>131578</v>
      </c>
      <c r="D893" s="157">
        <v>44859</v>
      </c>
      <c r="E893" s="158">
        <v>30.29</v>
      </c>
      <c r="F893" s="158">
        <v>1.1281000000000001</v>
      </c>
      <c r="G893" s="158">
        <v>1.1281000000000001</v>
      </c>
      <c r="H893" s="158">
        <v>1.0589999999999999</v>
      </c>
      <c r="I893" s="158">
        <v>4.0446999999999997</v>
      </c>
      <c r="J893" s="158">
        <v>2.7692000000000001</v>
      </c>
      <c r="K893" s="158">
        <v>8.4748999999999999</v>
      </c>
      <c r="L893" s="158">
        <v>6.6094999999999997</v>
      </c>
      <c r="M893" s="158">
        <v>0.68510000000000004</v>
      </c>
      <c r="N893" s="158">
        <v>-1.7428999999999999</v>
      </c>
      <c r="O893" s="158">
        <v>20.944800000000001</v>
      </c>
      <c r="P893" s="158">
        <v>15.521000000000001</v>
      </c>
      <c r="Q893" s="158">
        <v>14.874700000000001</v>
      </c>
      <c r="R893" s="158">
        <v>25.532</v>
      </c>
      <c r="T893" s="106"/>
      <c r="U893" s="107"/>
      <c r="V893" s="107"/>
      <c r="W893" s="107"/>
      <c r="X893" s="107"/>
      <c r="Y893" s="107"/>
      <c r="Z893" s="107"/>
      <c r="AA893" s="107"/>
      <c r="AB893" s="107"/>
      <c r="AC893" s="107"/>
      <c r="AD893" s="107"/>
      <c r="AE893" s="107"/>
      <c r="AF893" s="107"/>
      <c r="AG893" s="107"/>
      <c r="AH893" s="107"/>
    </row>
    <row r="894" spans="1:34" x14ac:dyDescent="0.3">
      <c r="A894" s="154" t="s">
        <v>785</v>
      </c>
      <c r="B894" s="154" t="s">
        <v>1749</v>
      </c>
      <c r="C894" s="154">
        <v>148481</v>
      </c>
      <c r="D894" s="157">
        <v>44859</v>
      </c>
      <c r="E894" s="158">
        <v>15.54</v>
      </c>
      <c r="F894" s="158">
        <v>0.64770000000000005</v>
      </c>
      <c r="G894" s="158">
        <v>0.64770000000000005</v>
      </c>
      <c r="H894" s="158">
        <v>0</v>
      </c>
      <c r="I894" s="158">
        <v>2.7098</v>
      </c>
      <c r="J894" s="158">
        <v>1.1061000000000001</v>
      </c>
      <c r="K894" s="158">
        <v>5.3559000000000001</v>
      </c>
      <c r="L894" s="158">
        <v>2.7098</v>
      </c>
      <c r="M894" s="158">
        <v>-3.3582000000000001</v>
      </c>
      <c r="N894" s="158">
        <v>-5.0122</v>
      </c>
      <c r="O894" s="158"/>
      <c r="P894" s="158"/>
      <c r="Q894" s="158">
        <v>23.7181</v>
      </c>
      <c r="R894" s="158">
        <v>23.723800000000001</v>
      </c>
      <c r="T894" s="106"/>
      <c r="U894" s="107"/>
      <c r="V894" s="107"/>
      <c r="W894" s="107"/>
      <c r="X894" s="107"/>
      <c r="Y894" s="107"/>
      <c r="Z894" s="107"/>
      <c r="AA894" s="107"/>
      <c r="AB894" s="107"/>
      <c r="AC894" s="107"/>
      <c r="AD894" s="107"/>
      <c r="AE894" s="107"/>
      <c r="AF894" s="107"/>
      <c r="AG894" s="107"/>
      <c r="AH894" s="107"/>
    </row>
    <row r="895" spans="1:34" x14ac:dyDescent="0.3">
      <c r="A895" s="154" t="s">
        <v>785</v>
      </c>
      <c r="B895" s="154" t="s">
        <v>1750</v>
      </c>
      <c r="C895" s="154">
        <v>148483</v>
      </c>
      <c r="D895" s="157">
        <v>44859</v>
      </c>
      <c r="E895" s="158">
        <v>15</v>
      </c>
      <c r="F895" s="158">
        <v>0.67110000000000003</v>
      </c>
      <c r="G895" s="158">
        <v>0.67110000000000003</v>
      </c>
      <c r="H895" s="158">
        <v>6.6699999999999995E-2</v>
      </c>
      <c r="I895" s="158">
        <v>2.7397</v>
      </c>
      <c r="J895" s="158">
        <v>1.0101</v>
      </c>
      <c r="K895" s="158">
        <v>4.9684999999999997</v>
      </c>
      <c r="L895" s="158">
        <v>1.9021999999999999</v>
      </c>
      <c r="M895" s="158">
        <v>-4.5194000000000001</v>
      </c>
      <c r="N895" s="158">
        <v>-6.4837999999999996</v>
      </c>
      <c r="O895" s="158"/>
      <c r="P895" s="158"/>
      <c r="Q895" s="158">
        <v>21.6235</v>
      </c>
      <c r="R895" s="158">
        <v>21.680800000000001</v>
      </c>
      <c r="T895" s="106"/>
      <c r="U895" s="107"/>
      <c r="V895" s="107"/>
      <c r="W895" s="107"/>
      <c r="X895" s="107"/>
      <c r="Y895" s="107"/>
      <c r="Z895" s="107"/>
      <c r="AA895" s="107"/>
      <c r="AB895" s="107"/>
      <c r="AC895" s="107"/>
      <c r="AD895" s="107"/>
      <c r="AE895" s="107"/>
      <c r="AF895" s="107"/>
      <c r="AG895" s="107"/>
      <c r="AH895" s="107"/>
    </row>
    <row r="896" spans="1:34" x14ac:dyDescent="0.3">
      <c r="A896" s="154" t="s">
        <v>785</v>
      </c>
      <c r="B896" s="154" t="s">
        <v>2006</v>
      </c>
      <c r="C896" s="154">
        <v>120488</v>
      </c>
      <c r="D896" s="157">
        <v>44859</v>
      </c>
      <c r="E896" s="158">
        <v>13.589600000000001</v>
      </c>
      <c r="F896" s="158">
        <v>0.92759999999999998</v>
      </c>
      <c r="G896" s="158">
        <v>0.92759999999999998</v>
      </c>
      <c r="H896" s="158">
        <v>1.3112999999999999</v>
      </c>
      <c r="I896" s="158">
        <v>4.1204999999999998</v>
      </c>
      <c r="J896" s="158">
        <v>2.8035000000000001</v>
      </c>
      <c r="K896" s="158">
        <v>6.7182000000000004</v>
      </c>
      <c r="L896" s="158">
        <v>6.9432999999999998</v>
      </c>
      <c r="M896" s="158">
        <v>4.0273000000000003</v>
      </c>
      <c r="N896" s="158">
        <v>-0.40310000000000001</v>
      </c>
      <c r="O896" s="158">
        <v>9.7453000000000003</v>
      </c>
      <c r="P896" s="158">
        <v>7.9615</v>
      </c>
      <c r="Q896" s="158">
        <v>13.599399999999999</v>
      </c>
      <c r="R896" s="158">
        <v>22.789300000000001</v>
      </c>
      <c r="T896" s="106"/>
      <c r="U896" s="107"/>
      <c r="V896" s="107"/>
      <c r="W896" s="107"/>
      <c r="X896" s="107"/>
      <c r="Y896" s="107"/>
      <c r="Z896" s="107"/>
      <c r="AA896" s="107"/>
      <c r="AB896" s="107"/>
      <c r="AC896" s="107"/>
      <c r="AD896" s="107"/>
      <c r="AE896" s="107"/>
      <c r="AF896" s="107"/>
      <c r="AG896" s="107"/>
      <c r="AH896" s="107"/>
    </row>
    <row r="897" spans="1:34" x14ac:dyDescent="0.3">
      <c r="A897" s="154" t="s">
        <v>785</v>
      </c>
      <c r="B897" s="154" t="s">
        <v>2007</v>
      </c>
      <c r="C897" s="154">
        <v>107410</v>
      </c>
      <c r="D897" s="157">
        <v>44859</v>
      </c>
      <c r="E897" s="158">
        <v>12.0449</v>
      </c>
      <c r="F897" s="158">
        <v>0.91830000000000001</v>
      </c>
      <c r="G897" s="158">
        <v>0.91830000000000001</v>
      </c>
      <c r="H897" s="158">
        <v>1.296</v>
      </c>
      <c r="I897" s="158">
        <v>4.0884</v>
      </c>
      <c r="J897" s="158">
        <v>2.7326999999999999</v>
      </c>
      <c r="K897" s="158">
        <v>6.5015999999999998</v>
      </c>
      <c r="L897" s="158">
        <v>6.5006000000000004</v>
      </c>
      <c r="M897" s="158">
        <v>3.3986000000000001</v>
      </c>
      <c r="N897" s="158">
        <v>-1.2737000000000001</v>
      </c>
      <c r="O897" s="158">
        <v>8.4491999999999994</v>
      </c>
      <c r="P897" s="158">
        <v>6.6067</v>
      </c>
      <c r="Q897" s="158">
        <v>1.2782</v>
      </c>
      <c r="R897" s="158">
        <v>21.5808</v>
      </c>
      <c r="T897" s="106"/>
      <c r="U897" s="107"/>
      <c r="V897" s="107"/>
      <c r="W897" s="107"/>
      <c r="X897" s="107"/>
      <c r="Y897" s="107"/>
      <c r="Z897" s="107"/>
      <c r="AA897" s="107"/>
      <c r="AB897" s="107"/>
      <c r="AC897" s="107"/>
      <c r="AD897" s="107"/>
      <c r="AE897" s="107"/>
      <c r="AF897" s="107"/>
      <c r="AG897" s="107"/>
      <c r="AH897" s="107"/>
    </row>
    <row r="898" spans="1:34" x14ac:dyDescent="0.3">
      <c r="A898" s="154" t="s">
        <v>785</v>
      </c>
      <c r="B898" s="154" t="s">
        <v>805</v>
      </c>
      <c r="C898" s="154">
        <v>147473</v>
      </c>
      <c r="D898" s="157">
        <v>44859</v>
      </c>
      <c r="E898" s="158">
        <v>17.605</v>
      </c>
      <c r="F898" s="158">
        <v>0.79579999999999995</v>
      </c>
      <c r="G898" s="158">
        <v>0.79579999999999995</v>
      </c>
      <c r="H898" s="158">
        <v>0.76119999999999999</v>
      </c>
      <c r="I898" s="158">
        <v>3.5162</v>
      </c>
      <c r="J898" s="158">
        <v>1.5633999999999999</v>
      </c>
      <c r="K898" s="158">
        <v>6.9238</v>
      </c>
      <c r="L898" s="158">
        <v>4.8166000000000002</v>
      </c>
      <c r="M898" s="158">
        <v>2.1941999999999999</v>
      </c>
      <c r="N898" s="158">
        <v>0.71509999999999996</v>
      </c>
      <c r="O898" s="158">
        <v>18.679500000000001</v>
      </c>
      <c r="P898" s="158"/>
      <c r="Q898" s="158">
        <v>18.8233</v>
      </c>
      <c r="R898" s="158">
        <v>26.359100000000002</v>
      </c>
      <c r="T898" s="106"/>
      <c r="U898" s="107"/>
      <c r="V898" s="107"/>
      <c r="W898" s="107"/>
      <c r="X898" s="107"/>
      <c r="Y898" s="107"/>
      <c r="Z898" s="107"/>
      <c r="AA898" s="107"/>
      <c r="AB898" s="107"/>
      <c r="AC898" s="107"/>
      <c r="AD898" s="107"/>
      <c r="AE898" s="107"/>
      <c r="AF898" s="107"/>
      <c r="AG898" s="107"/>
      <c r="AH898" s="107"/>
    </row>
    <row r="899" spans="1:34" x14ac:dyDescent="0.3">
      <c r="A899" s="154" t="s">
        <v>785</v>
      </c>
      <c r="B899" s="154" t="s">
        <v>806</v>
      </c>
      <c r="C899" s="154">
        <v>147477</v>
      </c>
      <c r="D899" s="157">
        <v>44859</v>
      </c>
      <c r="E899" s="158">
        <v>16.649000000000001</v>
      </c>
      <c r="F899" s="158">
        <v>0.77480000000000004</v>
      </c>
      <c r="G899" s="158">
        <v>0.77480000000000004</v>
      </c>
      <c r="H899" s="158">
        <v>0.73209999999999997</v>
      </c>
      <c r="I899" s="158">
        <v>3.4548999999999999</v>
      </c>
      <c r="J899" s="158">
        <v>1.4193</v>
      </c>
      <c r="K899" s="158">
        <v>6.4991000000000003</v>
      </c>
      <c r="L899" s="158">
        <v>3.9718</v>
      </c>
      <c r="M899" s="158">
        <v>0.95809999999999995</v>
      </c>
      <c r="N899" s="158">
        <v>-0.90469999999999995</v>
      </c>
      <c r="O899" s="158">
        <v>16.685500000000001</v>
      </c>
      <c r="P899" s="158"/>
      <c r="Q899" s="158">
        <v>16.817399999999999</v>
      </c>
      <c r="R899" s="158">
        <v>24.276199999999999</v>
      </c>
      <c r="T899" s="106"/>
      <c r="U899" s="107"/>
      <c r="V899" s="107"/>
      <c r="W899" s="107"/>
      <c r="X899" s="107"/>
      <c r="Y899" s="107"/>
      <c r="Z899" s="107"/>
      <c r="AA899" s="107"/>
      <c r="AB899" s="107"/>
      <c r="AC899" s="107"/>
      <c r="AD899" s="107"/>
      <c r="AE899" s="107"/>
      <c r="AF899" s="107"/>
      <c r="AG899" s="107"/>
      <c r="AH899" s="107"/>
    </row>
    <row r="900" spans="1:34" x14ac:dyDescent="0.3">
      <c r="A900" s="154" t="s">
        <v>785</v>
      </c>
      <c r="B900" s="154" t="s">
        <v>807</v>
      </c>
      <c r="C900" s="154">
        <v>145376</v>
      </c>
      <c r="D900" s="157">
        <v>44859</v>
      </c>
      <c r="E900" s="158">
        <v>16.312000000000001</v>
      </c>
      <c r="F900" s="158">
        <v>0.48670000000000002</v>
      </c>
      <c r="G900" s="158">
        <v>0.48670000000000002</v>
      </c>
      <c r="H900" s="158">
        <v>0.252</v>
      </c>
      <c r="I900" s="158">
        <v>1.7846</v>
      </c>
      <c r="J900" s="158">
        <v>0.89690000000000003</v>
      </c>
      <c r="K900" s="158">
        <v>3.2404999999999999</v>
      </c>
      <c r="L900" s="158">
        <v>3.0644</v>
      </c>
      <c r="M900" s="158">
        <v>-1.5986</v>
      </c>
      <c r="N900" s="158">
        <v>-1.2411000000000001</v>
      </c>
      <c r="O900" s="158">
        <v>13.004200000000001</v>
      </c>
      <c r="P900" s="158"/>
      <c r="Q900" s="158">
        <v>13.108000000000001</v>
      </c>
      <c r="R900" s="158">
        <v>16.3291</v>
      </c>
      <c r="T900" s="106"/>
      <c r="U900" s="107"/>
      <c r="V900" s="107"/>
      <c r="W900" s="107"/>
      <c r="X900" s="107"/>
      <c r="Y900" s="107"/>
      <c r="Z900" s="107"/>
      <c r="AA900" s="107"/>
      <c r="AB900" s="107"/>
      <c r="AC900" s="107"/>
      <c r="AD900" s="107"/>
      <c r="AE900" s="107"/>
      <c r="AF900" s="107"/>
      <c r="AG900" s="107"/>
      <c r="AH900" s="107"/>
    </row>
    <row r="901" spans="1:34" x14ac:dyDescent="0.3">
      <c r="A901" s="154" t="s">
        <v>785</v>
      </c>
      <c r="B901" s="154" t="s">
        <v>808</v>
      </c>
      <c r="C901" s="154">
        <v>145378</v>
      </c>
      <c r="D901" s="157">
        <v>44859</v>
      </c>
      <c r="E901" s="158">
        <v>15.577</v>
      </c>
      <c r="F901" s="158">
        <v>0.4708</v>
      </c>
      <c r="G901" s="158">
        <v>0.4708</v>
      </c>
      <c r="H901" s="158">
        <v>0.2316</v>
      </c>
      <c r="I901" s="158">
        <v>1.7373000000000001</v>
      </c>
      <c r="J901" s="158">
        <v>0.78939999999999999</v>
      </c>
      <c r="K901" s="158">
        <v>2.9272</v>
      </c>
      <c r="L901" s="158">
        <v>2.4331</v>
      </c>
      <c r="M901" s="158">
        <v>-2.4975000000000001</v>
      </c>
      <c r="N901" s="158">
        <v>-2.4485999999999999</v>
      </c>
      <c r="O901" s="158">
        <v>11.6654</v>
      </c>
      <c r="P901" s="158"/>
      <c r="Q901" s="158">
        <v>11.8028</v>
      </c>
      <c r="R901" s="158">
        <v>14.924200000000001</v>
      </c>
      <c r="T901" s="106"/>
      <c r="U901" s="107"/>
      <c r="V901" s="107"/>
      <c r="W901" s="107"/>
      <c r="X901" s="107"/>
      <c r="Y901" s="107"/>
      <c r="Z901" s="107"/>
      <c r="AA901" s="107"/>
      <c r="AB901" s="107"/>
      <c r="AC901" s="107"/>
      <c r="AD901" s="107"/>
      <c r="AE901" s="107"/>
      <c r="AF901" s="107"/>
      <c r="AG901" s="107"/>
      <c r="AH901" s="107"/>
    </row>
    <row r="902" spans="1:34" x14ac:dyDescent="0.3">
      <c r="A902" s="154" t="s">
        <v>785</v>
      </c>
      <c r="B902" s="154" t="s">
        <v>1751</v>
      </c>
      <c r="C902" s="154">
        <v>148567</v>
      </c>
      <c r="D902" s="157">
        <v>44859</v>
      </c>
      <c r="E902" s="158">
        <v>16.5107</v>
      </c>
      <c r="F902" s="158">
        <v>0.84230000000000005</v>
      </c>
      <c r="G902" s="158">
        <v>0.84230000000000005</v>
      </c>
      <c r="H902" s="158">
        <v>0.99960000000000004</v>
      </c>
      <c r="I902" s="158">
        <v>4.2321999999999997</v>
      </c>
      <c r="J902" s="158">
        <v>2.6873999999999998</v>
      </c>
      <c r="K902" s="158">
        <v>8.2719000000000005</v>
      </c>
      <c r="L902" s="158">
        <v>6.7782999999999998</v>
      </c>
      <c r="M902" s="158">
        <v>6.1726999999999999</v>
      </c>
      <c r="N902" s="158">
        <v>4.2736999999999998</v>
      </c>
      <c r="O902" s="158"/>
      <c r="P902" s="158"/>
      <c r="Q902" s="158">
        <v>29.546299999999999</v>
      </c>
      <c r="R902" s="158"/>
      <c r="T902" s="106"/>
      <c r="U902" s="107"/>
      <c r="V902" s="107"/>
      <c r="W902" s="107"/>
      <c r="X902" s="107"/>
      <c r="Y902" s="107"/>
      <c r="Z902" s="107"/>
      <c r="AA902" s="107"/>
      <c r="AB902" s="107"/>
      <c r="AC902" s="107"/>
      <c r="AD902" s="107"/>
      <c r="AE902" s="107"/>
      <c r="AF902" s="107"/>
      <c r="AG902" s="107"/>
      <c r="AH902" s="107"/>
    </row>
    <row r="903" spans="1:34" x14ac:dyDescent="0.3">
      <c r="A903" s="154" t="s">
        <v>785</v>
      </c>
      <c r="B903" s="154" t="s">
        <v>1752</v>
      </c>
      <c r="C903" s="154">
        <v>148571</v>
      </c>
      <c r="D903" s="157">
        <v>44859</v>
      </c>
      <c r="E903" s="158">
        <v>15.8306</v>
      </c>
      <c r="F903" s="158">
        <v>0.82030000000000003</v>
      </c>
      <c r="G903" s="158">
        <v>0.82030000000000003</v>
      </c>
      <c r="H903" s="158">
        <v>0.96050000000000002</v>
      </c>
      <c r="I903" s="158">
        <v>4.1520999999999999</v>
      </c>
      <c r="J903" s="158">
        <v>2.5051999999999999</v>
      </c>
      <c r="K903" s="158">
        <v>7.7095000000000002</v>
      </c>
      <c r="L903" s="158">
        <v>5.6760999999999999</v>
      </c>
      <c r="M903" s="158">
        <v>4.5068999999999999</v>
      </c>
      <c r="N903" s="158">
        <v>2.0038999999999998</v>
      </c>
      <c r="O903" s="158"/>
      <c r="P903" s="158"/>
      <c r="Q903" s="158">
        <v>26.763300000000001</v>
      </c>
      <c r="R903" s="158"/>
      <c r="T903" s="106"/>
      <c r="U903" s="107"/>
      <c r="V903" s="107"/>
      <c r="W903" s="107"/>
      <c r="X903" s="107"/>
      <c r="Y903" s="107"/>
      <c r="Z903" s="107"/>
      <c r="AA903" s="107"/>
      <c r="AB903" s="107"/>
      <c r="AC903" s="107"/>
      <c r="AD903" s="107"/>
      <c r="AE903" s="107"/>
      <c r="AF903" s="107"/>
      <c r="AG903" s="107"/>
      <c r="AH903" s="107"/>
    </row>
    <row r="904" spans="1:34" x14ac:dyDescent="0.3">
      <c r="A904" s="154" t="s">
        <v>785</v>
      </c>
      <c r="B904" s="154" t="s">
        <v>809</v>
      </c>
      <c r="C904" s="154">
        <v>147206</v>
      </c>
      <c r="D904" s="157">
        <v>44859</v>
      </c>
      <c r="E904" s="158">
        <v>19.614000000000001</v>
      </c>
      <c r="F904" s="158">
        <v>0.96260000000000001</v>
      </c>
      <c r="G904" s="158">
        <v>0.96260000000000001</v>
      </c>
      <c r="H904" s="158">
        <v>1.2858000000000001</v>
      </c>
      <c r="I904" s="158">
        <v>2.9931000000000001</v>
      </c>
      <c r="J904" s="158">
        <v>1.6744000000000001</v>
      </c>
      <c r="K904" s="158">
        <v>3.4767000000000001</v>
      </c>
      <c r="L904" s="158">
        <v>0.30680000000000002</v>
      </c>
      <c r="M904" s="158">
        <v>-4.2798999999999996</v>
      </c>
      <c r="N904" s="158">
        <v>-6.7775999999999996</v>
      </c>
      <c r="O904" s="158">
        <v>19.806999999999999</v>
      </c>
      <c r="P904" s="158"/>
      <c r="Q904" s="158">
        <v>21.548999999999999</v>
      </c>
      <c r="R904" s="158">
        <v>23.734999999999999</v>
      </c>
      <c r="T904" s="106"/>
      <c r="U904" s="107"/>
      <c r="V904" s="107"/>
      <c r="W904" s="107"/>
      <c r="X904" s="107"/>
      <c r="Y904" s="107"/>
      <c r="Z904" s="107"/>
      <c r="AA904" s="107"/>
      <c r="AB904" s="107"/>
      <c r="AC904" s="107"/>
      <c r="AD904" s="107"/>
      <c r="AE904" s="107"/>
      <c r="AF904" s="107"/>
      <c r="AG904" s="107"/>
      <c r="AH904" s="107"/>
    </row>
    <row r="905" spans="1:34" x14ac:dyDescent="0.3">
      <c r="A905" s="154" t="s">
        <v>785</v>
      </c>
      <c r="B905" s="154" t="s">
        <v>810</v>
      </c>
      <c r="C905" s="154">
        <v>147203</v>
      </c>
      <c r="D905" s="157">
        <v>44859</v>
      </c>
      <c r="E905" s="158">
        <v>18.617999999999999</v>
      </c>
      <c r="F905" s="158">
        <v>0.94889999999999997</v>
      </c>
      <c r="G905" s="158">
        <v>0.94889999999999997</v>
      </c>
      <c r="H905" s="158">
        <v>1.2618</v>
      </c>
      <c r="I905" s="158">
        <v>2.9415</v>
      </c>
      <c r="J905" s="158">
        <v>1.5657000000000001</v>
      </c>
      <c r="K905" s="158">
        <v>3.1524999999999999</v>
      </c>
      <c r="L905" s="158">
        <v>-0.3266</v>
      </c>
      <c r="M905" s="158">
        <v>-5.1844000000000001</v>
      </c>
      <c r="N905" s="158">
        <v>-7.9820000000000002</v>
      </c>
      <c r="O905" s="158">
        <v>18.060300000000002</v>
      </c>
      <c r="P905" s="158"/>
      <c r="Q905" s="158">
        <v>19.727799999999998</v>
      </c>
      <c r="R905" s="158">
        <v>22.0152</v>
      </c>
      <c r="T905" s="106"/>
      <c r="U905" s="107"/>
      <c r="V905" s="107"/>
      <c r="W905" s="107"/>
      <c r="X905" s="107"/>
      <c r="Y905" s="107"/>
      <c r="Z905" s="107"/>
      <c r="AA905" s="107"/>
      <c r="AB905" s="107"/>
      <c r="AC905" s="107"/>
      <c r="AD905" s="107"/>
      <c r="AE905" s="107"/>
      <c r="AF905" s="107"/>
      <c r="AG905" s="107"/>
      <c r="AH905" s="107"/>
    </row>
    <row r="906" spans="1:34" x14ac:dyDescent="0.3">
      <c r="A906" s="154" t="s">
        <v>785</v>
      </c>
      <c r="B906" s="154" t="s">
        <v>811</v>
      </c>
      <c r="C906" s="154">
        <v>122389</v>
      </c>
      <c r="D906" s="157">
        <v>44859</v>
      </c>
      <c r="E906" s="158">
        <v>37.772500000000001</v>
      </c>
      <c r="F906" s="158">
        <v>1.0468</v>
      </c>
      <c r="G906" s="158">
        <v>1.0468</v>
      </c>
      <c r="H906" s="158">
        <v>0.79520000000000002</v>
      </c>
      <c r="I906" s="158">
        <v>2.4975999999999998</v>
      </c>
      <c r="J906" s="158">
        <v>1.3083</v>
      </c>
      <c r="K906" s="158">
        <v>7.4409999999999998</v>
      </c>
      <c r="L906" s="158">
        <v>9.4922000000000004</v>
      </c>
      <c r="M906" s="158">
        <v>4.5788000000000002</v>
      </c>
      <c r="N906" s="158">
        <v>-1.5546</v>
      </c>
      <c r="O906" s="158">
        <v>13.934799999999999</v>
      </c>
      <c r="P906" s="158">
        <v>11.5814</v>
      </c>
      <c r="Q906" s="158">
        <v>15.0875</v>
      </c>
      <c r="R906" s="158">
        <v>18.306899999999999</v>
      </c>
      <c r="T906" s="106"/>
      <c r="U906" s="107"/>
      <c r="V906" s="107"/>
      <c r="W906" s="107"/>
      <c r="X906" s="107"/>
      <c r="Y906" s="107"/>
      <c r="Z906" s="107"/>
      <c r="AA906" s="107"/>
      <c r="AB906" s="107"/>
      <c r="AC906" s="107"/>
      <c r="AD906" s="107"/>
      <c r="AE906" s="107"/>
      <c r="AF906" s="107"/>
      <c r="AG906" s="107"/>
      <c r="AH906" s="107"/>
    </row>
    <row r="907" spans="1:34" x14ac:dyDescent="0.3">
      <c r="A907" s="154" t="s">
        <v>785</v>
      </c>
      <c r="B907" s="154" t="s">
        <v>812</v>
      </c>
      <c r="C907" s="154">
        <v>122387</v>
      </c>
      <c r="D907" s="157">
        <v>44859</v>
      </c>
      <c r="E907" s="158">
        <v>33.342700000000001</v>
      </c>
      <c r="F907" s="158">
        <v>1.0336000000000001</v>
      </c>
      <c r="G907" s="158">
        <v>1.0336000000000001</v>
      </c>
      <c r="H907" s="158">
        <v>0.7722</v>
      </c>
      <c r="I907" s="158">
        <v>2.4508000000000001</v>
      </c>
      <c r="J907" s="158">
        <v>1.2021999999999999</v>
      </c>
      <c r="K907" s="158">
        <v>7.1178999999999997</v>
      </c>
      <c r="L907" s="158">
        <v>8.8513999999999999</v>
      </c>
      <c r="M907" s="158">
        <v>3.6726999999999999</v>
      </c>
      <c r="N907" s="158">
        <v>-2.6993</v>
      </c>
      <c r="O907" s="158">
        <v>12.5488</v>
      </c>
      <c r="P907" s="158">
        <v>10.2164</v>
      </c>
      <c r="Q907" s="158">
        <v>13.579499999999999</v>
      </c>
      <c r="R907" s="158">
        <v>16.9146</v>
      </c>
      <c r="T907" s="106"/>
      <c r="U907" s="107"/>
      <c r="V907" s="107"/>
      <c r="W907" s="107"/>
      <c r="X907" s="107"/>
      <c r="Y907" s="107"/>
      <c r="Z907" s="107"/>
      <c r="AA907" s="107"/>
      <c r="AB907" s="107"/>
      <c r="AC907" s="107"/>
      <c r="AD907" s="107"/>
      <c r="AE907" s="107"/>
      <c r="AF907" s="107"/>
      <c r="AG907" s="107"/>
      <c r="AH907" s="107"/>
    </row>
    <row r="908" spans="1:34" x14ac:dyDescent="0.3">
      <c r="A908" s="154" t="s">
        <v>785</v>
      </c>
      <c r="B908" s="154" t="s">
        <v>813</v>
      </c>
      <c r="C908" s="154">
        <v>104637</v>
      </c>
      <c r="D908" s="157">
        <v>44859</v>
      </c>
      <c r="E908" s="158">
        <v>82.102699999999999</v>
      </c>
      <c r="F908" s="158">
        <v>0.7127</v>
      </c>
      <c r="G908" s="158">
        <v>0.7127</v>
      </c>
      <c r="H908" s="158">
        <v>0.74029999999999996</v>
      </c>
      <c r="I908" s="158">
        <v>3.4177</v>
      </c>
      <c r="J908" s="158">
        <v>1.7578</v>
      </c>
      <c r="K908" s="158">
        <v>6.6632999999999996</v>
      </c>
      <c r="L908" s="158">
        <v>6.4062000000000001</v>
      </c>
      <c r="M908" s="158">
        <v>5.6647999999999996</v>
      </c>
      <c r="N908" s="158">
        <v>2.2795999999999998</v>
      </c>
      <c r="O908" s="158">
        <v>22.535699999999999</v>
      </c>
      <c r="P908" s="158">
        <v>11.9192</v>
      </c>
      <c r="Q908" s="158">
        <v>14.2143</v>
      </c>
      <c r="R908" s="158">
        <v>33.718899999999998</v>
      </c>
      <c r="T908" s="106"/>
      <c r="U908" s="107"/>
      <c r="V908" s="107"/>
      <c r="W908" s="107"/>
      <c r="X908" s="107"/>
      <c r="Y908" s="107"/>
      <c r="Z908" s="107"/>
      <c r="AA908" s="107"/>
      <c r="AB908" s="107"/>
      <c r="AC908" s="107"/>
      <c r="AD908" s="107"/>
      <c r="AE908" s="107"/>
      <c r="AF908" s="107"/>
      <c r="AG908" s="107"/>
      <c r="AH908" s="107"/>
    </row>
    <row r="909" spans="1:34" x14ac:dyDescent="0.3">
      <c r="A909" s="154" t="s">
        <v>785</v>
      </c>
      <c r="B909" s="154" t="s">
        <v>814</v>
      </c>
      <c r="C909" s="154">
        <v>118692</v>
      </c>
      <c r="D909" s="157">
        <v>44859</v>
      </c>
      <c r="E909" s="158">
        <v>88.650199999999998</v>
      </c>
      <c r="F909" s="158">
        <v>0.72030000000000005</v>
      </c>
      <c r="G909" s="158">
        <v>0.72030000000000005</v>
      </c>
      <c r="H909" s="158">
        <v>0.75429999999999997</v>
      </c>
      <c r="I909" s="158">
        <v>3.4428000000000001</v>
      </c>
      <c r="J909" s="158">
        <v>1.8115000000000001</v>
      </c>
      <c r="K909" s="158">
        <v>6.8170999999999999</v>
      </c>
      <c r="L909" s="158">
        <v>6.7428999999999997</v>
      </c>
      <c r="M909" s="158">
        <v>6.2365000000000004</v>
      </c>
      <c r="N909" s="158">
        <v>3.008</v>
      </c>
      <c r="O909" s="158">
        <v>23.377300000000002</v>
      </c>
      <c r="P909" s="158">
        <v>12.7546</v>
      </c>
      <c r="Q909" s="158">
        <v>18.113900000000001</v>
      </c>
      <c r="R909" s="158">
        <v>34.6496</v>
      </c>
      <c r="T909" s="106"/>
      <c r="U909" s="107"/>
      <c r="V909" s="107"/>
      <c r="W909" s="107"/>
      <c r="X909" s="107"/>
      <c r="Y909" s="107"/>
      <c r="Z909" s="107"/>
      <c r="AA909" s="107"/>
      <c r="AB909" s="107"/>
      <c r="AC909" s="107"/>
      <c r="AD909" s="107"/>
      <c r="AE909" s="107"/>
      <c r="AF909" s="107"/>
      <c r="AG909" s="107"/>
      <c r="AH909" s="107"/>
    </row>
    <row r="910" spans="1:34" x14ac:dyDescent="0.3">
      <c r="A910" s="154" t="s">
        <v>785</v>
      </c>
      <c r="B910" s="154" t="s">
        <v>815</v>
      </c>
      <c r="C910" s="154">
        <v>109275</v>
      </c>
      <c r="D910" s="157">
        <v>44859</v>
      </c>
      <c r="E910" s="158">
        <v>57.083399999999997</v>
      </c>
      <c r="F910" s="158">
        <v>0.80259999999999998</v>
      </c>
      <c r="G910" s="158">
        <v>0.80259999999999998</v>
      </c>
      <c r="H910" s="158">
        <v>0.42749999999999999</v>
      </c>
      <c r="I910" s="158">
        <v>3.2433000000000001</v>
      </c>
      <c r="J910" s="158">
        <v>-1.6127</v>
      </c>
      <c r="K910" s="158">
        <v>8.2361000000000004</v>
      </c>
      <c r="L910" s="158">
        <v>3.4565999999999999</v>
      </c>
      <c r="M910" s="158">
        <v>8.8158999999999992</v>
      </c>
      <c r="N910" s="158">
        <v>5.4062999999999999</v>
      </c>
      <c r="O910" s="158">
        <v>20.921900000000001</v>
      </c>
      <c r="P910" s="158">
        <v>13.0975</v>
      </c>
      <c r="Q910" s="158">
        <v>13.011200000000001</v>
      </c>
      <c r="R910" s="158">
        <v>30.560600000000001</v>
      </c>
      <c r="T910" s="106"/>
      <c r="U910" s="107"/>
      <c r="V910" s="107"/>
      <c r="W910" s="107"/>
      <c r="X910" s="107"/>
      <c r="Y910" s="107"/>
      <c r="Z910" s="107"/>
      <c r="AA910" s="107"/>
      <c r="AB910" s="107"/>
      <c r="AC910" s="107"/>
      <c r="AD910" s="107"/>
      <c r="AE910" s="107"/>
      <c r="AF910" s="107"/>
      <c r="AG910" s="107"/>
      <c r="AH910" s="107"/>
    </row>
    <row r="911" spans="1:34" x14ac:dyDescent="0.3">
      <c r="A911" s="154" t="s">
        <v>785</v>
      </c>
      <c r="B911" s="154" t="s">
        <v>816</v>
      </c>
      <c r="C911" s="154">
        <v>120834</v>
      </c>
      <c r="D911" s="157">
        <v>44859</v>
      </c>
      <c r="E911" s="158">
        <v>60.633099999999999</v>
      </c>
      <c r="F911" s="158">
        <v>0.82609999999999995</v>
      </c>
      <c r="G911" s="158">
        <v>0.82609999999999995</v>
      </c>
      <c r="H911" s="158">
        <v>0.46789999999999998</v>
      </c>
      <c r="I911" s="158">
        <v>3.2904</v>
      </c>
      <c r="J911" s="158">
        <v>-1.4694</v>
      </c>
      <c r="K911" s="158">
        <v>8.7529000000000003</v>
      </c>
      <c r="L911" s="158">
        <v>4.4970999999999997</v>
      </c>
      <c r="M911" s="158">
        <v>10.372199999999999</v>
      </c>
      <c r="N911" s="158">
        <v>7.4782000000000002</v>
      </c>
      <c r="O911" s="158">
        <v>23.200900000000001</v>
      </c>
      <c r="P911" s="158">
        <v>14.716200000000001</v>
      </c>
      <c r="Q911" s="158">
        <v>17.3752</v>
      </c>
      <c r="R911" s="158">
        <v>33.276699999999998</v>
      </c>
      <c r="T911" s="106"/>
      <c r="U911" s="107"/>
      <c r="V911" s="107"/>
      <c r="W911" s="107"/>
      <c r="X911" s="107"/>
      <c r="Y911" s="107"/>
      <c r="Z911" s="107"/>
      <c r="AA911" s="107"/>
      <c r="AB911" s="107"/>
      <c r="AC911" s="107"/>
      <c r="AD911" s="107"/>
      <c r="AE911" s="107"/>
      <c r="AF911" s="107"/>
      <c r="AG911" s="107"/>
      <c r="AH911" s="107"/>
    </row>
    <row r="912" spans="1:34" x14ac:dyDescent="0.3">
      <c r="A912" s="154" t="s">
        <v>785</v>
      </c>
      <c r="B912" s="154" t="s">
        <v>817</v>
      </c>
      <c r="C912" s="154">
        <v>119727</v>
      </c>
      <c r="D912" s="157">
        <v>44859</v>
      </c>
      <c r="E912" s="158">
        <v>257.19319999999999</v>
      </c>
      <c r="F912" s="158">
        <v>1.2435</v>
      </c>
      <c r="G912" s="158">
        <v>1.2435</v>
      </c>
      <c r="H912" s="158">
        <v>0.73</v>
      </c>
      <c r="I912" s="158">
        <v>2.7544</v>
      </c>
      <c r="J912" s="158">
        <v>0.5464</v>
      </c>
      <c r="K912" s="158">
        <v>7.1624999999999996</v>
      </c>
      <c r="L912" s="158">
        <v>3.6598000000000002</v>
      </c>
      <c r="M912" s="158">
        <v>-0.2074</v>
      </c>
      <c r="N912" s="158">
        <v>-3.2185999999999999</v>
      </c>
      <c r="O912" s="158">
        <v>18.0459</v>
      </c>
      <c r="P912" s="158">
        <v>15.203900000000001</v>
      </c>
      <c r="Q912" s="158">
        <v>15.6942</v>
      </c>
      <c r="R912" s="158">
        <v>27.21</v>
      </c>
      <c r="T912" s="106"/>
      <c r="U912" s="107"/>
      <c r="V912" s="107"/>
      <c r="W912" s="107"/>
      <c r="X912" s="107"/>
      <c r="Y912" s="107"/>
      <c r="Z912" s="107"/>
      <c r="AA912" s="107"/>
      <c r="AB912" s="107"/>
      <c r="AC912" s="107"/>
      <c r="AD912" s="107"/>
      <c r="AE912" s="107"/>
      <c r="AF912" s="107"/>
      <c r="AG912" s="107"/>
      <c r="AH912" s="107"/>
    </row>
    <row r="913" spans="1:34" x14ac:dyDescent="0.3">
      <c r="A913" s="154" t="s">
        <v>785</v>
      </c>
      <c r="B913" s="154" t="s">
        <v>818</v>
      </c>
      <c r="C913" s="154">
        <v>102756</v>
      </c>
      <c r="D913" s="157">
        <v>44859</v>
      </c>
      <c r="E913" s="158">
        <v>234.53870000000001</v>
      </c>
      <c r="F913" s="158">
        <v>1.2323</v>
      </c>
      <c r="G913" s="158">
        <v>1.2323</v>
      </c>
      <c r="H913" s="158">
        <v>0.7107</v>
      </c>
      <c r="I913" s="158">
        <v>2.7147000000000001</v>
      </c>
      <c r="J913" s="158">
        <v>0.45810000000000001</v>
      </c>
      <c r="K913" s="158">
        <v>6.9019000000000004</v>
      </c>
      <c r="L913" s="158">
        <v>3.1604999999999999</v>
      </c>
      <c r="M913" s="158">
        <v>-0.96330000000000005</v>
      </c>
      <c r="N913" s="158">
        <v>-4.2195</v>
      </c>
      <c r="O913" s="158">
        <v>16.8125</v>
      </c>
      <c r="P913" s="158">
        <v>14.022600000000001</v>
      </c>
      <c r="Q913" s="158">
        <v>19.100899999999999</v>
      </c>
      <c r="R913" s="158">
        <v>25.8766</v>
      </c>
      <c r="T913" s="106"/>
      <c r="U913" s="107"/>
      <c r="V913" s="107"/>
      <c r="W913" s="107"/>
      <c r="X913" s="107"/>
      <c r="Y913" s="107"/>
      <c r="Z913" s="107"/>
      <c r="AA913" s="107"/>
      <c r="AB913" s="107"/>
      <c r="AC913" s="107"/>
      <c r="AD913" s="107"/>
      <c r="AE913" s="107"/>
      <c r="AF913" s="107"/>
      <c r="AG913" s="107"/>
      <c r="AH913" s="107"/>
    </row>
    <row r="914" spans="1:34" x14ac:dyDescent="0.3">
      <c r="A914" s="154" t="s">
        <v>785</v>
      </c>
      <c r="B914" s="154" t="s">
        <v>1911</v>
      </c>
      <c r="C914" s="154">
        <v>149532</v>
      </c>
      <c r="D914" s="157">
        <v>44859</v>
      </c>
      <c r="E914" s="158">
        <v>109.78449999999999</v>
      </c>
      <c r="F914" s="158">
        <v>0.97809999999999997</v>
      </c>
      <c r="G914" s="158">
        <v>0.97809999999999997</v>
      </c>
      <c r="H914" s="158">
        <v>1.3529</v>
      </c>
      <c r="I914" s="158">
        <v>3.2321</v>
      </c>
      <c r="J914" s="158">
        <v>1.6900999999999999</v>
      </c>
      <c r="K914" s="158">
        <v>7.7945000000000002</v>
      </c>
      <c r="L914" s="158">
        <v>3.4377</v>
      </c>
      <c r="M914" s="158">
        <v>0.85419999999999996</v>
      </c>
      <c r="N914" s="158">
        <v>-1.6268</v>
      </c>
      <c r="O914" s="158">
        <v>18.6953</v>
      </c>
      <c r="P914" s="158">
        <v>12.604799999999999</v>
      </c>
      <c r="Q914" s="158">
        <v>15.1693</v>
      </c>
      <c r="R914" s="158">
        <v>25.930700000000002</v>
      </c>
      <c r="T914" s="106"/>
      <c r="U914" s="107"/>
      <c r="V914" s="107"/>
      <c r="W914" s="107"/>
      <c r="X914" s="107"/>
      <c r="Y914" s="107"/>
      <c r="Z914" s="107"/>
      <c r="AA914" s="107"/>
      <c r="AB914" s="107"/>
      <c r="AC914" s="107"/>
      <c r="AD914" s="107"/>
      <c r="AE914" s="107"/>
      <c r="AF914" s="107"/>
      <c r="AG914" s="107"/>
      <c r="AH914" s="107"/>
    </row>
    <row r="915" spans="1:34" x14ac:dyDescent="0.3">
      <c r="A915" s="154" t="s">
        <v>785</v>
      </c>
      <c r="B915" s="154" t="s">
        <v>1912</v>
      </c>
      <c r="C915" s="154">
        <v>149533</v>
      </c>
      <c r="D915" s="157">
        <v>44859</v>
      </c>
      <c r="E915" s="158">
        <v>118.17870000000001</v>
      </c>
      <c r="F915" s="158">
        <v>0.98929999999999996</v>
      </c>
      <c r="G915" s="158">
        <v>0.98929999999999996</v>
      </c>
      <c r="H915" s="158">
        <v>1.3726</v>
      </c>
      <c r="I915" s="158">
        <v>3.2719</v>
      </c>
      <c r="J915" s="158">
        <v>1.78</v>
      </c>
      <c r="K915" s="158">
        <v>8.0670999999999999</v>
      </c>
      <c r="L915" s="158">
        <v>3.9861</v>
      </c>
      <c r="M915" s="158">
        <v>1.6433</v>
      </c>
      <c r="N915" s="158">
        <v>-0.61499999999999999</v>
      </c>
      <c r="O915" s="158">
        <v>19.7881</v>
      </c>
      <c r="P915" s="158">
        <v>13.569000000000001</v>
      </c>
      <c r="Q915" s="158">
        <v>14.597099999999999</v>
      </c>
      <c r="R915" s="158">
        <v>27.177800000000001</v>
      </c>
      <c r="T915" s="106"/>
      <c r="U915" s="107"/>
      <c r="V915" s="107"/>
      <c r="W915" s="107"/>
      <c r="X915" s="107"/>
      <c r="Y915" s="107"/>
      <c r="Z915" s="107"/>
      <c r="AA915" s="107"/>
      <c r="AB915" s="107"/>
      <c r="AC915" s="107"/>
      <c r="AD915" s="107"/>
      <c r="AE915" s="107"/>
      <c r="AF915" s="107"/>
      <c r="AG915" s="107"/>
      <c r="AH915" s="107"/>
    </row>
    <row r="916" spans="1:34" x14ac:dyDescent="0.3">
      <c r="A916" s="154" t="s">
        <v>785</v>
      </c>
      <c r="B916" s="154" t="s">
        <v>819</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785</v>
      </c>
      <c r="B917" s="154" t="s">
        <v>820</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785</v>
      </c>
      <c r="B918" s="154" t="s">
        <v>821</v>
      </c>
      <c r="C918" s="154">
        <v>147757</v>
      </c>
      <c r="D918" s="157">
        <v>44859</v>
      </c>
      <c r="E918" s="158">
        <v>16.192699999999999</v>
      </c>
      <c r="F918" s="158">
        <v>1.3049999999999999</v>
      </c>
      <c r="G918" s="158">
        <v>1.3049999999999999</v>
      </c>
      <c r="H918" s="158">
        <v>1.8132999999999999</v>
      </c>
      <c r="I918" s="158">
        <v>4.8234000000000004</v>
      </c>
      <c r="J918" s="158">
        <v>3.2875999999999999</v>
      </c>
      <c r="K918" s="158">
        <v>7.9873000000000003</v>
      </c>
      <c r="L918" s="158">
        <v>5.8152999999999997</v>
      </c>
      <c r="M918" s="158">
        <v>3.6551999999999998</v>
      </c>
      <c r="N918" s="158">
        <v>1.7212000000000001</v>
      </c>
      <c r="O918" s="158"/>
      <c r="P918" s="158"/>
      <c r="Q918" s="158">
        <v>18.145900000000001</v>
      </c>
      <c r="R918" s="158">
        <v>27.5931</v>
      </c>
      <c r="T918" s="106"/>
      <c r="U918" s="107"/>
      <c r="V918" s="107"/>
      <c r="W918" s="107"/>
      <c r="X918" s="107"/>
      <c r="Y918" s="107"/>
      <c r="Z918" s="107"/>
      <c r="AA918" s="107"/>
      <c r="AB918" s="107"/>
      <c r="AC918" s="107"/>
      <c r="AD918" s="107"/>
      <c r="AE918" s="107"/>
      <c r="AF918" s="107"/>
      <c r="AG918" s="107"/>
      <c r="AH918" s="107"/>
    </row>
    <row r="919" spans="1:34" x14ac:dyDescent="0.3">
      <c r="A919" s="154" t="s">
        <v>785</v>
      </c>
      <c r="B919" s="154" t="s">
        <v>822</v>
      </c>
      <c r="C919" s="154">
        <v>147760</v>
      </c>
      <c r="D919" s="157">
        <v>44859</v>
      </c>
      <c r="E919" s="158">
        <v>15.356999999999999</v>
      </c>
      <c r="F919" s="158">
        <v>1.2861</v>
      </c>
      <c r="G919" s="158">
        <v>1.2861</v>
      </c>
      <c r="H919" s="158">
        <v>1.7787999999999999</v>
      </c>
      <c r="I919" s="158">
        <v>4.7530000000000001</v>
      </c>
      <c r="J919" s="158">
        <v>3.1294</v>
      </c>
      <c r="K919" s="158">
        <v>7.4931000000000001</v>
      </c>
      <c r="L919" s="158">
        <v>4.8975</v>
      </c>
      <c r="M919" s="158">
        <v>2.3247</v>
      </c>
      <c r="N919" s="158">
        <v>-1.95E-2</v>
      </c>
      <c r="O919" s="158"/>
      <c r="P919" s="158"/>
      <c r="Q919" s="158">
        <v>15.999700000000001</v>
      </c>
      <c r="R919" s="158">
        <v>25.432500000000001</v>
      </c>
      <c r="T919" s="106"/>
      <c r="U919" s="107"/>
      <c r="V919" s="107"/>
      <c r="W919" s="107"/>
      <c r="X919" s="107"/>
      <c r="Y919" s="107"/>
      <c r="Z919" s="107"/>
      <c r="AA919" s="107"/>
      <c r="AB919" s="107"/>
      <c r="AC919" s="107"/>
      <c r="AD919" s="107"/>
      <c r="AE919" s="107"/>
      <c r="AF919" s="107"/>
      <c r="AG919" s="107"/>
      <c r="AH919" s="107"/>
    </row>
    <row r="920" spans="1:34" x14ac:dyDescent="0.3">
      <c r="A920" s="154" t="s">
        <v>785</v>
      </c>
      <c r="B920" s="154" t="s">
        <v>823</v>
      </c>
      <c r="C920" s="154">
        <v>147492</v>
      </c>
      <c r="D920" s="157">
        <v>44859</v>
      </c>
      <c r="E920" s="158">
        <v>18.600000000000001</v>
      </c>
      <c r="F920" s="158">
        <v>0.59489999999999998</v>
      </c>
      <c r="G920" s="158">
        <v>0.59489999999999998</v>
      </c>
      <c r="H920" s="158">
        <v>0.86770000000000003</v>
      </c>
      <c r="I920" s="158">
        <v>3.6789000000000001</v>
      </c>
      <c r="J920" s="158">
        <v>1.4177</v>
      </c>
      <c r="K920" s="158">
        <v>6.0433000000000003</v>
      </c>
      <c r="L920" s="158">
        <v>5.6218000000000004</v>
      </c>
      <c r="M920" s="158">
        <v>1.5838000000000001</v>
      </c>
      <c r="N920" s="158">
        <v>-0.1074</v>
      </c>
      <c r="O920" s="158">
        <v>19.883299999999998</v>
      </c>
      <c r="P920" s="158"/>
      <c r="Q920" s="158">
        <v>21.221299999999999</v>
      </c>
      <c r="R920" s="158">
        <v>24.166799999999999</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785</v>
      </c>
      <c r="B921" s="154" t="s">
        <v>824</v>
      </c>
      <c r="C921" s="154">
        <v>147490</v>
      </c>
      <c r="D921" s="157">
        <v>44859</v>
      </c>
      <c r="E921" s="158">
        <v>18.07</v>
      </c>
      <c r="F921" s="158">
        <v>0.61250000000000004</v>
      </c>
      <c r="G921" s="158">
        <v>0.61250000000000004</v>
      </c>
      <c r="H921" s="158">
        <v>0.83709999999999996</v>
      </c>
      <c r="I921" s="158">
        <v>3.6718000000000002</v>
      </c>
      <c r="J921" s="158">
        <v>1.4029</v>
      </c>
      <c r="K921" s="158">
        <v>5.7962999999999996</v>
      </c>
      <c r="L921" s="158">
        <v>5.1193</v>
      </c>
      <c r="M921" s="158">
        <v>0.83709999999999996</v>
      </c>
      <c r="N921" s="158">
        <v>-1.0405</v>
      </c>
      <c r="O921" s="158">
        <v>18.844799999999999</v>
      </c>
      <c r="P921" s="158"/>
      <c r="Q921" s="158">
        <v>20.139399999999998</v>
      </c>
      <c r="R921" s="158">
        <v>23.105</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0.89066458333333298</v>
      </c>
      <c r="G922" s="160">
        <v>0.89066458333333298</v>
      </c>
      <c r="H922" s="160">
        <v>0.94971249999999985</v>
      </c>
      <c r="I922" s="160">
        <v>3.4124895833333331</v>
      </c>
      <c r="J922" s="160">
        <v>1.5476687500000004</v>
      </c>
      <c r="K922" s="160">
        <v>6.6949562499999997</v>
      </c>
      <c r="L922" s="160">
        <v>5.1966687500000006</v>
      </c>
      <c r="M922" s="160">
        <v>2.1574708333333334</v>
      </c>
      <c r="N922" s="160">
        <v>-0.79562916666666672</v>
      </c>
      <c r="O922" s="160">
        <v>17.190724999999997</v>
      </c>
      <c r="P922" s="160">
        <v>11.528313333333333</v>
      </c>
      <c r="Q922" s="160">
        <v>15.829739583333334</v>
      </c>
      <c r="R922" s="160">
        <v>24.756019565217393</v>
      </c>
    </row>
    <row r="923" spans="1:34" x14ac:dyDescent="0.3">
      <c r="A923" s="159" t="s">
        <v>407</v>
      </c>
      <c r="B923" s="154"/>
      <c r="C923" s="154"/>
      <c r="D923" s="154"/>
      <c r="E923" s="154"/>
      <c r="F923" s="160">
        <v>0.87180000000000002</v>
      </c>
      <c r="G923" s="160">
        <v>0.87180000000000002</v>
      </c>
      <c r="H923" s="160">
        <v>0.91410000000000002</v>
      </c>
      <c r="I923" s="160">
        <v>3.55755</v>
      </c>
      <c r="J923" s="160">
        <v>1.5872999999999999</v>
      </c>
      <c r="K923" s="160">
        <v>6.9128500000000006</v>
      </c>
      <c r="L923" s="160">
        <v>5.0084</v>
      </c>
      <c r="M923" s="160">
        <v>1.6261000000000001</v>
      </c>
      <c r="N923" s="160">
        <v>-0.97259999999999991</v>
      </c>
      <c r="O923" s="160">
        <v>17.429200000000002</v>
      </c>
      <c r="P923" s="160">
        <v>11.6462</v>
      </c>
      <c r="Q923" s="160">
        <v>14.8703</v>
      </c>
      <c r="R923" s="160">
        <v>23.729399999999998</v>
      </c>
      <c r="S923" s="105"/>
      <c r="T923" s="105"/>
      <c r="U923" s="105"/>
      <c r="V923" s="105"/>
      <c r="W923" s="105"/>
      <c r="X923" s="105"/>
      <c r="Y923" s="105"/>
      <c r="Z923" s="105"/>
      <c r="AA923" s="105"/>
      <c r="AB923" s="105"/>
      <c r="AC923" s="105"/>
      <c r="AD923" s="105"/>
      <c r="AE923" s="105"/>
      <c r="AF923" s="105"/>
      <c r="AG923" s="105"/>
      <c r="AH923" s="105"/>
    </row>
    <row r="924" spans="1:34" x14ac:dyDescent="0.3">
      <c r="A924" s="105"/>
      <c r="B924" s="105"/>
      <c r="C924" s="105"/>
      <c r="D924" s="105"/>
      <c r="E924" s="105"/>
      <c r="F924" s="105"/>
      <c r="G924" s="105"/>
      <c r="H924" s="105"/>
      <c r="I924" s="105"/>
      <c r="J924" s="105"/>
      <c r="K924" s="105"/>
      <c r="L924" s="105"/>
      <c r="M924" s="105"/>
      <c r="N924" s="105"/>
      <c r="O924" s="105"/>
      <c r="P924" s="105"/>
      <c r="Q924" s="105"/>
      <c r="R924" s="105"/>
      <c r="T924" s="106"/>
      <c r="U924" s="107"/>
      <c r="V924" s="107"/>
      <c r="W924" s="107"/>
      <c r="X924" s="107"/>
      <c r="Y924" s="107"/>
      <c r="Z924" s="107"/>
      <c r="AA924" s="107"/>
      <c r="AB924" s="107"/>
      <c r="AC924" s="107"/>
      <c r="AD924" s="107"/>
      <c r="AE924" s="107"/>
      <c r="AF924" s="107"/>
      <c r="AG924" s="107"/>
      <c r="AH924" s="107"/>
    </row>
    <row r="925" spans="1:34" x14ac:dyDescent="0.3">
      <c r="A925" s="156" t="s">
        <v>825</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826</v>
      </c>
      <c r="B926" s="154" t="s">
        <v>827</v>
      </c>
      <c r="C926" s="154">
        <v>131301</v>
      </c>
      <c r="D926" s="157">
        <v>44859</v>
      </c>
      <c r="E926" s="158">
        <v>17.7013</v>
      </c>
      <c r="F926" s="158">
        <v>50.5916</v>
      </c>
      <c r="G926" s="158">
        <v>50.5916</v>
      </c>
      <c r="H926" s="158">
        <v>-4.6795</v>
      </c>
      <c r="I926" s="158">
        <v>5.2538999999999998</v>
      </c>
      <c r="J926" s="158">
        <v>2.92</v>
      </c>
      <c r="K926" s="158">
        <v>4.2908999999999997</v>
      </c>
      <c r="L926" s="158">
        <v>0.99419999999999997</v>
      </c>
      <c r="M926" s="158">
        <v>-0.96130000000000004</v>
      </c>
      <c r="N926" s="158">
        <v>-1.3414999999999999</v>
      </c>
      <c r="O926" s="158">
        <v>4.0133999999999999</v>
      </c>
      <c r="P926" s="158">
        <v>5.2144000000000004</v>
      </c>
      <c r="Q926" s="158">
        <v>7.3186</v>
      </c>
      <c r="R926" s="158">
        <v>1.7500000000000002E-2</v>
      </c>
      <c r="T926" s="106"/>
      <c r="U926" s="107"/>
      <c r="V926" s="107"/>
      <c r="W926" s="107"/>
      <c r="X926" s="107"/>
      <c r="Y926" s="107"/>
      <c r="Z926" s="107"/>
      <c r="AA926" s="107"/>
      <c r="AB926" s="107"/>
      <c r="AC926" s="107"/>
      <c r="AD926" s="107"/>
      <c r="AE926" s="107"/>
      <c r="AF926" s="107"/>
      <c r="AG926" s="107"/>
      <c r="AH926" s="107"/>
    </row>
    <row r="927" spans="1:34" x14ac:dyDescent="0.3">
      <c r="A927" s="154" t="s">
        <v>826</v>
      </c>
      <c r="B927" s="154" t="s">
        <v>828</v>
      </c>
      <c r="C927" s="154">
        <v>131297</v>
      </c>
      <c r="D927" s="157">
        <v>44859</v>
      </c>
      <c r="E927" s="158">
        <v>17.3734</v>
      </c>
      <c r="F927" s="158">
        <v>50.436500000000002</v>
      </c>
      <c r="G927" s="158">
        <v>50.436500000000002</v>
      </c>
      <c r="H927" s="158">
        <v>-4.8875000000000002</v>
      </c>
      <c r="I927" s="158">
        <v>5.0519999999999996</v>
      </c>
      <c r="J927" s="158">
        <v>2.7113999999999998</v>
      </c>
      <c r="K927" s="158">
        <v>4.0743</v>
      </c>
      <c r="L927" s="158">
        <v>0.77680000000000005</v>
      </c>
      <c r="M927" s="158">
        <v>-1.1709000000000001</v>
      </c>
      <c r="N927" s="158">
        <v>-1.5492999999999999</v>
      </c>
      <c r="O927" s="158">
        <v>3.7980999999999998</v>
      </c>
      <c r="P927" s="158">
        <v>4.9835000000000003</v>
      </c>
      <c r="Q927" s="158">
        <v>7.0707000000000004</v>
      </c>
      <c r="R927" s="158">
        <v>-0.192</v>
      </c>
      <c r="T927" s="106"/>
      <c r="U927" s="107"/>
      <c r="V927" s="107"/>
      <c r="W927" s="107"/>
      <c r="X927" s="107"/>
      <c r="Y927" s="107"/>
      <c r="Z927" s="107"/>
      <c r="AA927" s="107"/>
      <c r="AB927" s="107"/>
      <c r="AC927" s="107"/>
      <c r="AD927" s="107"/>
      <c r="AE927" s="107"/>
      <c r="AF927" s="107"/>
      <c r="AG927" s="107"/>
      <c r="AH927" s="107"/>
    </row>
    <row r="928" spans="1:34" x14ac:dyDescent="0.3">
      <c r="A928" s="154" t="s">
        <v>826</v>
      </c>
      <c r="B928" s="154" t="s">
        <v>829</v>
      </c>
      <c r="C928" s="154">
        <v>131051</v>
      </c>
      <c r="D928" s="157">
        <v>44859</v>
      </c>
      <c r="E928" s="158">
        <v>19.5474</v>
      </c>
      <c r="F928" s="158">
        <v>50.648800000000001</v>
      </c>
      <c r="G928" s="158">
        <v>50.648800000000001</v>
      </c>
      <c r="H928" s="158">
        <v>-1.68</v>
      </c>
      <c r="I928" s="158">
        <v>6.1363000000000003</v>
      </c>
      <c r="J928" s="158">
        <v>2.2686000000000002</v>
      </c>
      <c r="K928" s="158">
        <v>4.7112999999999996</v>
      </c>
      <c r="L928" s="158">
        <v>1.0823</v>
      </c>
      <c r="M928" s="158">
        <v>0.1404</v>
      </c>
      <c r="N928" s="158">
        <v>-0.3644</v>
      </c>
      <c r="O928" s="158">
        <v>5.4941000000000004</v>
      </c>
      <c r="P928" s="158">
        <v>7.2023000000000001</v>
      </c>
      <c r="Q928" s="158">
        <v>8.6010000000000009</v>
      </c>
      <c r="R928" s="158">
        <v>1.5129999999999999</v>
      </c>
      <c r="T928" s="106"/>
      <c r="U928" s="107"/>
      <c r="V928" s="107"/>
      <c r="W928" s="107"/>
      <c r="X928" s="107"/>
      <c r="Y928" s="107"/>
      <c r="Z928" s="107"/>
      <c r="AA928" s="107"/>
      <c r="AB928" s="107"/>
      <c r="AC928" s="107"/>
      <c r="AD928" s="107"/>
      <c r="AE928" s="107"/>
      <c r="AF928" s="107"/>
      <c r="AG928" s="107"/>
      <c r="AH928" s="107"/>
    </row>
    <row r="929" spans="1:34" x14ac:dyDescent="0.3">
      <c r="A929" s="154" t="s">
        <v>826</v>
      </c>
      <c r="B929" s="154" t="s">
        <v>830</v>
      </c>
      <c r="C929" s="154">
        <v>131061</v>
      </c>
      <c r="D929" s="157">
        <v>44859</v>
      </c>
      <c r="E929" s="158">
        <v>19.8995</v>
      </c>
      <c r="F929" s="158">
        <v>50.814100000000003</v>
      </c>
      <c r="G929" s="158">
        <v>50.814100000000003</v>
      </c>
      <c r="H929" s="158">
        <v>-1.5193000000000001</v>
      </c>
      <c r="I929" s="158">
        <v>6.3038999999999996</v>
      </c>
      <c r="J929" s="158">
        <v>2.4298000000000002</v>
      </c>
      <c r="K929" s="158">
        <v>4.8719000000000001</v>
      </c>
      <c r="L929" s="158">
        <v>1.2435</v>
      </c>
      <c r="M929" s="158">
        <v>0.30030000000000001</v>
      </c>
      <c r="N929" s="158">
        <v>-0.2051</v>
      </c>
      <c r="O929" s="158">
        <v>5.6628999999999996</v>
      </c>
      <c r="P929" s="158">
        <v>7.3981000000000003</v>
      </c>
      <c r="Q929" s="158">
        <v>8.8399000000000001</v>
      </c>
      <c r="R929" s="158">
        <v>1.6753</v>
      </c>
      <c r="T929" s="106"/>
      <c r="U929" s="107"/>
      <c r="V929" s="107"/>
      <c r="W929" s="107"/>
      <c r="X929" s="107"/>
      <c r="Y929" s="107"/>
      <c r="Z929" s="107"/>
      <c r="AA929" s="107"/>
      <c r="AB929" s="107"/>
      <c r="AC929" s="107"/>
      <c r="AD929" s="107"/>
      <c r="AE929" s="107"/>
      <c r="AF929" s="107"/>
      <c r="AG929" s="107"/>
      <c r="AH929" s="107"/>
    </row>
    <row r="930" spans="1:34" x14ac:dyDescent="0.3">
      <c r="A930" s="154" t="s">
        <v>826</v>
      </c>
      <c r="B930" s="154" t="s">
        <v>831</v>
      </c>
      <c r="C930" s="154">
        <v>118387</v>
      </c>
      <c r="D930" s="157">
        <v>44859</v>
      </c>
      <c r="E930" s="158">
        <v>36.5899</v>
      </c>
      <c r="F930" s="158">
        <v>51.462600000000002</v>
      </c>
      <c r="G930" s="158">
        <v>51.462600000000002</v>
      </c>
      <c r="H930" s="158">
        <v>-4.8548999999999998</v>
      </c>
      <c r="I930" s="158">
        <v>6.0849000000000002</v>
      </c>
      <c r="J930" s="158">
        <v>1.861</v>
      </c>
      <c r="K930" s="158">
        <v>4.8122999999999996</v>
      </c>
      <c r="L930" s="158">
        <v>1.1888000000000001</v>
      </c>
      <c r="M930" s="158">
        <v>-0.22620000000000001</v>
      </c>
      <c r="N930" s="158">
        <v>-0.77100000000000002</v>
      </c>
      <c r="O930" s="158">
        <v>5.0396000000000001</v>
      </c>
      <c r="P930" s="158">
        <v>7.8348000000000004</v>
      </c>
      <c r="Q930" s="158">
        <v>8.9809000000000001</v>
      </c>
      <c r="R930" s="158">
        <v>0.97770000000000001</v>
      </c>
      <c r="T930" s="106"/>
      <c r="U930" s="107"/>
      <c r="V930" s="107"/>
      <c r="W930" s="107"/>
      <c r="X930" s="107"/>
      <c r="Y930" s="107"/>
      <c r="Z930" s="107"/>
      <c r="AA930" s="107"/>
      <c r="AB930" s="107"/>
      <c r="AC930" s="107"/>
      <c r="AD930" s="107"/>
      <c r="AE930" s="107"/>
      <c r="AF930" s="107"/>
      <c r="AG930" s="107"/>
      <c r="AH930" s="107"/>
    </row>
    <row r="931" spans="1:34" x14ac:dyDescent="0.3">
      <c r="A931" s="154" t="s">
        <v>826</v>
      </c>
      <c r="B931" s="154" t="s">
        <v>832</v>
      </c>
      <c r="C931" s="154">
        <v>108753</v>
      </c>
      <c r="D931" s="157">
        <v>44859</v>
      </c>
      <c r="E931" s="158">
        <v>36.185400000000001</v>
      </c>
      <c r="F931" s="158">
        <v>51.326999999999998</v>
      </c>
      <c r="G931" s="158">
        <v>51.326999999999998</v>
      </c>
      <c r="H931" s="158">
        <v>-4.9954999999999998</v>
      </c>
      <c r="I931" s="158">
        <v>5.9432</v>
      </c>
      <c r="J931" s="158">
        <v>1.7237</v>
      </c>
      <c r="K931" s="158">
        <v>4.6768999999999998</v>
      </c>
      <c r="L931" s="158">
        <v>1.0556000000000001</v>
      </c>
      <c r="M931" s="158">
        <v>-0.36330000000000001</v>
      </c>
      <c r="N931" s="158">
        <v>-0.90669999999999995</v>
      </c>
      <c r="O931" s="158">
        <v>4.8985000000000003</v>
      </c>
      <c r="P931" s="158">
        <v>7.7080000000000002</v>
      </c>
      <c r="Q931" s="158">
        <v>6.4279999999999999</v>
      </c>
      <c r="R931" s="158">
        <v>0.84299999999999997</v>
      </c>
      <c r="T931" s="106"/>
      <c r="U931" s="107"/>
      <c r="V931" s="107"/>
      <c r="W931" s="107"/>
      <c r="X931" s="107"/>
      <c r="Y931" s="107"/>
      <c r="Z931" s="107"/>
      <c r="AA931" s="107"/>
      <c r="AB931" s="107"/>
      <c r="AC931" s="107"/>
      <c r="AD931" s="107"/>
      <c r="AE931" s="107"/>
      <c r="AF931" s="107"/>
      <c r="AG931" s="107"/>
      <c r="AH931" s="107"/>
    </row>
    <row r="932" spans="1:34" x14ac:dyDescent="0.3">
      <c r="A932" s="154" t="s">
        <v>826</v>
      </c>
      <c r="B932" s="154" t="s">
        <v>833</v>
      </c>
      <c r="C932" s="154">
        <v>120137</v>
      </c>
      <c r="D932" s="157">
        <v>44859</v>
      </c>
      <c r="E932" s="158">
        <v>52.346600000000002</v>
      </c>
      <c r="F932" s="158">
        <v>47.715200000000003</v>
      </c>
      <c r="G932" s="158">
        <v>47.715200000000003</v>
      </c>
      <c r="H932" s="158">
        <v>2.5114000000000001</v>
      </c>
      <c r="I932" s="158">
        <v>6.6310000000000002</v>
      </c>
      <c r="J932" s="158">
        <v>2.4018999999999999</v>
      </c>
      <c r="K932" s="158">
        <v>5.3905000000000003</v>
      </c>
      <c r="L932" s="158">
        <v>2.1486000000000001</v>
      </c>
      <c r="M932" s="158">
        <v>0.50629999999999997</v>
      </c>
      <c r="N932" s="158">
        <v>0.15920000000000001</v>
      </c>
      <c r="O932" s="158">
        <v>5.0172999999999996</v>
      </c>
      <c r="P932" s="158">
        <v>7.3266999999999998</v>
      </c>
      <c r="Q932" s="158">
        <v>8.8636999999999997</v>
      </c>
      <c r="R932" s="158">
        <v>1.6859</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826</v>
      </c>
      <c r="B933" s="154" t="s">
        <v>1946</v>
      </c>
      <c r="C933" s="154">
        <v>101002</v>
      </c>
      <c r="D933" s="157">
        <v>44859</v>
      </c>
      <c r="E933" s="158">
        <v>50.782200000000003</v>
      </c>
      <c r="F933" s="158">
        <v>47.413400000000003</v>
      </c>
      <c r="G933" s="158">
        <v>47.413400000000003</v>
      </c>
      <c r="H933" s="158">
        <v>2.1983000000000001</v>
      </c>
      <c r="I933" s="158">
        <v>6.3353000000000002</v>
      </c>
      <c r="J933" s="158">
        <v>2.0905</v>
      </c>
      <c r="K933" s="158">
        <v>5.0758999999999999</v>
      </c>
      <c r="L933" s="158">
        <v>1.8368</v>
      </c>
      <c r="M933" s="158">
        <v>0.19670000000000001</v>
      </c>
      <c r="N933" s="158">
        <v>-0.14979999999999999</v>
      </c>
      <c r="O933" s="158">
        <v>4.6958000000000002</v>
      </c>
      <c r="P933" s="158">
        <v>6.9851999999999999</v>
      </c>
      <c r="Q933" s="158">
        <v>7.7217000000000002</v>
      </c>
      <c r="R933" s="158">
        <v>1.3718999999999999</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50.05115</v>
      </c>
      <c r="G934" s="160">
        <v>50.05115</v>
      </c>
      <c r="H934" s="160">
        <v>-2.238375</v>
      </c>
      <c r="I934" s="160">
        <v>5.9675624999999997</v>
      </c>
      <c r="J934" s="160">
        <v>2.3008625</v>
      </c>
      <c r="K934" s="160">
        <v>4.7379999999999995</v>
      </c>
      <c r="L934" s="160">
        <v>1.2908250000000001</v>
      </c>
      <c r="M934" s="160">
        <v>-0.19725000000000001</v>
      </c>
      <c r="N934" s="160">
        <v>-0.64107499999999984</v>
      </c>
      <c r="O934" s="160">
        <v>4.8274624999999993</v>
      </c>
      <c r="P934" s="160">
        <v>6.8316249999999998</v>
      </c>
      <c r="Q934" s="160">
        <v>7.9780625000000001</v>
      </c>
      <c r="R934" s="160">
        <v>0.98653750000000007</v>
      </c>
    </row>
    <row r="935" spans="1:34" x14ac:dyDescent="0.3">
      <c r="A935" s="159" t="s">
        <v>407</v>
      </c>
      <c r="B935" s="154"/>
      <c r="C935" s="154"/>
      <c r="D935" s="154"/>
      <c r="E935" s="154"/>
      <c r="F935" s="160">
        <v>50.620199999999997</v>
      </c>
      <c r="G935" s="160">
        <v>50.620199999999997</v>
      </c>
      <c r="H935" s="160">
        <v>-3.1797499999999999</v>
      </c>
      <c r="I935" s="160">
        <v>6.1105999999999998</v>
      </c>
      <c r="J935" s="160">
        <v>2.3352500000000003</v>
      </c>
      <c r="K935" s="160">
        <v>4.7617999999999991</v>
      </c>
      <c r="L935" s="160">
        <v>1.1355500000000001</v>
      </c>
      <c r="M935" s="160">
        <v>-4.2899999999999994E-2</v>
      </c>
      <c r="N935" s="160">
        <v>-0.56769999999999998</v>
      </c>
      <c r="O935" s="160">
        <v>4.9579000000000004</v>
      </c>
      <c r="P935" s="160">
        <v>7.2645</v>
      </c>
      <c r="Q935" s="160">
        <v>8.1613500000000005</v>
      </c>
      <c r="R935" s="160">
        <v>1.1747999999999998</v>
      </c>
      <c r="S935" s="105"/>
      <c r="T935" s="105"/>
      <c r="U935" s="105"/>
      <c r="V935" s="105"/>
      <c r="W935" s="105"/>
      <c r="X935" s="105"/>
      <c r="Y935" s="105"/>
      <c r="Z935" s="105"/>
      <c r="AA935" s="105"/>
      <c r="AB935" s="105"/>
      <c r="AC935" s="105"/>
      <c r="AD935" s="105"/>
      <c r="AE935" s="105"/>
      <c r="AF935" s="105"/>
      <c r="AG935" s="105"/>
      <c r="AH935" s="105"/>
    </row>
    <row r="936" spans="1:34" x14ac:dyDescent="0.3">
      <c r="A936" s="105"/>
      <c r="B936" s="105"/>
      <c r="C936" s="105"/>
      <c r="D936" s="105"/>
      <c r="E936" s="105"/>
      <c r="F936" s="105"/>
      <c r="G936" s="105"/>
      <c r="H936" s="105"/>
      <c r="I936" s="105"/>
      <c r="J936" s="105"/>
      <c r="K936" s="105"/>
      <c r="L936" s="105"/>
      <c r="M936" s="105"/>
      <c r="N936" s="105"/>
      <c r="O936" s="105"/>
      <c r="P936" s="105"/>
      <c r="Q936" s="105"/>
      <c r="R936" s="105"/>
      <c r="S936" t="s">
        <v>1857</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834</v>
      </c>
      <c r="B937" s="156"/>
      <c r="C937" s="156"/>
      <c r="D937" s="156"/>
      <c r="E937" s="156"/>
      <c r="F937" s="156"/>
      <c r="G937" s="156"/>
      <c r="H937" s="156"/>
      <c r="I937" s="156"/>
      <c r="J937" s="156"/>
      <c r="K937" s="156"/>
      <c r="L937" s="156"/>
      <c r="M937" s="156"/>
      <c r="N937" s="156"/>
      <c r="O937" s="156"/>
      <c r="P937" s="156"/>
      <c r="Q937" s="156"/>
      <c r="R937" s="156"/>
      <c r="S937" t="s">
        <v>1857</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835</v>
      </c>
      <c r="B938" s="154" t="s">
        <v>836</v>
      </c>
      <c r="C938" s="154">
        <v>115127</v>
      </c>
      <c r="D938" s="157">
        <v>44859</v>
      </c>
      <c r="E938" s="158">
        <v>45.664400000000001</v>
      </c>
      <c r="F938" s="158">
        <v>77.018699999999995</v>
      </c>
      <c r="G938" s="158">
        <v>77.018699999999995</v>
      </c>
      <c r="H938" s="158">
        <v>14.702999999999999</v>
      </c>
      <c r="I938" s="158">
        <v>-14.370699999999999</v>
      </c>
      <c r="J938" s="158">
        <v>11.3878</v>
      </c>
      <c r="K938" s="158">
        <v>-6.1634000000000002</v>
      </c>
      <c r="L938" s="158">
        <v>-8.7335999999999991</v>
      </c>
      <c r="M938" s="158">
        <v>3.5480999999999998</v>
      </c>
      <c r="N938" s="158">
        <v>4.0446</v>
      </c>
      <c r="O938" s="158">
        <v>8.5177999999999994</v>
      </c>
      <c r="P938" s="158">
        <v>10.520200000000001</v>
      </c>
      <c r="Q938" s="158">
        <v>6.4588999999999999</v>
      </c>
      <c r="R938" s="158">
        <v>-1.2217</v>
      </c>
      <c r="S938" t="s">
        <v>1857</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835</v>
      </c>
      <c r="B939" s="154" t="s">
        <v>837</v>
      </c>
      <c r="C939" s="154">
        <v>116796</v>
      </c>
      <c r="D939" s="157">
        <v>44859</v>
      </c>
      <c r="E939" s="158">
        <v>15.2544</v>
      </c>
      <c r="F939" s="158">
        <v>108.4083</v>
      </c>
      <c r="G939" s="158">
        <v>108.4083</v>
      </c>
      <c r="H939" s="158">
        <v>12.1286</v>
      </c>
      <c r="I939" s="158">
        <v>-24.7332</v>
      </c>
      <c r="J939" s="158">
        <v>9.4847000000000001</v>
      </c>
      <c r="K939" s="158">
        <v>-4.3981000000000003</v>
      </c>
      <c r="L939" s="158">
        <v>-7.0335999999999999</v>
      </c>
      <c r="M939" s="158">
        <v>3.1516000000000002</v>
      </c>
      <c r="N939" s="158">
        <v>3.5425</v>
      </c>
      <c r="O939" s="158">
        <v>7.4192</v>
      </c>
      <c r="P939" s="158">
        <v>9.8092000000000006</v>
      </c>
      <c r="Q939" s="158">
        <v>4.0621</v>
      </c>
      <c r="R939" s="158">
        <v>-1.6618999999999999</v>
      </c>
      <c r="S939" t="s">
        <v>1857</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835</v>
      </c>
      <c r="B940" s="154" t="s">
        <v>1753</v>
      </c>
      <c r="C940" s="154">
        <v>120546</v>
      </c>
      <c r="D940" s="157">
        <v>44859</v>
      </c>
      <c r="E940" s="158">
        <v>15.7056</v>
      </c>
      <c r="F940" s="158">
        <v>108.7072</v>
      </c>
      <c r="G940" s="158">
        <v>108.7072</v>
      </c>
      <c r="H940" s="158">
        <v>12.4465</v>
      </c>
      <c r="I940" s="158">
        <v>-24.387599999999999</v>
      </c>
      <c r="J940" s="158">
        <v>9.8376999999999999</v>
      </c>
      <c r="K940" s="158">
        <v>-3.9861</v>
      </c>
      <c r="L940" s="158">
        <v>-6.6844000000000001</v>
      </c>
      <c r="M940" s="158">
        <v>3.5004</v>
      </c>
      <c r="N940" s="158">
        <v>3.8971</v>
      </c>
      <c r="O940" s="158">
        <v>7.8273999999999999</v>
      </c>
      <c r="P940" s="158">
        <v>10.1815</v>
      </c>
      <c r="Q940" s="158">
        <v>4.0548999999999999</v>
      </c>
      <c r="R940" s="158">
        <v>-1.2709999999999999</v>
      </c>
      <c r="S940" t="s">
        <v>1857</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835</v>
      </c>
      <c r="B941" s="154" t="s">
        <v>838</v>
      </c>
      <c r="C941" s="154">
        <v>113434</v>
      </c>
      <c r="D941" s="157">
        <v>44859</v>
      </c>
      <c r="E941" s="158">
        <v>43.371899999999997</v>
      </c>
      <c r="F941" s="158">
        <v>77.037400000000005</v>
      </c>
      <c r="G941" s="158">
        <v>77.037400000000005</v>
      </c>
      <c r="H941" s="158">
        <v>14.732699999999999</v>
      </c>
      <c r="I941" s="158">
        <v>-14.3771</v>
      </c>
      <c r="J941" s="158">
        <v>11.8833</v>
      </c>
      <c r="K941" s="158">
        <v>-5.6456999999999997</v>
      </c>
      <c r="L941" s="158">
        <v>-8.3885000000000005</v>
      </c>
      <c r="M941" s="158">
        <v>3.7725</v>
      </c>
      <c r="N941" s="158">
        <v>4.2450999999999999</v>
      </c>
      <c r="O941" s="158">
        <v>8.3933999999999997</v>
      </c>
      <c r="P941" s="158">
        <v>10.5847</v>
      </c>
      <c r="Q941" s="158">
        <v>6.5648999999999997</v>
      </c>
      <c r="R941" s="158">
        <v>-1.0954999999999999</v>
      </c>
      <c r="S941" t="s">
        <v>1857</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835</v>
      </c>
      <c r="B942" s="154" t="s">
        <v>1754</v>
      </c>
      <c r="C942" s="154">
        <v>120473</v>
      </c>
      <c r="D942" s="157">
        <v>44859</v>
      </c>
      <c r="E942" s="158">
        <v>16.614599999999999</v>
      </c>
      <c r="F942" s="158">
        <v>105.9515</v>
      </c>
      <c r="G942" s="158">
        <v>105.9515</v>
      </c>
      <c r="H942" s="158">
        <v>23.992899999999999</v>
      </c>
      <c r="I942" s="158">
        <v>-1.8032999999999999</v>
      </c>
      <c r="J942" s="158">
        <v>11.1821</v>
      </c>
      <c r="K942" s="158">
        <v>-2.1469999999999998</v>
      </c>
      <c r="L942" s="158">
        <v>-6.3392999999999997</v>
      </c>
      <c r="M942" s="158">
        <v>4.4776999999999996</v>
      </c>
      <c r="N942" s="158">
        <v>4.8769</v>
      </c>
      <c r="O942" s="158">
        <v>8.5654000000000003</v>
      </c>
      <c r="P942" s="158">
        <v>11.069100000000001</v>
      </c>
      <c r="Q942" s="158">
        <v>3.8723999999999998</v>
      </c>
      <c r="R942" s="158">
        <v>-1.0838000000000001</v>
      </c>
      <c r="T942" s="106"/>
      <c r="U942" s="107"/>
      <c r="V942" s="107"/>
      <c r="W942" s="107"/>
      <c r="X942" s="107"/>
      <c r="Y942" s="107"/>
      <c r="Z942" s="107"/>
      <c r="AA942" s="107"/>
      <c r="AB942" s="107"/>
      <c r="AC942" s="107"/>
      <c r="AD942" s="107"/>
      <c r="AE942" s="107"/>
      <c r="AF942" s="107"/>
      <c r="AG942" s="107"/>
      <c r="AH942" s="107"/>
    </row>
    <row r="943" spans="1:34" x14ac:dyDescent="0.3">
      <c r="A943" s="154" t="s">
        <v>835</v>
      </c>
      <c r="B943" s="154" t="s">
        <v>839</v>
      </c>
      <c r="C943" s="154">
        <v>115897</v>
      </c>
      <c r="D943" s="157">
        <v>44859</v>
      </c>
      <c r="E943" s="158">
        <v>15.3674</v>
      </c>
      <c r="F943" s="158">
        <v>105.4747</v>
      </c>
      <c r="G943" s="158">
        <v>105.4747</v>
      </c>
      <c r="H943" s="158">
        <v>23.552099999999999</v>
      </c>
      <c r="I943" s="158">
        <v>-2.2374999999999998</v>
      </c>
      <c r="J943" s="158">
        <v>10.7439</v>
      </c>
      <c r="K943" s="158">
        <v>-2.5802999999999998</v>
      </c>
      <c r="L943" s="158">
        <v>-6.7744</v>
      </c>
      <c r="M943" s="158">
        <v>4.2671999999999999</v>
      </c>
      <c r="N943" s="158">
        <v>4.6055999999999999</v>
      </c>
      <c r="O943" s="158">
        <v>8.2666000000000004</v>
      </c>
      <c r="P943" s="158">
        <v>10.689399999999999</v>
      </c>
      <c r="Q943" s="158">
        <v>3.9752000000000001</v>
      </c>
      <c r="R943" s="158">
        <v>-1.3389</v>
      </c>
      <c r="T943" s="106"/>
      <c r="U943" s="107"/>
      <c r="V943" s="107"/>
      <c r="W943" s="107"/>
      <c r="X943" s="107"/>
      <c r="Y943" s="107"/>
      <c r="Z943" s="107"/>
      <c r="AA943" s="107"/>
      <c r="AB943" s="107"/>
      <c r="AC943" s="107"/>
      <c r="AD943" s="107"/>
      <c r="AE943" s="107"/>
      <c r="AF943" s="107"/>
      <c r="AG943" s="107"/>
      <c r="AH943" s="107"/>
    </row>
    <row r="944" spans="1:34" x14ac:dyDescent="0.3">
      <c r="A944" s="154" t="s">
        <v>835</v>
      </c>
      <c r="B944" s="154" t="s">
        <v>1755</v>
      </c>
      <c r="C944" s="154">
        <v>119277</v>
      </c>
      <c r="D944" s="157">
        <v>44859</v>
      </c>
      <c r="E944" s="158">
        <v>14.1982</v>
      </c>
      <c r="F944" s="158">
        <v>256.30059999999997</v>
      </c>
      <c r="G944" s="158">
        <v>256.30059999999997</v>
      </c>
      <c r="H944" s="158">
        <v>186.34540000000001</v>
      </c>
      <c r="I944" s="158">
        <v>48.728299999999997</v>
      </c>
      <c r="J944" s="158">
        <v>101.75700000000001</v>
      </c>
      <c r="K944" s="158">
        <v>8.9082000000000008</v>
      </c>
      <c r="L944" s="158">
        <v>-49.122999999999998</v>
      </c>
      <c r="M944" s="158">
        <v>-26.750499999999999</v>
      </c>
      <c r="N944" s="158">
        <v>-25.868400000000001</v>
      </c>
      <c r="O944" s="158">
        <v>-0.44219999999999998</v>
      </c>
      <c r="P944" s="158">
        <v>2.8841000000000001</v>
      </c>
      <c r="Q944" s="158">
        <v>-2.2732000000000001</v>
      </c>
      <c r="R944" s="158">
        <v>-18.029800000000002</v>
      </c>
      <c r="S944" t="s">
        <v>1857</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835</v>
      </c>
      <c r="B945" s="154" t="s">
        <v>840</v>
      </c>
      <c r="C945" s="154">
        <v>106597</v>
      </c>
      <c r="D945" s="157">
        <v>44859</v>
      </c>
      <c r="E945" s="158">
        <v>13.5139</v>
      </c>
      <c r="F945" s="158">
        <v>255.58359999999999</v>
      </c>
      <c r="G945" s="158">
        <v>255.58359999999999</v>
      </c>
      <c r="H945" s="158">
        <v>185.6465</v>
      </c>
      <c r="I945" s="158">
        <v>48.038800000000002</v>
      </c>
      <c r="J945" s="158">
        <v>101.0012</v>
      </c>
      <c r="K945" s="158">
        <v>8.1921999999999997</v>
      </c>
      <c r="L945" s="158">
        <v>-49.633600000000001</v>
      </c>
      <c r="M945" s="158">
        <v>-27.299399999999999</v>
      </c>
      <c r="N945" s="158">
        <v>-26.404900000000001</v>
      </c>
      <c r="O945" s="158">
        <v>-1.0396000000000001</v>
      </c>
      <c r="P945" s="158">
        <v>2.2988</v>
      </c>
      <c r="Q945" s="158">
        <v>2.0110999999999999</v>
      </c>
      <c r="R945" s="158">
        <v>-18.5837</v>
      </c>
      <c r="S945" t="s">
        <v>1857</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835</v>
      </c>
      <c r="B946" s="154" t="s">
        <v>841</v>
      </c>
      <c r="C946" s="154">
        <v>113049</v>
      </c>
      <c r="D946" s="157">
        <v>44859</v>
      </c>
      <c r="E946" s="158">
        <v>44.458399999999997</v>
      </c>
      <c r="F946" s="158">
        <v>77.08</v>
      </c>
      <c r="G946" s="158">
        <v>77.08</v>
      </c>
      <c r="H946" s="158">
        <v>14.6783</v>
      </c>
      <c r="I946" s="158">
        <v>-14.451000000000001</v>
      </c>
      <c r="J946" s="158">
        <v>11.802</v>
      </c>
      <c r="K946" s="158">
        <v>-6.0286999999999997</v>
      </c>
      <c r="L946" s="158">
        <v>-8.7796000000000003</v>
      </c>
      <c r="M946" s="158">
        <v>3.4792999999999998</v>
      </c>
      <c r="N946" s="158">
        <v>4.0087000000000002</v>
      </c>
      <c r="O946" s="158">
        <v>8.2735000000000003</v>
      </c>
      <c r="P946" s="158">
        <v>10.281700000000001</v>
      </c>
      <c r="Q946" s="158">
        <v>7.6859000000000002</v>
      </c>
      <c r="R946" s="158">
        <v>-1.2914000000000001</v>
      </c>
      <c r="S946" t="s">
        <v>1857</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835</v>
      </c>
      <c r="B947" s="154" t="s">
        <v>842</v>
      </c>
      <c r="C947" s="154">
        <v>115934</v>
      </c>
      <c r="D947" s="157">
        <v>44859</v>
      </c>
      <c r="E947" s="158">
        <v>15.6792</v>
      </c>
      <c r="F947" s="158">
        <v>90.810900000000004</v>
      </c>
      <c r="G947" s="158">
        <v>90.810900000000004</v>
      </c>
      <c r="H947" s="158">
        <v>16.078900000000001</v>
      </c>
      <c r="I947" s="158">
        <v>-22.811800000000002</v>
      </c>
      <c r="J947" s="158">
        <v>4.5869</v>
      </c>
      <c r="K947" s="158">
        <v>-5.1006</v>
      </c>
      <c r="L947" s="158">
        <v>-8.1889000000000003</v>
      </c>
      <c r="M947" s="158">
        <v>3.0304000000000002</v>
      </c>
      <c r="N947" s="158">
        <v>3.6558999999999999</v>
      </c>
      <c r="O947" s="158">
        <v>7.6889000000000003</v>
      </c>
      <c r="P947" s="158">
        <v>9.9756</v>
      </c>
      <c r="Q947" s="158">
        <v>4.1776</v>
      </c>
      <c r="R947" s="158">
        <v>-1.9428000000000001</v>
      </c>
      <c r="S947" t="s">
        <v>1857</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835</v>
      </c>
      <c r="B948" s="154" t="s">
        <v>1756</v>
      </c>
      <c r="C948" s="154">
        <v>119132</v>
      </c>
      <c r="D948" s="157">
        <v>44859</v>
      </c>
      <c r="E948" s="158">
        <v>16.2773</v>
      </c>
      <c r="F948" s="158">
        <v>91.329300000000003</v>
      </c>
      <c r="G948" s="158">
        <v>91.329300000000003</v>
      </c>
      <c r="H948" s="158">
        <v>16.549900000000001</v>
      </c>
      <c r="I948" s="158">
        <v>-22.358599999999999</v>
      </c>
      <c r="J948" s="158">
        <v>5.0324</v>
      </c>
      <c r="K948" s="158">
        <v>-4.7133000000000003</v>
      </c>
      <c r="L948" s="158">
        <v>-7.8174000000000001</v>
      </c>
      <c r="M948" s="158">
        <v>3.3725999999999998</v>
      </c>
      <c r="N948" s="158">
        <v>4.0202999999999998</v>
      </c>
      <c r="O948" s="158">
        <v>8.1072000000000006</v>
      </c>
      <c r="P948" s="158">
        <v>10.416399999999999</v>
      </c>
      <c r="Q948" s="158">
        <v>4.0608000000000004</v>
      </c>
      <c r="R948" s="158">
        <v>-1.5745</v>
      </c>
      <c r="S948" t="s">
        <v>1857</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835</v>
      </c>
      <c r="B949" s="154" t="s">
        <v>843</v>
      </c>
      <c r="C949" s="154">
        <v>113076</v>
      </c>
      <c r="D949" s="157">
        <v>44859</v>
      </c>
      <c r="E949" s="158">
        <v>44.419800000000002</v>
      </c>
      <c r="F949" s="158">
        <v>77.189400000000006</v>
      </c>
      <c r="G949" s="158">
        <v>77.189400000000006</v>
      </c>
      <c r="H949" s="158">
        <v>14.7737</v>
      </c>
      <c r="I949" s="158">
        <v>-14.242900000000001</v>
      </c>
      <c r="J949" s="158">
        <v>11.912000000000001</v>
      </c>
      <c r="K949" s="158">
        <v>-5.9211999999999998</v>
      </c>
      <c r="L949" s="158">
        <v>-8.6542999999999992</v>
      </c>
      <c r="M949" s="158">
        <v>3.5924</v>
      </c>
      <c r="N949" s="158">
        <v>4.1249000000000002</v>
      </c>
      <c r="O949" s="158">
        <v>8.1953999999999994</v>
      </c>
      <c r="P949" s="158">
        <v>10.343299999999999</v>
      </c>
      <c r="Q949" s="158">
        <v>7.2575000000000003</v>
      </c>
      <c r="R949" s="158">
        <v>-1.2225999999999999</v>
      </c>
      <c r="S949" t="s">
        <v>1857</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835</v>
      </c>
      <c r="B950" s="154" t="s">
        <v>844</v>
      </c>
      <c r="C950" s="154">
        <v>115833</v>
      </c>
      <c r="D950" s="157">
        <v>44859</v>
      </c>
      <c r="E950" s="158">
        <v>16.451699999999999</v>
      </c>
      <c r="F950" s="158">
        <v>181.6447</v>
      </c>
      <c r="G950" s="158">
        <v>181.6447</v>
      </c>
      <c r="H950" s="158">
        <v>64.1691</v>
      </c>
      <c r="I950" s="158">
        <v>16.489699999999999</v>
      </c>
      <c r="J950" s="158">
        <v>22.532499999999999</v>
      </c>
      <c r="K950" s="158">
        <v>0.18579999999999999</v>
      </c>
      <c r="L950" s="158">
        <v>-5.5157999999999996</v>
      </c>
      <c r="M950" s="158">
        <v>5.4802999999999997</v>
      </c>
      <c r="N950" s="158">
        <v>4.8098999999999998</v>
      </c>
      <c r="O950" s="158">
        <v>8.1146999999999991</v>
      </c>
      <c r="P950" s="158">
        <v>10.3492</v>
      </c>
      <c r="Q950" s="158">
        <v>4.6098999999999997</v>
      </c>
      <c r="R950" s="158">
        <v>-1.2036</v>
      </c>
      <c r="S950" t="s">
        <v>1857</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835</v>
      </c>
      <c r="B951" s="154" t="s">
        <v>1757</v>
      </c>
      <c r="C951" s="154">
        <v>120685</v>
      </c>
      <c r="D951" s="157">
        <v>44859</v>
      </c>
      <c r="E951" s="158">
        <v>16.909700000000001</v>
      </c>
      <c r="F951" s="158">
        <v>182.0718</v>
      </c>
      <c r="G951" s="158">
        <v>182.0718</v>
      </c>
      <c r="H951" s="158">
        <v>64.590100000000007</v>
      </c>
      <c r="I951" s="158">
        <v>16.930299999999999</v>
      </c>
      <c r="J951" s="158">
        <v>22.941500000000001</v>
      </c>
      <c r="K951" s="158">
        <v>0.60150000000000003</v>
      </c>
      <c r="L951" s="158">
        <v>-5.1086999999999998</v>
      </c>
      <c r="M951" s="158">
        <v>5.6962999999999999</v>
      </c>
      <c r="N951" s="158">
        <v>5.0885999999999996</v>
      </c>
      <c r="O951" s="158">
        <v>8.4489000000000001</v>
      </c>
      <c r="P951" s="158">
        <v>10.7119</v>
      </c>
      <c r="Q951" s="158">
        <v>4.1852999999999998</v>
      </c>
      <c r="R951" s="158">
        <v>-0.85640000000000005</v>
      </c>
      <c r="S951" t="s">
        <v>1857</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835</v>
      </c>
      <c r="B952" s="154" t="s">
        <v>845</v>
      </c>
      <c r="C952" s="154">
        <v>115939</v>
      </c>
      <c r="D952" s="157">
        <v>44859</v>
      </c>
      <c r="E952" s="158">
        <v>4625.8</v>
      </c>
      <c r="F952" s="158">
        <v>78.450400000000002</v>
      </c>
      <c r="G952" s="158">
        <v>78.450400000000002</v>
      </c>
      <c r="H952" s="158">
        <v>15.153700000000001</v>
      </c>
      <c r="I952" s="158">
        <v>-14.386200000000001</v>
      </c>
      <c r="J952" s="158">
        <v>12.2583</v>
      </c>
      <c r="K952" s="158">
        <v>-5.8284000000000002</v>
      </c>
      <c r="L952" s="158">
        <v>-8.6183999999999994</v>
      </c>
      <c r="M952" s="158">
        <v>3.8266</v>
      </c>
      <c r="N952" s="158">
        <v>4.3685999999999998</v>
      </c>
      <c r="O952" s="158">
        <v>8.4215999999999998</v>
      </c>
      <c r="P952" s="158">
        <v>10.6387</v>
      </c>
      <c r="Q952" s="158">
        <v>4.3444000000000003</v>
      </c>
      <c r="R952" s="158">
        <v>-1.0107999999999999</v>
      </c>
      <c r="S952" t="s">
        <v>1857</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835</v>
      </c>
      <c r="B953" s="154" t="s">
        <v>846</v>
      </c>
      <c r="C953" s="154">
        <v>117714</v>
      </c>
      <c r="D953" s="157">
        <v>44859</v>
      </c>
      <c r="E953" s="158">
        <v>13.782299999999999</v>
      </c>
      <c r="F953" s="158">
        <v>204.8432</v>
      </c>
      <c r="G953" s="158">
        <v>204.8432</v>
      </c>
      <c r="H953" s="158">
        <v>134.07480000000001</v>
      </c>
      <c r="I953" s="158">
        <v>17.060199999999998</v>
      </c>
      <c r="J953" s="158">
        <v>24.965499999999999</v>
      </c>
      <c r="K953" s="158">
        <v>3.4847000000000001</v>
      </c>
      <c r="L953" s="158">
        <v>-4.7756999999999996</v>
      </c>
      <c r="M953" s="158">
        <v>5.4824999999999999</v>
      </c>
      <c r="N953" s="158">
        <v>4.3639000000000001</v>
      </c>
      <c r="O953" s="158">
        <v>8.1487999999999996</v>
      </c>
      <c r="P953" s="158">
        <v>9.8001000000000005</v>
      </c>
      <c r="Q953" s="158">
        <v>3.1941999999999999</v>
      </c>
      <c r="R953" s="158">
        <v>-0.29070000000000001</v>
      </c>
      <c r="S953" t="s">
        <v>1857</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835</v>
      </c>
      <c r="B954" s="154" t="s">
        <v>1758</v>
      </c>
      <c r="C954" s="154">
        <v>118343</v>
      </c>
      <c r="D954" s="157">
        <v>44859</v>
      </c>
      <c r="E954" s="158">
        <v>14.364800000000001</v>
      </c>
      <c r="F954" s="158">
        <v>205.24879999999999</v>
      </c>
      <c r="G954" s="158">
        <v>205.24879999999999</v>
      </c>
      <c r="H954" s="158">
        <v>134.494</v>
      </c>
      <c r="I954" s="158">
        <v>17.467199999999998</v>
      </c>
      <c r="J954" s="158">
        <v>25.382200000000001</v>
      </c>
      <c r="K954" s="158">
        <v>3.8961999999999999</v>
      </c>
      <c r="L954" s="158">
        <v>-4.3756000000000004</v>
      </c>
      <c r="M954" s="158">
        <v>5.9111000000000002</v>
      </c>
      <c r="N954" s="158">
        <v>4.7920999999999996</v>
      </c>
      <c r="O954" s="158">
        <v>8.5765999999999991</v>
      </c>
      <c r="P954" s="158">
        <v>10.300800000000001</v>
      </c>
      <c r="Q954" s="158">
        <v>3.7603</v>
      </c>
      <c r="R954" s="158">
        <v>0.1071</v>
      </c>
      <c r="S954" t="s">
        <v>1857</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835</v>
      </c>
      <c r="B955" s="154" t="s">
        <v>847</v>
      </c>
      <c r="C955" s="154">
        <v>112368</v>
      </c>
      <c r="D955" s="157">
        <v>44859</v>
      </c>
      <c r="E955" s="158">
        <v>4507.9403000000002</v>
      </c>
      <c r="F955" s="158">
        <v>77.548400000000001</v>
      </c>
      <c r="G955" s="158">
        <v>77.548400000000001</v>
      </c>
      <c r="H955" s="158">
        <v>14.7789</v>
      </c>
      <c r="I955" s="158">
        <v>-14.4823</v>
      </c>
      <c r="J955" s="158">
        <v>11.908099999999999</v>
      </c>
      <c r="K955" s="158">
        <v>-6.0129999999999999</v>
      </c>
      <c r="L955" s="158">
        <v>-8.7558000000000007</v>
      </c>
      <c r="M955" s="158">
        <v>3.5695000000000001</v>
      </c>
      <c r="N955" s="158">
        <v>4.1082000000000001</v>
      </c>
      <c r="O955" s="158">
        <v>8.4846000000000004</v>
      </c>
      <c r="P955" s="158">
        <v>10.560499999999999</v>
      </c>
      <c r="Q955" s="158">
        <v>8.1115999999999993</v>
      </c>
      <c r="R955" s="158">
        <v>-1.1919</v>
      </c>
      <c r="S955" t="s">
        <v>1857</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835</v>
      </c>
      <c r="B956" s="154" t="s">
        <v>848</v>
      </c>
      <c r="C956" s="154">
        <v>116077</v>
      </c>
      <c r="D956" s="157">
        <v>44859</v>
      </c>
      <c r="E956" s="158">
        <v>15.0037</v>
      </c>
      <c r="F956" s="158">
        <v>169.9314</v>
      </c>
      <c r="G956" s="158">
        <v>169.9314</v>
      </c>
      <c r="H956" s="158">
        <v>2.3294999999999999</v>
      </c>
      <c r="I956" s="158">
        <v>5.5899000000000001</v>
      </c>
      <c r="J956" s="158">
        <v>19.555800000000001</v>
      </c>
      <c r="K956" s="158">
        <v>-7.2530000000000001</v>
      </c>
      <c r="L956" s="158">
        <v>-7.3814000000000002</v>
      </c>
      <c r="M956" s="158">
        <v>4.2392000000000003</v>
      </c>
      <c r="N956" s="158">
        <v>5.3593999999999999</v>
      </c>
      <c r="O956" s="158">
        <v>8.1163000000000007</v>
      </c>
      <c r="P956" s="158">
        <v>10.1084</v>
      </c>
      <c r="Q956" s="158">
        <v>3.7936999999999999</v>
      </c>
      <c r="R956" s="158">
        <v>-1.2596000000000001</v>
      </c>
      <c r="T956" s="106"/>
      <c r="U956" s="107"/>
      <c r="V956" s="107"/>
      <c r="W956" s="107"/>
      <c r="X956" s="107"/>
      <c r="Y956" s="107"/>
      <c r="Z956" s="107"/>
      <c r="AA956" s="107"/>
      <c r="AB956" s="107"/>
      <c r="AC956" s="107"/>
      <c r="AD956" s="107"/>
      <c r="AE956" s="107"/>
      <c r="AF956" s="107"/>
      <c r="AG956" s="107"/>
      <c r="AH956" s="107"/>
    </row>
    <row r="957" spans="1:34" x14ac:dyDescent="0.3">
      <c r="A957" s="154" t="s">
        <v>835</v>
      </c>
      <c r="B957" s="154" t="s">
        <v>1759</v>
      </c>
      <c r="C957" s="154">
        <v>120531</v>
      </c>
      <c r="D957" s="157">
        <v>44859</v>
      </c>
      <c r="E957" s="158">
        <v>15.4621</v>
      </c>
      <c r="F957" s="158">
        <v>170.1883</v>
      </c>
      <c r="G957" s="158">
        <v>170.1883</v>
      </c>
      <c r="H957" s="158">
        <v>2.5979999999999999</v>
      </c>
      <c r="I957" s="158">
        <v>5.8810000000000002</v>
      </c>
      <c r="J957" s="158">
        <v>19.828600000000002</v>
      </c>
      <c r="K957" s="158">
        <v>-6.9626000000000001</v>
      </c>
      <c r="L957" s="158">
        <v>-7.0673000000000004</v>
      </c>
      <c r="M957" s="158">
        <v>4.5815999999999999</v>
      </c>
      <c r="N957" s="158">
        <v>5.7497999999999996</v>
      </c>
      <c r="O957" s="158">
        <v>8.5302000000000007</v>
      </c>
      <c r="P957" s="158">
        <v>10.5045</v>
      </c>
      <c r="Q957" s="158">
        <v>4.0110000000000001</v>
      </c>
      <c r="R957" s="158">
        <v>-0.8972</v>
      </c>
      <c r="T957" s="106"/>
      <c r="U957" s="107"/>
      <c r="V957" s="107"/>
      <c r="W957" s="107"/>
      <c r="X957" s="107"/>
      <c r="Y957" s="107"/>
      <c r="Z957" s="107"/>
      <c r="AA957" s="107"/>
      <c r="AB957" s="107"/>
      <c r="AC957" s="107"/>
      <c r="AD957" s="107"/>
      <c r="AE957" s="107"/>
      <c r="AF957" s="107"/>
      <c r="AG957" s="107"/>
      <c r="AH957" s="107"/>
    </row>
    <row r="958" spans="1:34" x14ac:dyDescent="0.3">
      <c r="A958" s="154" t="s">
        <v>835</v>
      </c>
      <c r="B958" s="154" t="s">
        <v>849</v>
      </c>
      <c r="C958" s="154">
        <v>106193</v>
      </c>
      <c r="D958" s="157">
        <v>44859</v>
      </c>
      <c r="E958" s="158">
        <v>43.396599999999999</v>
      </c>
      <c r="F958" s="158">
        <v>76.929100000000005</v>
      </c>
      <c r="G958" s="158">
        <v>76.929100000000005</v>
      </c>
      <c r="H958" s="158">
        <v>14.6518</v>
      </c>
      <c r="I958" s="158">
        <v>-14.410500000000001</v>
      </c>
      <c r="J958" s="158">
        <v>11.8201</v>
      </c>
      <c r="K958" s="158">
        <v>-5.9789000000000003</v>
      </c>
      <c r="L958" s="158">
        <v>-8.7393000000000001</v>
      </c>
      <c r="M958" s="158">
        <v>3.5219</v>
      </c>
      <c r="N958" s="158">
        <v>4.0495999999999999</v>
      </c>
      <c r="O958" s="158">
        <v>8.3742000000000001</v>
      </c>
      <c r="P958" s="158">
        <v>10.4772</v>
      </c>
      <c r="Q958" s="158">
        <v>11.0244</v>
      </c>
      <c r="R958" s="158">
        <v>-1.2495000000000001</v>
      </c>
      <c r="T958" s="106"/>
      <c r="U958" s="107"/>
      <c r="V958" s="107"/>
      <c r="W958" s="107"/>
      <c r="X958" s="107"/>
      <c r="Y958" s="107"/>
      <c r="Z958" s="107"/>
      <c r="AA958" s="107"/>
      <c r="AB958" s="107"/>
      <c r="AC958" s="107"/>
      <c r="AD958" s="107"/>
      <c r="AE958" s="107"/>
      <c r="AF958" s="107"/>
      <c r="AG958" s="107"/>
      <c r="AH958" s="107"/>
    </row>
    <row r="959" spans="1:34" x14ac:dyDescent="0.3">
      <c r="A959" s="154" t="s">
        <v>835</v>
      </c>
      <c r="B959" s="154" t="s">
        <v>850</v>
      </c>
      <c r="C959" s="154">
        <v>114758</v>
      </c>
      <c r="D959" s="157">
        <v>44859</v>
      </c>
      <c r="E959" s="158">
        <v>20.346800000000002</v>
      </c>
      <c r="F959" s="158">
        <v>104.00709999999999</v>
      </c>
      <c r="G959" s="158">
        <v>104.00709999999999</v>
      </c>
      <c r="H959" s="158">
        <v>36.386299999999999</v>
      </c>
      <c r="I959" s="158">
        <v>-5.1919000000000004</v>
      </c>
      <c r="J959" s="158">
        <v>14.5283</v>
      </c>
      <c r="K959" s="158">
        <v>-4.4823000000000004</v>
      </c>
      <c r="L959" s="158">
        <v>-8.4092000000000002</v>
      </c>
      <c r="M959" s="158">
        <v>3.3033999999999999</v>
      </c>
      <c r="N959" s="158">
        <v>3.1920999999999999</v>
      </c>
      <c r="O959" s="158">
        <v>7.7377000000000002</v>
      </c>
      <c r="P959" s="158">
        <v>10.2204</v>
      </c>
      <c r="Q959" s="158">
        <v>6.3181000000000003</v>
      </c>
      <c r="R959" s="158">
        <v>-1.7221</v>
      </c>
      <c r="S959" t="s">
        <v>1857</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835</v>
      </c>
      <c r="B960" s="154" t="s">
        <v>1760</v>
      </c>
      <c r="C960" s="154">
        <v>119781</v>
      </c>
      <c r="D960" s="157">
        <v>44859</v>
      </c>
      <c r="E960" s="158">
        <v>21.235199999999999</v>
      </c>
      <c r="F960" s="158">
        <v>104.3535</v>
      </c>
      <c r="G960" s="158">
        <v>104.3535</v>
      </c>
      <c r="H960" s="158">
        <v>36.770600000000002</v>
      </c>
      <c r="I960" s="158">
        <v>-4.8284000000000002</v>
      </c>
      <c r="J960" s="158">
        <v>14.8879</v>
      </c>
      <c r="K960" s="158">
        <v>-4.1284999999999998</v>
      </c>
      <c r="L960" s="158">
        <v>-8.0611999999999995</v>
      </c>
      <c r="M960" s="158">
        <v>3.6724999999999999</v>
      </c>
      <c r="N960" s="158">
        <v>3.5727000000000002</v>
      </c>
      <c r="O960" s="158">
        <v>8.1544000000000008</v>
      </c>
      <c r="P960" s="158">
        <v>10.6716</v>
      </c>
      <c r="Q960" s="158">
        <v>4.1193</v>
      </c>
      <c r="R960" s="158">
        <v>-1.3434999999999999</v>
      </c>
      <c r="S960" t="s">
        <v>1857</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835</v>
      </c>
      <c r="B961" s="154" t="s">
        <v>851</v>
      </c>
      <c r="C961" s="154">
        <v>140088</v>
      </c>
      <c r="D961" s="157">
        <v>44859</v>
      </c>
      <c r="E961" s="158">
        <v>43.273200000000003</v>
      </c>
      <c r="F961" s="158">
        <v>77.343299999999999</v>
      </c>
      <c r="G961" s="158">
        <v>77.343299999999999</v>
      </c>
      <c r="H961" s="158">
        <v>12.416600000000001</v>
      </c>
      <c r="I961" s="158">
        <v>-11.433</v>
      </c>
      <c r="J961" s="158">
        <v>13.1797</v>
      </c>
      <c r="K961" s="158">
        <v>-5.7706</v>
      </c>
      <c r="L961" s="158">
        <v>-8.7845999999999993</v>
      </c>
      <c r="M961" s="158">
        <v>3.3098999999999998</v>
      </c>
      <c r="N961" s="158">
        <v>3.8889999999999998</v>
      </c>
      <c r="O961" s="158">
        <v>8.1661000000000001</v>
      </c>
      <c r="P961" s="158">
        <v>10.2784</v>
      </c>
      <c r="Q961" s="158">
        <v>10.209</v>
      </c>
      <c r="R961" s="158">
        <v>-1.6346000000000001</v>
      </c>
      <c r="S961" t="s">
        <v>1857</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835</v>
      </c>
      <c r="B962" s="154" t="s">
        <v>852</v>
      </c>
      <c r="C962" s="154">
        <v>114616</v>
      </c>
      <c r="D962" s="157">
        <v>44859</v>
      </c>
      <c r="E962" s="158">
        <v>20.1234</v>
      </c>
      <c r="F962" s="158">
        <v>94.145799999999994</v>
      </c>
      <c r="G962" s="158">
        <v>94.145799999999994</v>
      </c>
      <c r="H962" s="158">
        <v>6.0444000000000004</v>
      </c>
      <c r="I962" s="158">
        <v>-15.1859</v>
      </c>
      <c r="J962" s="158">
        <v>9.0207999999999995</v>
      </c>
      <c r="K962" s="158">
        <v>-4.2595999999999998</v>
      </c>
      <c r="L962" s="158">
        <v>-8.0249000000000006</v>
      </c>
      <c r="M962" s="158">
        <v>3.0853000000000002</v>
      </c>
      <c r="N962" s="158">
        <v>3.3889</v>
      </c>
      <c r="O962" s="158">
        <v>7.5986000000000002</v>
      </c>
      <c r="P962" s="158">
        <v>9.7995000000000001</v>
      </c>
      <c r="Q962" s="158">
        <v>6.1897000000000002</v>
      </c>
      <c r="R962" s="158">
        <v>-2.0501999999999998</v>
      </c>
      <c r="T962" s="106"/>
      <c r="U962" s="107"/>
      <c r="V962" s="107"/>
      <c r="W962" s="107"/>
      <c r="X962" s="107"/>
      <c r="Y962" s="107"/>
      <c r="Z962" s="107"/>
      <c r="AA962" s="107"/>
      <c r="AB962" s="107"/>
      <c r="AC962" s="107"/>
      <c r="AD962" s="107"/>
      <c r="AE962" s="107"/>
      <c r="AF962" s="107"/>
      <c r="AG962" s="107"/>
      <c r="AH962" s="107"/>
    </row>
    <row r="963" spans="1:34" x14ac:dyDescent="0.3">
      <c r="A963" s="154" t="s">
        <v>835</v>
      </c>
      <c r="B963" s="154" t="s">
        <v>1761</v>
      </c>
      <c r="C963" s="154">
        <v>118663</v>
      </c>
      <c r="D963" s="157">
        <v>44859</v>
      </c>
      <c r="E963" s="158">
        <v>20.917300000000001</v>
      </c>
      <c r="F963" s="158">
        <v>94.409800000000004</v>
      </c>
      <c r="G963" s="158">
        <v>94.409800000000004</v>
      </c>
      <c r="H963" s="158">
        <v>6.3144</v>
      </c>
      <c r="I963" s="158">
        <v>-14.933199999999999</v>
      </c>
      <c r="J963" s="158">
        <v>9.2684999999999995</v>
      </c>
      <c r="K963" s="158">
        <v>-4.0067000000000004</v>
      </c>
      <c r="L963" s="158">
        <v>-7.7656000000000001</v>
      </c>
      <c r="M963" s="158">
        <v>3.3647999999999998</v>
      </c>
      <c r="N963" s="158">
        <v>3.6762000000000001</v>
      </c>
      <c r="O963" s="158">
        <v>7.923</v>
      </c>
      <c r="P963" s="158">
        <v>10.1996</v>
      </c>
      <c r="Q963" s="158">
        <v>3.8809999999999998</v>
      </c>
      <c r="R963" s="158">
        <v>-1.7626999999999999</v>
      </c>
      <c r="T963" s="106"/>
      <c r="U963" s="107"/>
      <c r="V963" s="107"/>
      <c r="W963" s="107"/>
      <c r="X963" s="107"/>
      <c r="Y963" s="107"/>
      <c r="Z963" s="107"/>
      <c r="AA963" s="107"/>
      <c r="AB963" s="107"/>
      <c r="AC963" s="107"/>
      <c r="AD963" s="107"/>
      <c r="AE963" s="107"/>
      <c r="AF963" s="107"/>
      <c r="AG963" s="107"/>
      <c r="AH963" s="107"/>
    </row>
    <row r="964" spans="1:34" x14ac:dyDescent="0.3">
      <c r="A964" s="154" t="s">
        <v>835</v>
      </c>
      <c r="B964" s="154" t="s">
        <v>853</v>
      </c>
      <c r="C964" s="154">
        <v>107693</v>
      </c>
      <c r="D964" s="157">
        <v>44859</v>
      </c>
      <c r="E964" s="158">
        <v>43.025799999999997</v>
      </c>
      <c r="F964" s="158">
        <v>77.554500000000004</v>
      </c>
      <c r="G964" s="158">
        <v>77.554500000000004</v>
      </c>
      <c r="H964" s="158">
        <v>14.62</v>
      </c>
      <c r="I964" s="158">
        <v>-14.7677</v>
      </c>
      <c r="J964" s="158">
        <v>12.042199999999999</v>
      </c>
      <c r="K964" s="158">
        <v>-6.2629000000000001</v>
      </c>
      <c r="L964" s="158">
        <v>-8.9111999999999991</v>
      </c>
      <c r="M964" s="158">
        <v>3.3763999999999998</v>
      </c>
      <c r="N964" s="158">
        <v>3.8965999999999998</v>
      </c>
      <c r="O964" s="158">
        <v>8.1538000000000004</v>
      </c>
      <c r="P964" s="158">
        <v>10.291600000000001</v>
      </c>
      <c r="Q964" s="158">
        <v>9.1751000000000005</v>
      </c>
      <c r="R964" s="158">
        <v>-1.4366000000000001</v>
      </c>
      <c r="T964" s="106"/>
      <c r="U964" s="107"/>
      <c r="V964" s="107"/>
      <c r="W964" s="107"/>
      <c r="X964" s="107"/>
      <c r="Y964" s="107"/>
      <c r="Z964" s="107"/>
      <c r="AA964" s="107"/>
      <c r="AB964" s="107"/>
      <c r="AC964" s="107"/>
      <c r="AD964" s="107"/>
      <c r="AE964" s="107"/>
      <c r="AF964" s="107"/>
      <c r="AG964" s="107"/>
      <c r="AH964" s="107"/>
    </row>
    <row r="965" spans="1:34" x14ac:dyDescent="0.3">
      <c r="A965" s="154" t="s">
        <v>835</v>
      </c>
      <c r="B965" s="154" t="s">
        <v>854</v>
      </c>
      <c r="C965" s="154">
        <v>115132</v>
      </c>
      <c r="D965" s="157">
        <v>44859</v>
      </c>
      <c r="E965" s="158">
        <v>19.918900000000001</v>
      </c>
      <c r="F965" s="158">
        <v>100.8321</v>
      </c>
      <c r="G965" s="158">
        <v>100.8321</v>
      </c>
      <c r="H965" s="158">
        <v>8.4428000000000001</v>
      </c>
      <c r="I965" s="158">
        <v>-14.551600000000001</v>
      </c>
      <c r="J965" s="158">
        <v>11.1775</v>
      </c>
      <c r="K965" s="158">
        <v>-4.1040000000000001</v>
      </c>
      <c r="L965" s="158">
        <v>-7.5967000000000002</v>
      </c>
      <c r="M965" s="158">
        <v>3.7035999999999998</v>
      </c>
      <c r="N965" s="158">
        <v>3.9293999999999998</v>
      </c>
      <c r="O965" s="158">
        <v>7.7708000000000004</v>
      </c>
      <c r="P965" s="158">
        <v>10.1379</v>
      </c>
      <c r="Q965" s="158">
        <v>6.2064000000000004</v>
      </c>
      <c r="R965" s="158">
        <v>-1.7576000000000001</v>
      </c>
      <c r="T965" s="106"/>
      <c r="U965" s="107"/>
      <c r="V965" s="107"/>
      <c r="W965" s="107"/>
      <c r="X965" s="107"/>
      <c r="Y965" s="107"/>
      <c r="Z965" s="107"/>
      <c r="AA965" s="107"/>
      <c r="AB965" s="107"/>
      <c r="AC965" s="107"/>
      <c r="AD965" s="107"/>
      <c r="AE965" s="107"/>
      <c r="AF965" s="107"/>
      <c r="AG965" s="107"/>
      <c r="AH965" s="107"/>
    </row>
    <row r="966" spans="1:34" x14ac:dyDescent="0.3">
      <c r="A966" s="154" t="s">
        <v>835</v>
      </c>
      <c r="B966" s="154" t="s">
        <v>1762</v>
      </c>
      <c r="C966" s="154">
        <v>141064</v>
      </c>
      <c r="D966" s="157">
        <v>44859</v>
      </c>
      <c r="E966" s="158">
        <v>19.783000000000001</v>
      </c>
      <c r="F966" s="158">
        <v>100.6837</v>
      </c>
      <c r="G966" s="158">
        <v>100.6837</v>
      </c>
      <c r="H966" s="158">
        <v>8.2894000000000005</v>
      </c>
      <c r="I966" s="158">
        <v>-14.690099999999999</v>
      </c>
      <c r="J966" s="158">
        <v>11.031599999999999</v>
      </c>
      <c r="K966" s="158">
        <v>-4.2496999999999998</v>
      </c>
      <c r="L966" s="158">
        <v>-7.7401</v>
      </c>
      <c r="M966" s="158">
        <v>3.5493000000000001</v>
      </c>
      <c r="N966" s="158">
        <v>3.7736999999999998</v>
      </c>
      <c r="O966" s="158">
        <v>7.6379000000000001</v>
      </c>
      <c r="P966" s="158">
        <v>10.003500000000001</v>
      </c>
      <c r="Q966" s="158">
        <v>6.0884999999999998</v>
      </c>
      <c r="R966" s="158">
        <v>-1.8805000000000001</v>
      </c>
      <c r="T966" s="106"/>
      <c r="U966" s="107"/>
      <c r="V966" s="107"/>
      <c r="W966" s="107"/>
      <c r="X966" s="107"/>
      <c r="Y966" s="107"/>
      <c r="Z966" s="107"/>
      <c r="AA966" s="107"/>
      <c r="AB966" s="107"/>
      <c r="AC966" s="107"/>
      <c r="AD966" s="107"/>
      <c r="AE966" s="107"/>
      <c r="AF966" s="107"/>
      <c r="AG966" s="107"/>
      <c r="AH966" s="107"/>
    </row>
    <row r="967" spans="1:34" x14ac:dyDescent="0.3">
      <c r="A967" s="154" t="s">
        <v>835</v>
      </c>
      <c r="B967" s="154" t="s">
        <v>2054</v>
      </c>
      <c r="C967" s="154">
        <v>111954</v>
      </c>
      <c r="D967" s="157">
        <v>44859</v>
      </c>
      <c r="E967" s="158">
        <v>44.533499999999997</v>
      </c>
      <c r="F967" s="158">
        <v>77.136499999999998</v>
      </c>
      <c r="G967" s="158">
        <v>77.136499999999998</v>
      </c>
      <c r="H967" s="158">
        <v>14.688800000000001</v>
      </c>
      <c r="I967" s="158">
        <v>-14.5252</v>
      </c>
      <c r="J967" s="158">
        <v>11.821199999999999</v>
      </c>
      <c r="K967" s="158">
        <v>-6.0670999999999999</v>
      </c>
      <c r="L967" s="158">
        <v>-8.8269000000000002</v>
      </c>
      <c r="M967" s="158">
        <v>3.4733000000000001</v>
      </c>
      <c r="N967" s="158">
        <v>4.0327000000000002</v>
      </c>
      <c r="O967" s="158">
        <v>8.3981999999999992</v>
      </c>
      <c r="P967" s="158">
        <v>10.431800000000001</v>
      </c>
      <c r="Q967" s="158">
        <v>8.6303000000000001</v>
      </c>
      <c r="R967" s="158">
        <v>-1.2579</v>
      </c>
      <c r="S967" t="s">
        <v>1857</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835</v>
      </c>
      <c r="B968" s="154" t="s">
        <v>1763</v>
      </c>
      <c r="C968" s="154">
        <v>119788</v>
      </c>
      <c r="D968" s="157">
        <v>44859</v>
      </c>
      <c r="E968" s="158">
        <v>16.074200000000001</v>
      </c>
      <c r="F968" s="158">
        <v>150.9032</v>
      </c>
      <c r="G968" s="158">
        <v>150.9032</v>
      </c>
      <c r="H968" s="158">
        <v>52.787999999999997</v>
      </c>
      <c r="I968" s="158">
        <v>9.2453000000000003</v>
      </c>
      <c r="J968" s="158">
        <v>25.4407</v>
      </c>
      <c r="K968" s="158">
        <v>-2.7208999999999999</v>
      </c>
      <c r="L968" s="158">
        <v>-5.8510999999999997</v>
      </c>
      <c r="M968" s="158">
        <v>5.3548</v>
      </c>
      <c r="N968" s="158">
        <v>5.4378000000000002</v>
      </c>
      <c r="O968" s="158">
        <v>8.4570000000000007</v>
      </c>
      <c r="P968" s="158">
        <v>10.7262</v>
      </c>
      <c r="Q968" s="158">
        <v>4.1741000000000001</v>
      </c>
      <c r="R968" s="158">
        <v>-0.94430000000000003</v>
      </c>
      <c r="S968" t="s">
        <v>1857</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835</v>
      </c>
      <c r="B969" s="154" t="s">
        <v>855</v>
      </c>
      <c r="C969" s="154">
        <v>115676</v>
      </c>
      <c r="D969" s="157">
        <v>44859</v>
      </c>
      <c r="E969" s="158">
        <v>15.454000000000001</v>
      </c>
      <c r="F969" s="158">
        <v>150.59180000000001</v>
      </c>
      <c r="G969" s="158">
        <v>150.59180000000001</v>
      </c>
      <c r="H969" s="158">
        <v>52.518099999999997</v>
      </c>
      <c r="I969" s="158">
        <v>8.9550999999999998</v>
      </c>
      <c r="J969" s="158">
        <v>25.126999999999999</v>
      </c>
      <c r="K969" s="158">
        <v>-3.0316999999999998</v>
      </c>
      <c r="L969" s="158">
        <v>-6.1515000000000004</v>
      </c>
      <c r="M969" s="158">
        <v>5.0251000000000001</v>
      </c>
      <c r="N969" s="158">
        <v>5.0763999999999996</v>
      </c>
      <c r="O969" s="158">
        <v>8.0504999999999995</v>
      </c>
      <c r="P969" s="158">
        <v>10.293699999999999</v>
      </c>
      <c r="Q969" s="158">
        <v>3.9897999999999998</v>
      </c>
      <c r="R969" s="158">
        <v>-1.2949999999999999</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835</v>
      </c>
      <c r="B970" s="154" t="s">
        <v>856</v>
      </c>
      <c r="C970" s="154">
        <v>105463</v>
      </c>
      <c r="D970" s="157">
        <v>44859</v>
      </c>
      <c r="E970" s="158">
        <v>43.223199999999999</v>
      </c>
      <c r="F970" s="158">
        <v>77.777100000000004</v>
      </c>
      <c r="G970" s="158">
        <v>77.777100000000004</v>
      </c>
      <c r="H970" s="158">
        <v>14.3347</v>
      </c>
      <c r="I970" s="158">
        <v>-15.231299999999999</v>
      </c>
      <c r="J970" s="158">
        <v>11.4506</v>
      </c>
      <c r="K970" s="158">
        <v>-6.6558000000000002</v>
      </c>
      <c r="L970" s="158">
        <v>-9.4535999999999998</v>
      </c>
      <c r="M970" s="158">
        <v>3.0327999999999999</v>
      </c>
      <c r="N970" s="158">
        <v>3.5710000000000002</v>
      </c>
      <c r="O970" s="158">
        <v>7.851</v>
      </c>
      <c r="P970" s="158">
        <v>10.190899999999999</v>
      </c>
      <c r="Q970" s="158">
        <v>10.2692</v>
      </c>
      <c r="R970" s="158">
        <v>-1.8127</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120.8329121212121</v>
      </c>
      <c r="G971" s="160">
        <v>120.8329121212121</v>
      </c>
      <c r="H971" s="160">
        <v>37.760075757575756</v>
      </c>
      <c r="I971" s="160">
        <v>-3.939551515151515</v>
      </c>
      <c r="J971" s="160">
        <v>19.417563636363639</v>
      </c>
      <c r="K971" s="160">
        <v>-3.3088333333333333</v>
      </c>
      <c r="L971" s="160">
        <v>-10.062581818181817</v>
      </c>
      <c r="M971" s="160">
        <v>2.0818939393939395</v>
      </c>
      <c r="N971" s="160">
        <v>2.3901484848484849</v>
      </c>
      <c r="O971" s="160">
        <v>7.6026636363636353</v>
      </c>
      <c r="P971" s="160">
        <v>9.8712242424242422</v>
      </c>
      <c r="Q971" s="160">
        <v>5.3997999999999999</v>
      </c>
      <c r="R971" s="160">
        <v>-2.3353909090909091</v>
      </c>
    </row>
    <row r="972" spans="1:34" x14ac:dyDescent="0.3">
      <c r="A972" s="159" t="s">
        <v>407</v>
      </c>
      <c r="B972" s="154"/>
      <c r="C972" s="154"/>
      <c r="D972" s="154"/>
      <c r="E972" s="154"/>
      <c r="F972" s="160">
        <v>100.8321</v>
      </c>
      <c r="G972" s="160">
        <v>100.8321</v>
      </c>
      <c r="H972" s="160">
        <v>14.7737</v>
      </c>
      <c r="I972" s="160">
        <v>-14.370699999999999</v>
      </c>
      <c r="J972" s="160">
        <v>11.908099999999999</v>
      </c>
      <c r="K972" s="160">
        <v>-4.3981000000000003</v>
      </c>
      <c r="L972" s="160">
        <v>-8.0249000000000006</v>
      </c>
      <c r="M972" s="160">
        <v>3.5493000000000001</v>
      </c>
      <c r="N972" s="160">
        <v>4.0327000000000002</v>
      </c>
      <c r="O972" s="160">
        <v>8.1538000000000004</v>
      </c>
      <c r="P972" s="160">
        <v>10.293699999999999</v>
      </c>
      <c r="Q972" s="160">
        <v>4.1852999999999998</v>
      </c>
      <c r="R972" s="160">
        <v>-1.2914000000000001</v>
      </c>
      <c r="S972" s="105"/>
      <c r="T972" s="105"/>
      <c r="U972" s="105"/>
      <c r="V972" s="105"/>
      <c r="W972" s="105"/>
      <c r="X972" s="105"/>
      <c r="Y972" s="105"/>
      <c r="Z972" s="105"/>
      <c r="AA972" s="105"/>
      <c r="AB972" s="105"/>
      <c r="AC972" s="105"/>
      <c r="AD972" s="105"/>
      <c r="AE972" s="105"/>
      <c r="AF972" s="105"/>
      <c r="AG972" s="105"/>
      <c r="AH972" s="105"/>
    </row>
    <row r="973" spans="1:34" x14ac:dyDescent="0.3">
      <c r="A973" s="105"/>
      <c r="B973" s="105"/>
      <c r="C973" s="105"/>
      <c r="D973" s="105"/>
      <c r="E973" s="105"/>
      <c r="F973" s="105"/>
      <c r="G973" s="105"/>
      <c r="H973" s="105"/>
      <c r="I973" s="105"/>
      <c r="J973" s="105"/>
      <c r="K973" s="105"/>
      <c r="L973" s="105"/>
      <c r="M973" s="105"/>
      <c r="N973" s="105"/>
      <c r="O973" s="105"/>
      <c r="P973" s="105"/>
      <c r="Q973" s="105"/>
      <c r="R973" s="105"/>
      <c r="T973" s="106"/>
      <c r="U973" s="107"/>
      <c r="V973" s="107"/>
      <c r="W973" s="107"/>
      <c r="X973" s="107"/>
      <c r="Y973" s="107"/>
      <c r="Z973" s="107"/>
      <c r="AA973" s="107"/>
      <c r="AB973" s="107"/>
      <c r="AC973" s="107"/>
      <c r="AD973" s="107"/>
      <c r="AE973" s="107"/>
      <c r="AF973" s="107"/>
      <c r="AG973" s="107"/>
      <c r="AH973" s="107"/>
    </row>
    <row r="974" spans="1:34" x14ac:dyDescent="0.3">
      <c r="A974" s="156" t="s">
        <v>857</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858</v>
      </c>
      <c r="B975" s="154" t="s">
        <v>1764</v>
      </c>
      <c r="C975" s="154">
        <v>100033</v>
      </c>
      <c r="D975" s="157">
        <v>44859</v>
      </c>
      <c r="E975" s="158">
        <v>739.43020221319205</v>
      </c>
      <c r="F975" s="158">
        <v>0.80410000000000004</v>
      </c>
      <c r="G975" s="158">
        <v>0.80410000000000004</v>
      </c>
      <c r="H975" s="158">
        <v>0.99180000000000001</v>
      </c>
      <c r="I975" s="158">
        <v>3.0581999999999998</v>
      </c>
      <c r="J975" s="158">
        <v>0.98180000000000001</v>
      </c>
      <c r="K975" s="158">
        <v>5.9710999999999999</v>
      </c>
      <c r="L975" s="158">
        <v>-1.5941000000000001</v>
      </c>
      <c r="M975" s="158">
        <v>-7.8861999999999997</v>
      </c>
      <c r="N975" s="158">
        <v>-10.6754</v>
      </c>
      <c r="O975" s="158">
        <v>14.651999999999999</v>
      </c>
      <c r="P975" s="158">
        <v>7.0099</v>
      </c>
      <c r="Q975" s="158">
        <v>17.078299999999999</v>
      </c>
      <c r="R975" s="158">
        <v>20.285599999999999</v>
      </c>
      <c r="T975" s="106"/>
      <c r="U975" s="107"/>
      <c r="V975" s="107"/>
      <c r="W975" s="107"/>
      <c r="X975" s="107"/>
      <c r="Y975" s="107"/>
      <c r="Z975" s="107"/>
      <c r="AA975" s="107"/>
      <c r="AB975" s="107"/>
      <c r="AC975" s="107"/>
      <c r="AD975" s="107"/>
      <c r="AE975" s="107"/>
      <c r="AF975" s="107"/>
      <c r="AG975" s="107"/>
      <c r="AH975" s="107"/>
    </row>
    <row r="976" spans="1:34" x14ac:dyDescent="0.3">
      <c r="A976" s="154" t="s">
        <v>858</v>
      </c>
      <c r="B976" s="154" t="s">
        <v>1765</v>
      </c>
      <c r="C976" s="154">
        <v>119436</v>
      </c>
      <c r="D976" s="157">
        <v>44859</v>
      </c>
      <c r="E976" s="158">
        <v>666.89</v>
      </c>
      <c r="F976" s="158">
        <v>0.81179999999999997</v>
      </c>
      <c r="G976" s="158">
        <v>0.81179999999999997</v>
      </c>
      <c r="H976" s="158">
        <v>1.0072000000000001</v>
      </c>
      <c r="I976" s="158">
        <v>3.0916999999999999</v>
      </c>
      <c r="J976" s="158">
        <v>1.0577000000000001</v>
      </c>
      <c r="K976" s="158">
        <v>6.2011000000000003</v>
      </c>
      <c r="L976" s="158">
        <v>-1.1662999999999999</v>
      </c>
      <c r="M976" s="158">
        <v>-7.2862999999999998</v>
      </c>
      <c r="N976" s="158">
        <v>-9.8931000000000004</v>
      </c>
      <c r="O976" s="158">
        <v>15.680199999999999</v>
      </c>
      <c r="P976" s="158">
        <v>8.0351999999999997</v>
      </c>
      <c r="Q976" s="158">
        <v>15.3718</v>
      </c>
      <c r="R976" s="158">
        <v>21.3368</v>
      </c>
      <c r="T976" s="106"/>
      <c r="U976" s="107"/>
      <c r="V976" s="107"/>
      <c r="W976" s="107"/>
      <c r="X976" s="107"/>
      <c r="Y976" s="107"/>
      <c r="Z976" s="107"/>
      <c r="AA976" s="107"/>
      <c r="AB976" s="107"/>
      <c r="AC976" s="107"/>
      <c r="AD976" s="107"/>
      <c r="AE976" s="107"/>
      <c r="AF976" s="107"/>
      <c r="AG976" s="107"/>
      <c r="AH976" s="107"/>
    </row>
    <row r="977" spans="1:34" x14ac:dyDescent="0.3">
      <c r="A977" s="154" t="s">
        <v>858</v>
      </c>
      <c r="B977" s="154" t="s">
        <v>1840</v>
      </c>
      <c r="C977" s="154">
        <v>100034</v>
      </c>
      <c r="D977" s="157">
        <v>44859</v>
      </c>
      <c r="E977" s="158">
        <v>731.99185900155203</v>
      </c>
      <c r="F977" s="158">
        <v>0.80010000000000003</v>
      </c>
      <c r="G977" s="158">
        <v>0.80010000000000003</v>
      </c>
      <c r="H977" s="158">
        <v>0.99509999999999998</v>
      </c>
      <c r="I977" s="158">
        <v>3.0556999999999999</v>
      </c>
      <c r="J977" s="158">
        <v>0.98580000000000001</v>
      </c>
      <c r="K977" s="158">
        <v>5.9770000000000003</v>
      </c>
      <c r="L977" s="158">
        <v>-1.589</v>
      </c>
      <c r="M977" s="158">
        <v>-7.8857999999999997</v>
      </c>
      <c r="N977" s="158">
        <v>-10.676500000000001</v>
      </c>
      <c r="O977" s="158">
        <v>14.652200000000001</v>
      </c>
      <c r="P977" s="158">
        <v>6.6875999999999998</v>
      </c>
      <c r="Q977" s="158">
        <v>16.7743</v>
      </c>
      <c r="R977" s="158">
        <v>20.285599999999999</v>
      </c>
      <c r="T977" s="106"/>
      <c r="U977" s="107"/>
      <c r="V977" s="107"/>
      <c r="W977" s="107"/>
      <c r="X977" s="107"/>
      <c r="Y977" s="107"/>
      <c r="Z977" s="107"/>
      <c r="AA977" s="107"/>
      <c r="AB977" s="107"/>
      <c r="AC977" s="107"/>
      <c r="AD977" s="107"/>
      <c r="AE977" s="107"/>
      <c r="AF977" s="107"/>
      <c r="AG977" s="107"/>
      <c r="AH977" s="107"/>
    </row>
    <row r="978" spans="1:34" x14ac:dyDescent="0.3">
      <c r="A978" s="154" t="s">
        <v>858</v>
      </c>
      <c r="B978" s="154" t="s">
        <v>1841</v>
      </c>
      <c r="C978" s="154">
        <v>119433</v>
      </c>
      <c r="D978" s="157">
        <v>44859</v>
      </c>
      <c r="E978" s="158">
        <v>318.81013764541598</v>
      </c>
      <c r="F978" s="158">
        <v>0.81369999999999998</v>
      </c>
      <c r="G978" s="158">
        <v>0.81369999999999998</v>
      </c>
      <c r="H978" s="158">
        <v>1.0053000000000001</v>
      </c>
      <c r="I978" s="158">
        <v>3.0905999999999998</v>
      </c>
      <c r="J978" s="158">
        <v>1.0609999999999999</v>
      </c>
      <c r="K978" s="158">
        <v>6.2012</v>
      </c>
      <c r="L978" s="158">
        <v>-1.1662999999999999</v>
      </c>
      <c r="M978" s="158">
        <v>-7.2850000000000001</v>
      </c>
      <c r="N978" s="158">
        <v>-9.8887999999999998</v>
      </c>
      <c r="O978" s="158">
        <v>15.68</v>
      </c>
      <c r="P978" s="158">
        <v>7.8846999999999996</v>
      </c>
      <c r="Q978" s="158">
        <v>15.2882</v>
      </c>
      <c r="R978" s="158">
        <v>21.336500000000001</v>
      </c>
      <c r="T978" s="106"/>
      <c r="U978" s="107"/>
      <c r="V978" s="107"/>
      <c r="W978" s="107"/>
      <c r="X978" s="107"/>
      <c r="Y978" s="107"/>
      <c r="Z978" s="107"/>
      <c r="AA978" s="107"/>
      <c r="AB978" s="107"/>
      <c r="AC978" s="107"/>
      <c r="AD978" s="107"/>
      <c r="AE978" s="107"/>
      <c r="AF978" s="107"/>
      <c r="AG978" s="107"/>
      <c r="AH978" s="107"/>
    </row>
    <row r="979" spans="1:34" x14ac:dyDescent="0.3">
      <c r="A979" s="154" t="s">
        <v>858</v>
      </c>
      <c r="B979" s="154" t="s">
        <v>859</v>
      </c>
      <c r="C979" s="154">
        <v>145110</v>
      </c>
      <c r="D979" s="157">
        <v>44859</v>
      </c>
      <c r="E979" s="158">
        <v>21.2</v>
      </c>
      <c r="F979" s="158">
        <v>0.66479999999999995</v>
      </c>
      <c r="G979" s="158">
        <v>0.66479999999999995</v>
      </c>
      <c r="H979" s="158">
        <v>0</v>
      </c>
      <c r="I979" s="158">
        <v>0.90429999999999999</v>
      </c>
      <c r="J979" s="158">
        <v>-1.3953</v>
      </c>
      <c r="K979" s="158">
        <v>3.8706999999999998</v>
      </c>
      <c r="L979" s="158">
        <v>-0.51619999999999999</v>
      </c>
      <c r="M979" s="158">
        <v>-1.4412</v>
      </c>
      <c r="N979" s="158">
        <v>-3.3288000000000002</v>
      </c>
      <c r="O979" s="158">
        <v>21.8216</v>
      </c>
      <c r="P979" s="158"/>
      <c r="Q979" s="158">
        <v>20.6038</v>
      </c>
      <c r="R979" s="158">
        <v>27.372199999999999</v>
      </c>
      <c r="T979" s="106"/>
      <c r="U979" s="107"/>
      <c r="V979" s="107"/>
      <c r="W979" s="107"/>
      <c r="X979" s="107"/>
      <c r="Y979" s="107"/>
      <c r="Z979" s="107"/>
      <c r="AA979" s="107"/>
      <c r="AB979" s="107"/>
      <c r="AC979" s="107"/>
      <c r="AD979" s="107"/>
      <c r="AE979" s="107"/>
      <c r="AF979" s="107"/>
      <c r="AG979" s="107"/>
      <c r="AH979" s="107"/>
    </row>
    <row r="980" spans="1:34" x14ac:dyDescent="0.3">
      <c r="A980" s="154" t="s">
        <v>858</v>
      </c>
      <c r="B980" s="154" t="s">
        <v>860</v>
      </c>
      <c r="C980" s="154">
        <v>145112</v>
      </c>
      <c r="D980" s="157">
        <v>44859</v>
      </c>
      <c r="E980" s="158">
        <v>19.86</v>
      </c>
      <c r="F980" s="158">
        <v>0.70989999999999998</v>
      </c>
      <c r="G980" s="158">
        <v>0.70989999999999998</v>
      </c>
      <c r="H980" s="158">
        <v>0</v>
      </c>
      <c r="I980" s="158">
        <v>0.91459999999999997</v>
      </c>
      <c r="J980" s="158">
        <v>-1.4881</v>
      </c>
      <c r="K980" s="158">
        <v>3.5453999999999999</v>
      </c>
      <c r="L980" s="158">
        <v>-1.194</v>
      </c>
      <c r="M980" s="158">
        <v>-2.4558</v>
      </c>
      <c r="N980" s="158">
        <v>-4.6566999999999998</v>
      </c>
      <c r="O980" s="158">
        <v>19.9559</v>
      </c>
      <c r="P980" s="158"/>
      <c r="Q980" s="158">
        <v>18.656400000000001</v>
      </c>
      <c r="R980" s="158">
        <v>25.5181</v>
      </c>
      <c r="T980" s="106"/>
      <c r="U980" s="107"/>
      <c r="V980" s="107"/>
      <c r="W980" s="107"/>
      <c r="X980" s="107"/>
      <c r="Y980" s="107"/>
      <c r="Z980" s="107"/>
      <c r="AA980" s="107"/>
      <c r="AB980" s="107"/>
      <c r="AC980" s="107"/>
      <c r="AD980" s="107"/>
      <c r="AE980" s="107"/>
      <c r="AF980" s="107"/>
      <c r="AG980" s="107"/>
      <c r="AH980" s="107"/>
    </row>
    <row r="981" spans="1:34" x14ac:dyDescent="0.3">
      <c r="A981" s="154" t="s">
        <v>858</v>
      </c>
      <c r="B981" s="154" t="s">
        <v>2026</v>
      </c>
      <c r="C981" s="154">
        <v>119350</v>
      </c>
      <c r="D981" s="157">
        <v>44859</v>
      </c>
      <c r="E981" s="158">
        <v>62.35</v>
      </c>
      <c r="F981" s="158">
        <v>0.77580000000000005</v>
      </c>
      <c r="G981" s="158">
        <v>0.77580000000000005</v>
      </c>
      <c r="H981" s="158">
        <v>0.87360000000000004</v>
      </c>
      <c r="I981" s="158">
        <v>2.4146000000000001</v>
      </c>
      <c r="J981" s="158">
        <v>-0.19209999999999999</v>
      </c>
      <c r="K981" s="158">
        <v>7.0385999999999997</v>
      </c>
      <c r="L981" s="158">
        <v>6.4175000000000004</v>
      </c>
      <c r="M981" s="158">
        <v>2.5493000000000001</v>
      </c>
      <c r="N981" s="158">
        <v>0.27339999999999998</v>
      </c>
      <c r="O981" s="158">
        <v>18.671600000000002</v>
      </c>
      <c r="P981" s="158">
        <v>10.685499999999999</v>
      </c>
      <c r="Q981" s="158">
        <v>13.209199999999999</v>
      </c>
      <c r="R981" s="158">
        <v>25.765899999999998</v>
      </c>
      <c r="T981" s="106"/>
      <c r="U981" s="107"/>
      <c r="V981" s="107"/>
      <c r="W981" s="107"/>
      <c r="X981" s="107"/>
      <c r="Y981" s="107"/>
      <c r="Z981" s="107"/>
      <c r="AA981" s="107"/>
      <c r="AB981" s="107"/>
      <c r="AC981" s="107"/>
      <c r="AD981" s="107"/>
      <c r="AE981" s="107"/>
      <c r="AF981" s="107"/>
      <c r="AG981" s="107"/>
      <c r="AH981" s="107"/>
    </row>
    <row r="982" spans="1:34" x14ac:dyDescent="0.3">
      <c r="A982" s="154" t="s">
        <v>858</v>
      </c>
      <c r="B982" s="154" t="s">
        <v>2027</v>
      </c>
      <c r="C982" s="154">
        <v>110603</v>
      </c>
      <c r="D982" s="157">
        <v>44859</v>
      </c>
      <c r="E982" s="158">
        <v>55.9</v>
      </c>
      <c r="F982" s="158">
        <v>0.7752</v>
      </c>
      <c r="G982" s="158">
        <v>0.7752</v>
      </c>
      <c r="H982" s="158">
        <v>0.86609999999999998</v>
      </c>
      <c r="I982" s="158">
        <v>2.3809999999999998</v>
      </c>
      <c r="J982" s="158">
        <v>-0.30320000000000003</v>
      </c>
      <c r="K982" s="158">
        <v>6.7201000000000004</v>
      </c>
      <c r="L982" s="158">
        <v>5.8512000000000004</v>
      </c>
      <c r="M982" s="158">
        <v>1.7474000000000001</v>
      </c>
      <c r="N982" s="158">
        <v>-0.76339999999999997</v>
      </c>
      <c r="O982" s="158">
        <v>17.401800000000001</v>
      </c>
      <c r="P982" s="158">
        <v>9.4448000000000008</v>
      </c>
      <c r="Q982" s="158">
        <v>13.061199999999999</v>
      </c>
      <c r="R982" s="158">
        <v>24.501100000000001</v>
      </c>
      <c r="T982" s="106"/>
      <c r="U982" s="107"/>
      <c r="V982" s="107"/>
      <c r="W982" s="107"/>
      <c r="X982" s="107"/>
      <c r="Y982" s="107"/>
      <c r="Z982" s="107"/>
      <c r="AA982" s="107"/>
      <c r="AB982" s="107"/>
      <c r="AC982" s="107"/>
      <c r="AD982" s="107"/>
      <c r="AE982" s="107"/>
      <c r="AF982" s="107"/>
      <c r="AG982" s="107"/>
      <c r="AH982" s="107"/>
    </row>
    <row r="983" spans="1:34" x14ac:dyDescent="0.3">
      <c r="A983" s="154" t="s">
        <v>858</v>
      </c>
      <c r="B983" s="154" t="s">
        <v>1970</v>
      </c>
      <c r="C983" s="154">
        <v>148474</v>
      </c>
      <c r="D983" s="157">
        <v>44859</v>
      </c>
      <c r="E983" s="158">
        <v>16.9862</v>
      </c>
      <c r="F983" s="158">
        <v>1.1872</v>
      </c>
      <c r="G983" s="158">
        <v>1.1872</v>
      </c>
      <c r="H983" s="158">
        <v>1.1034999999999999</v>
      </c>
      <c r="I983" s="158">
        <v>3.9897</v>
      </c>
      <c r="J983" s="158">
        <v>1.6778999999999999</v>
      </c>
      <c r="K983" s="158">
        <v>7.1752000000000002</v>
      </c>
      <c r="L983" s="158">
        <v>4.6559999999999997</v>
      </c>
      <c r="M983" s="158">
        <v>1.8968</v>
      </c>
      <c r="N983" s="158">
        <v>-1.2430000000000001</v>
      </c>
      <c r="O983" s="158"/>
      <c r="P983" s="158"/>
      <c r="Q983" s="158">
        <v>28.0959</v>
      </c>
      <c r="R983" s="158">
        <v>28.269300000000001</v>
      </c>
      <c r="T983" s="106"/>
      <c r="U983" s="107"/>
      <c r="V983" s="107"/>
      <c r="W983" s="107"/>
      <c r="X983" s="107"/>
      <c r="Y983" s="107"/>
      <c r="Z983" s="107"/>
      <c r="AA983" s="107"/>
      <c r="AB983" s="107"/>
      <c r="AC983" s="107"/>
      <c r="AD983" s="107"/>
      <c r="AE983" s="107"/>
      <c r="AF983" s="107"/>
      <c r="AG983" s="107"/>
      <c r="AH983" s="107"/>
    </row>
    <row r="984" spans="1:34" x14ac:dyDescent="0.3">
      <c r="A984" s="154" t="s">
        <v>858</v>
      </c>
      <c r="B984" s="154" t="s">
        <v>1971</v>
      </c>
      <c r="C984" s="154">
        <v>148471</v>
      </c>
      <c r="D984" s="157">
        <v>44859</v>
      </c>
      <c r="E984" s="158">
        <v>16.383400000000002</v>
      </c>
      <c r="F984" s="158">
        <v>1.1714</v>
      </c>
      <c r="G984" s="158">
        <v>1.1714</v>
      </c>
      <c r="H984" s="158">
        <v>1.0759000000000001</v>
      </c>
      <c r="I984" s="158">
        <v>3.9325000000000001</v>
      </c>
      <c r="J984" s="158">
        <v>1.5502</v>
      </c>
      <c r="K984" s="158">
        <v>6.7705000000000002</v>
      </c>
      <c r="L984" s="158">
        <v>3.8679000000000001</v>
      </c>
      <c r="M984" s="158">
        <v>0.75890000000000002</v>
      </c>
      <c r="N984" s="158">
        <v>-2.7113999999999998</v>
      </c>
      <c r="O984" s="158"/>
      <c r="P984" s="158"/>
      <c r="Q984" s="158">
        <v>25.951000000000001</v>
      </c>
      <c r="R984" s="158">
        <v>26.162099999999999</v>
      </c>
      <c r="T984" s="106"/>
      <c r="U984" s="107"/>
      <c r="V984" s="107"/>
      <c r="W984" s="107"/>
      <c r="X984" s="107"/>
      <c r="Y984" s="107"/>
      <c r="Z984" s="107"/>
      <c r="AA984" s="107"/>
      <c r="AB984" s="107"/>
      <c r="AC984" s="107"/>
      <c r="AD984" s="107"/>
      <c r="AE984" s="107"/>
      <c r="AF984" s="107"/>
      <c r="AG984" s="107"/>
      <c r="AH984" s="107"/>
    </row>
    <row r="985" spans="1:34" x14ac:dyDescent="0.3">
      <c r="A985" s="154" t="s">
        <v>858</v>
      </c>
      <c r="B985" s="154" t="s">
        <v>861</v>
      </c>
      <c r="C985" s="154">
        <v>118278</v>
      </c>
      <c r="D985" s="157">
        <v>44859</v>
      </c>
      <c r="E985" s="158">
        <v>182.13</v>
      </c>
      <c r="F985" s="158">
        <v>0.62429999999999997</v>
      </c>
      <c r="G985" s="158">
        <v>0.62429999999999997</v>
      </c>
      <c r="H985" s="158">
        <v>0.65769999999999995</v>
      </c>
      <c r="I985" s="158">
        <v>2.4468000000000001</v>
      </c>
      <c r="J985" s="158">
        <v>0.83040000000000003</v>
      </c>
      <c r="K985" s="158">
        <v>6.2725999999999997</v>
      </c>
      <c r="L985" s="158">
        <v>5.3932000000000002</v>
      </c>
      <c r="M985" s="158">
        <v>2.6951999999999998</v>
      </c>
      <c r="N985" s="158">
        <v>0.54100000000000004</v>
      </c>
      <c r="O985" s="158">
        <v>22.136299999999999</v>
      </c>
      <c r="P985" s="158">
        <v>14.014099999999999</v>
      </c>
      <c r="Q985" s="158">
        <v>21.129100000000001</v>
      </c>
      <c r="R985" s="158">
        <v>27.493099999999998</v>
      </c>
      <c r="T985" s="106"/>
      <c r="U985" s="107"/>
      <c r="V985" s="107"/>
      <c r="W985" s="107"/>
      <c r="X985" s="107"/>
      <c r="Y985" s="107"/>
      <c r="Z985" s="107"/>
      <c r="AA985" s="107"/>
      <c r="AB985" s="107"/>
      <c r="AC985" s="107"/>
      <c r="AD985" s="107"/>
      <c r="AE985" s="107"/>
      <c r="AF985" s="107"/>
      <c r="AG985" s="107"/>
      <c r="AH985" s="107"/>
    </row>
    <row r="986" spans="1:34" x14ac:dyDescent="0.3">
      <c r="A986" s="154" t="s">
        <v>858</v>
      </c>
      <c r="B986" s="154" t="s">
        <v>1766</v>
      </c>
      <c r="C986" s="154"/>
      <c r="D986" s="157">
        <v>44859</v>
      </c>
      <c r="E986" s="158">
        <v>163.69999999999999</v>
      </c>
      <c r="F986" s="158">
        <v>0.60840000000000005</v>
      </c>
      <c r="G986" s="158">
        <v>0.60840000000000005</v>
      </c>
      <c r="H986" s="158">
        <v>0.63319999999999999</v>
      </c>
      <c r="I986" s="158">
        <v>2.3957000000000002</v>
      </c>
      <c r="J986" s="158">
        <v>0.71989999999999998</v>
      </c>
      <c r="K986" s="158">
        <v>5.9546999999999999</v>
      </c>
      <c r="L986" s="158">
        <v>4.7478999999999996</v>
      </c>
      <c r="M986" s="158">
        <v>1.7592000000000001</v>
      </c>
      <c r="N986" s="158">
        <v>-0.67349999999999999</v>
      </c>
      <c r="O986" s="158">
        <v>20.6815</v>
      </c>
      <c r="P986" s="158">
        <v>12.657299999999999</v>
      </c>
      <c r="Q986" s="158">
        <v>17.176600000000001</v>
      </c>
      <c r="R986" s="158">
        <v>25.970199999999998</v>
      </c>
      <c r="T986" s="106"/>
      <c r="U986" s="107"/>
      <c r="V986" s="107"/>
      <c r="W986" s="107"/>
      <c r="X986" s="107"/>
      <c r="Y986" s="107"/>
      <c r="Z986" s="107"/>
      <c r="AA986" s="107"/>
      <c r="AB986" s="107"/>
      <c r="AC986" s="107"/>
      <c r="AD986" s="107"/>
      <c r="AE986" s="107"/>
      <c r="AF986" s="107"/>
      <c r="AG986" s="107"/>
      <c r="AH986" s="107"/>
    </row>
    <row r="987" spans="1:34" x14ac:dyDescent="0.3">
      <c r="A987" s="154" t="s">
        <v>858</v>
      </c>
      <c r="B987" s="154" t="s">
        <v>862</v>
      </c>
      <c r="C987" s="154">
        <v>102920</v>
      </c>
      <c r="D987" s="157">
        <v>44859</v>
      </c>
      <c r="E987" s="158">
        <v>163.69999999999999</v>
      </c>
      <c r="F987" s="158">
        <v>0.60840000000000005</v>
      </c>
      <c r="G987" s="158">
        <v>0.60840000000000005</v>
      </c>
      <c r="H987" s="158">
        <v>0.63319999999999999</v>
      </c>
      <c r="I987" s="158">
        <v>2.3957000000000002</v>
      </c>
      <c r="J987" s="158">
        <v>0.71989999999999998</v>
      </c>
      <c r="K987" s="158">
        <v>5.9546999999999999</v>
      </c>
      <c r="L987" s="158">
        <v>4.7478999999999996</v>
      </c>
      <c r="M987" s="158">
        <v>1.7592000000000001</v>
      </c>
      <c r="N987" s="158">
        <v>-0.67349999999999999</v>
      </c>
      <c r="O987" s="158">
        <v>20.6815</v>
      </c>
      <c r="P987" s="158">
        <v>12.657299999999999</v>
      </c>
      <c r="Q987" s="158">
        <v>17.176600000000001</v>
      </c>
      <c r="R987" s="158">
        <v>25.970199999999998</v>
      </c>
      <c r="T987" s="106"/>
      <c r="U987" s="107"/>
      <c r="V987" s="107"/>
      <c r="W987" s="107"/>
      <c r="X987" s="107"/>
      <c r="Y987" s="107"/>
      <c r="Z987" s="107"/>
      <c r="AA987" s="107"/>
      <c r="AB987" s="107"/>
      <c r="AC987" s="107"/>
      <c r="AD987" s="107"/>
      <c r="AE987" s="107"/>
      <c r="AF987" s="107"/>
      <c r="AG987" s="107"/>
      <c r="AH987" s="107"/>
    </row>
    <row r="988" spans="1:34" x14ac:dyDescent="0.3">
      <c r="A988" s="154" t="s">
        <v>858</v>
      </c>
      <c r="B988" s="154" t="s">
        <v>863</v>
      </c>
      <c r="C988" s="154">
        <v>119218</v>
      </c>
      <c r="D988" s="157">
        <v>44859</v>
      </c>
      <c r="E988" s="158">
        <v>392.78699999999998</v>
      </c>
      <c r="F988" s="158">
        <v>0.95609999999999995</v>
      </c>
      <c r="G988" s="158">
        <v>0.95609999999999995</v>
      </c>
      <c r="H988" s="158">
        <v>1.3246</v>
      </c>
      <c r="I988" s="158">
        <v>3.3252999999999999</v>
      </c>
      <c r="J988" s="158">
        <v>1.6343000000000001</v>
      </c>
      <c r="K988" s="158">
        <v>7.0228999999999999</v>
      </c>
      <c r="L988" s="158">
        <v>7.2657999999999996</v>
      </c>
      <c r="M988" s="158">
        <v>3.9826000000000001</v>
      </c>
      <c r="N988" s="158">
        <v>-1.6523000000000001</v>
      </c>
      <c r="O988" s="158">
        <v>17.794</v>
      </c>
      <c r="P988" s="158">
        <v>11.645300000000001</v>
      </c>
      <c r="Q988" s="158">
        <v>16.109300000000001</v>
      </c>
      <c r="R988" s="158">
        <v>26.770099999999999</v>
      </c>
      <c r="T988" s="106"/>
      <c r="U988" s="107"/>
      <c r="V988" s="107"/>
      <c r="W988" s="107"/>
      <c r="X988" s="107"/>
      <c r="Y988" s="107"/>
      <c r="Z988" s="107"/>
      <c r="AA988" s="107"/>
      <c r="AB988" s="107"/>
      <c r="AC988" s="107"/>
      <c r="AD988" s="107"/>
      <c r="AE988" s="107"/>
      <c r="AF988" s="107"/>
      <c r="AG988" s="107"/>
      <c r="AH988" s="107"/>
    </row>
    <row r="989" spans="1:34" x14ac:dyDescent="0.3">
      <c r="A989" s="154" t="s">
        <v>858</v>
      </c>
      <c r="B989" s="154" t="s">
        <v>864</v>
      </c>
      <c r="C989" s="154">
        <v>103819</v>
      </c>
      <c r="D989" s="157">
        <v>44859</v>
      </c>
      <c r="E989" s="158">
        <v>361.23399999999998</v>
      </c>
      <c r="F989" s="158">
        <v>0.94540000000000002</v>
      </c>
      <c r="G989" s="158">
        <v>0.94540000000000002</v>
      </c>
      <c r="H989" s="158">
        <v>1.3057000000000001</v>
      </c>
      <c r="I989" s="158">
        <v>3.2869999999999999</v>
      </c>
      <c r="J989" s="158">
        <v>1.5487</v>
      </c>
      <c r="K989" s="158">
        <v>6.7649999999999997</v>
      </c>
      <c r="L989" s="158">
        <v>6.7431999999999999</v>
      </c>
      <c r="M989" s="158">
        <v>3.2360000000000002</v>
      </c>
      <c r="N989" s="158">
        <v>-2.5901000000000001</v>
      </c>
      <c r="O989" s="158">
        <v>16.687100000000001</v>
      </c>
      <c r="P989" s="158">
        <v>10.564399999999999</v>
      </c>
      <c r="Q989" s="158">
        <v>17.3184</v>
      </c>
      <c r="R989" s="158">
        <v>25.572199999999999</v>
      </c>
      <c r="T989" s="106"/>
      <c r="U989" s="107"/>
      <c r="V989" s="107"/>
      <c r="W989" s="107"/>
      <c r="X989" s="107"/>
      <c r="Y989" s="107"/>
      <c r="Z989" s="107"/>
      <c r="AA989" s="107"/>
      <c r="AB989" s="107"/>
      <c r="AC989" s="107"/>
      <c r="AD989" s="107"/>
      <c r="AE989" s="107"/>
      <c r="AF989" s="107"/>
      <c r="AG989" s="107"/>
      <c r="AH989" s="107"/>
    </row>
    <row r="990" spans="1:34" x14ac:dyDescent="0.3">
      <c r="A990" s="154" t="s">
        <v>858</v>
      </c>
      <c r="B990" s="154" t="s">
        <v>865</v>
      </c>
      <c r="C990" s="154">
        <v>140175</v>
      </c>
      <c r="D990" s="157">
        <v>44859</v>
      </c>
      <c r="E990" s="158">
        <v>60.99</v>
      </c>
      <c r="F990" s="158">
        <v>0.65190000000000003</v>
      </c>
      <c r="G990" s="158">
        <v>0.65190000000000003</v>
      </c>
      <c r="H990" s="158">
        <v>0.57879999999999998</v>
      </c>
      <c r="I990" s="158">
        <v>2.6560000000000001</v>
      </c>
      <c r="J990" s="158">
        <v>1.0085999999999999</v>
      </c>
      <c r="K990" s="158">
        <v>6.9043000000000001</v>
      </c>
      <c r="L990" s="158">
        <v>7.3445999999999998</v>
      </c>
      <c r="M990" s="158">
        <v>4.9741999999999997</v>
      </c>
      <c r="N990" s="158">
        <v>3.5396000000000001</v>
      </c>
      <c r="O990" s="158">
        <v>21.0015</v>
      </c>
      <c r="P990" s="158">
        <v>14.888999999999999</v>
      </c>
      <c r="Q990" s="158">
        <v>15.926600000000001</v>
      </c>
      <c r="R990" s="158">
        <v>29.069199999999999</v>
      </c>
      <c r="T990" s="106"/>
      <c r="U990" s="107"/>
      <c r="V990" s="107"/>
      <c r="W990" s="107"/>
      <c r="X990" s="107"/>
      <c r="Y990" s="107"/>
      <c r="Z990" s="107"/>
      <c r="AA990" s="107"/>
      <c r="AB990" s="107"/>
      <c r="AC990" s="107"/>
      <c r="AD990" s="107"/>
      <c r="AE990" s="107"/>
      <c r="AF990" s="107"/>
      <c r="AG990" s="107"/>
      <c r="AH990" s="107"/>
    </row>
    <row r="991" spans="1:34" x14ac:dyDescent="0.3">
      <c r="A991" s="154" t="s">
        <v>858</v>
      </c>
      <c r="B991" s="154" t="s">
        <v>866</v>
      </c>
      <c r="C991" s="154">
        <v>140172</v>
      </c>
      <c r="D991" s="157">
        <v>44859</v>
      </c>
      <c r="E991" s="158">
        <v>53.978999999999999</v>
      </c>
      <c r="F991" s="158">
        <v>0.63200000000000001</v>
      </c>
      <c r="G991" s="158">
        <v>0.63200000000000001</v>
      </c>
      <c r="H991" s="158">
        <v>0.54579999999999995</v>
      </c>
      <c r="I991" s="158">
        <v>2.5884999999999998</v>
      </c>
      <c r="J991" s="158">
        <v>0.85760000000000003</v>
      </c>
      <c r="K991" s="158">
        <v>6.4443999999999999</v>
      </c>
      <c r="L991" s="158">
        <v>6.4276</v>
      </c>
      <c r="M991" s="158">
        <v>3.6303999999999998</v>
      </c>
      <c r="N991" s="158">
        <v>1.7896000000000001</v>
      </c>
      <c r="O991" s="158">
        <v>19.076499999999999</v>
      </c>
      <c r="P991" s="158">
        <v>13.177300000000001</v>
      </c>
      <c r="Q991" s="158">
        <v>11.589499999999999</v>
      </c>
      <c r="R991" s="158">
        <v>26.996700000000001</v>
      </c>
      <c r="T991" s="106"/>
      <c r="U991" s="107"/>
      <c r="V991" s="107"/>
      <c r="W991" s="107"/>
      <c r="X991" s="107"/>
      <c r="Y991" s="107"/>
      <c r="Z991" s="107"/>
      <c r="AA991" s="107"/>
      <c r="AB991" s="107"/>
      <c r="AC991" s="107"/>
      <c r="AD991" s="107"/>
      <c r="AE991" s="107"/>
      <c r="AF991" s="107"/>
      <c r="AG991" s="107"/>
      <c r="AH991" s="107"/>
    </row>
    <row r="992" spans="1:34" x14ac:dyDescent="0.3">
      <c r="A992" s="154" t="s">
        <v>858</v>
      </c>
      <c r="B992" s="154" t="s">
        <v>867</v>
      </c>
      <c r="C992" s="154">
        <v>102883</v>
      </c>
      <c r="D992" s="157">
        <v>44859</v>
      </c>
      <c r="E992" s="158">
        <v>119.9255</v>
      </c>
      <c r="F992" s="158">
        <v>0.54779999999999995</v>
      </c>
      <c r="G992" s="158">
        <v>0.54779999999999995</v>
      </c>
      <c r="H992" s="158">
        <v>-0.3589</v>
      </c>
      <c r="I992" s="158">
        <v>1.7</v>
      </c>
      <c r="J992" s="158">
        <v>-1.1900000000000001E-2</v>
      </c>
      <c r="K992" s="158">
        <v>1.5876999999999999</v>
      </c>
      <c r="L992" s="158">
        <v>1.9133</v>
      </c>
      <c r="M992" s="158">
        <v>-2.0636000000000001</v>
      </c>
      <c r="N992" s="158">
        <v>-6.6440999999999999</v>
      </c>
      <c r="O992" s="158">
        <v>15.8809</v>
      </c>
      <c r="P992" s="158">
        <v>9.0315999999999992</v>
      </c>
      <c r="Q992" s="158">
        <v>15.1046</v>
      </c>
      <c r="R992" s="158">
        <v>26.604099999999999</v>
      </c>
      <c r="T992" s="106"/>
      <c r="U992" s="107"/>
      <c r="V992" s="107"/>
      <c r="W992" s="107"/>
      <c r="X992" s="107"/>
      <c r="Y992" s="107"/>
      <c r="Z992" s="107"/>
      <c r="AA992" s="107"/>
      <c r="AB992" s="107"/>
      <c r="AC992" s="107"/>
      <c r="AD992" s="107"/>
      <c r="AE992" s="107"/>
      <c r="AF992" s="107"/>
      <c r="AG992" s="107"/>
      <c r="AH992" s="107"/>
    </row>
    <row r="993" spans="1:34" x14ac:dyDescent="0.3">
      <c r="A993" s="154" t="s">
        <v>858</v>
      </c>
      <c r="B993" s="154" t="s">
        <v>868</v>
      </c>
      <c r="C993" s="154">
        <v>118510</v>
      </c>
      <c r="D993" s="157">
        <v>44859</v>
      </c>
      <c r="E993" s="158">
        <v>129.08369999999999</v>
      </c>
      <c r="F993" s="158">
        <v>0.5554</v>
      </c>
      <c r="G993" s="158">
        <v>0.5554</v>
      </c>
      <c r="H993" s="158">
        <v>-0.34560000000000002</v>
      </c>
      <c r="I993" s="158">
        <v>1.7269000000000001</v>
      </c>
      <c r="J993" s="158">
        <v>4.9099999999999998E-2</v>
      </c>
      <c r="K993" s="158">
        <v>1.7654000000000001</v>
      </c>
      <c r="L993" s="158">
        <v>2.2694000000000001</v>
      </c>
      <c r="M993" s="158">
        <v>-1.5441</v>
      </c>
      <c r="N993" s="158">
        <v>-5.9798999999999998</v>
      </c>
      <c r="O993" s="158">
        <v>16.8215</v>
      </c>
      <c r="P993" s="158">
        <v>9.8884000000000007</v>
      </c>
      <c r="Q993" s="158">
        <v>13.989599999999999</v>
      </c>
      <c r="R993" s="158">
        <v>27.5306</v>
      </c>
      <c r="T993" s="106"/>
      <c r="U993" s="107"/>
      <c r="V993" s="107"/>
      <c r="W993" s="107"/>
      <c r="X993" s="107"/>
      <c r="Y993" s="107"/>
      <c r="Z993" s="107"/>
      <c r="AA993" s="107"/>
      <c r="AB993" s="107"/>
      <c r="AC993" s="107"/>
      <c r="AD993" s="107"/>
      <c r="AE993" s="107"/>
      <c r="AF993" s="107"/>
      <c r="AG993" s="107"/>
      <c r="AH993" s="107"/>
    </row>
    <row r="994" spans="1:34" x14ac:dyDescent="0.3">
      <c r="A994" s="154" t="s">
        <v>858</v>
      </c>
      <c r="B994" s="154" t="s">
        <v>1879</v>
      </c>
      <c r="C994" s="154">
        <v>130498</v>
      </c>
      <c r="D994" s="157">
        <v>44859</v>
      </c>
      <c r="E994" s="158">
        <v>201.74</v>
      </c>
      <c r="F994" s="158">
        <v>1.2791999999999999</v>
      </c>
      <c r="G994" s="158">
        <v>1.2791999999999999</v>
      </c>
      <c r="H994" s="158">
        <v>0.70640000000000003</v>
      </c>
      <c r="I994" s="158">
        <v>2.7932999999999999</v>
      </c>
      <c r="J994" s="158">
        <v>1.1568000000000001</v>
      </c>
      <c r="K994" s="158">
        <v>6.1437999999999997</v>
      </c>
      <c r="L994" s="158">
        <v>6.8220999999999998</v>
      </c>
      <c r="M994" s="158">
        <v>7.2485999999999997</v>
      </c>
      <c r="N994" s="158">
        <v>4.0523999999999996</v>
      </c>
      <c r="O994" s="158">
        <v>21.755500000000001</v>
      </c>
      <c r="P994" s="158">
        <v>12.7049</v>
      </c>
      <c r="Q994" s="158">
        <v>11.8926</v>
      </c>
      <c r="R994" s="158">
        <v>34.834800000000001</v>
      </c>
      <c r="T994" s="106"/>
      <c r="U994" s="107"/>
      <c r="V994" s="107"/>
      <c r="W994" s="107"/>
      <c r="X994" s="107"/>
      <c r="Y994" s="107"/>
      <c r="Z994" s="107"/>
      <c r="AA994" s="107"/>
      <c r="AB994" s="107"/>
      <c r="AC994" s="107"/>
      <c r="AD994" s="107"/>
      <c r="AE994" s="107"/>
      <c r="AF994" s="107"/>
      <c r="AG994" s="107"/>
      <c r="AH994" s="107"/>
    </row>
    <row r="995" spans="1:34" x14ac:dyDescent="0.3">
      <c r="A995" s="154" t="s">
        <v>858</v>
      </c>
      <c r="B995" s="154" t="s">
        <v>1880</v>
      </c>
      <c r="C995" s="154">
        <v>130496</v>
      </c>
      <c r="D995" s="157">
        <v>44859</v>
      </c>
      <c r="E995" s="158">
        <v>264.47900033603202</v>
      </c>
      <c r="F995" s="158">
        <v>1.2679</v>
      </c>
      <c r="G995" s="158">
        <v>1.2679</v>
      </c>
      <c r="H995" s="158">
        <v>0.6875</v>
      </c>
      <c r="I995" s="158">
        <v>2.7581000000000002</v>
      </c>
      <c r="J995" s="158">
        <v>1.0838000000000001</v>
      </c>
      <c r="K995" s="158">
        <v>5.9207000000000001</v>
      </c>
      <c r="L995" s="158">
        <v>6.3834999999999997</v>
      </c>
      <c r="M995" s="158">
        <v>6.6337999999999999</v>
      </c>
      <c r="N995" s="158">
        <v>3.2240000000000002</v>
      </c>
      <c r="O995" s="158">
        <v>21.0947</v>
      </c>
      <c r="P995" s="158">
        <v>12.2783</v>
      </c>
      <c r="Q995" s="158">
        <v>12.0878</v>
      </c>
      <c r="R995" s="158">
        <v>33.934199999999997</v>
      </c>
      <c r="T995" s="106"/>
      <c r="U995" s="107"/>
      <c r="V995" s="107"/>
      <c r="W995" s="107"/>
      <c r="X995" s="107"/>
      <c r="Y995" s="107"/>
      <c r="Z995" s="107"/>
      <c r="AA995" s="107"/>
      <c r="AB995" s="107"/>
      <c r="AC995" s="107"/>
      <c r="AD995" s="107"/>
      <c r="AE995" s="107"/>
      <c r="AF995" s="107"/>
      <c r="AG995" s="107"/>
      <c r="AH995" s="107"/>
    </row>
    <row r="996" spans="1:34" x14ac:dyDescent="0.3">
      <c r="A996" s="154" t="s">
        <v>858</v>
      </c>
      <c r="B996" s="154" t="s">
        <v>869</v>
      </c>
      <c r="C996" s="154">
        <v>146772</v>
      </c>
      <c r="D996" s="157">
        <v>44859</v>
      </c>
      <c r="E996" s="158">
        <v>16.7089</v>
      </c>
      <c r="F996" s="158">
        <v>0.7228</v>
      </c>
      <c r="G996" s="158">
        <v>0.7228</v>
      </c>
      <c r="H996" s="158">
        <v>0.96930000000000005</v>
      </c>
      <c r="I996" s="158">
        <v>3.4171</v>
      </c>
      <c r="J996" s="158">
        <v>1.5387</v>
      </c>
      <c r="K996" s="158">
        <v>5.9987000000000004</v>
      </c>
      <c r="L996" s="158">
        <v>4.0721999999999996</v>
      </c>
      <c r="M996" s="158">
        <v>0.13600000000000001</v>
      </c>
      <c r="N996" s="158">
        <v>-1.5669999999999999</v>
      </c>
      <c r="O996" s="158">
        <v>18.189800000000002</v>
      </c>
      <c r="P996" s="158"/>
      <c r="Q996" s="158">
        <v>15.4148</v>
      </c>
      <c r="R996" s="158">
        <v>26.034099999999999</v>
      </c>
      <c r="T996" s="106"/>
      <c r="U996" s="107"/>
      <c r="V996" s="107"/>
      <c r="W996" s="107"/>
      <c r="X996" s="107"/>
      <c r="Y996" s="107"/>
      <c r="Z996" s="107"/>
      <c r="AA996" s="107"/>
      <c r="AB996" s="107"/>
      <c r="AC996" s="107"/>
      <c r="AD996" s="107"/>
      <c r="AE996" s="107"/>
      <c r="AF996" s="107"/>
      <c r="AG996" s="107"/>
      <c r="AH996" s="107"/>
    </row>
    <row r="997" spans="1:34" x14ac:dyDescent="0.3">
      <c r="A997" s="154" t="s">
        <v>858</v>
      </c>
      <c r="B997" s="154" t="s">
        <v>870</v>
      </c>
      <c r="C997" s="154">
        <v>146771</v>
      </c>
      <c r="D997" s="157">
        <v>44859</v>
      </c>
      <c r="E997" s="158">
        <v>15.742599999999999</v>
      </c>
      <c r="F997" s="158">
        <v>0.70430000000000004</v>
      </c>
      <c r="G997" s="158">
        <v>0.70430000000000004</v>
      </c>
      <c r="H997" s="158">
        <v>0.93669999999999998</v>
      </c>
      <c r="I997" s="158">
        <v>3.3494000000000002</v>
      </c>
      <c r="J997" s="158">
        <v>1.3878999999999999</v>
      </c>
      <c r="K997" s="158">
        <v>5.5473999999999997</v>
      </c>
      <c r="L997" s="158">
        <v>3.1928999999999998</v>
      </c>
      <c r="M997" s="158">
        <v>-1.1267</v>
      </c>
      <c r="N997" s="158">
        <v>-3.2242999999999999</v>
      </c>
      <c r="O997" s="158">
        <v>16.2239</v>
      </c>
      <c r="P997" s="158"/>
      <c r="Q997" s="158">
        <v>13.5107</v>
      </c>
      <c r="R997" s="158">
        <v>23.915800000000001</v>
      </c>
      <c r="T997" s="106"/>
      <c r="U997" s="107"/>
      <c r="V997" s="107"/>
      <c r="W997" s="107"/>
      <c r="X997" s="107"/>
      <c r="Y997" s="107"/>
      <c r="Z997" s="107"/>
      <c r="AA997" s="107"/>
      <c r="AB997" s="107"/>
      <c r="AC997" s="107"/>
      <c r="AD997" s="107"/>
      <c r="AE997" s="107"/>
      <c r="AF997" s="107"/>
      <c r="AG997" s="107"/>
      <c r="AH997" s="107"/>
    </row>
    <row r="998" spans="1:34" x14ac:dyDescent="0.3">
      <c r="A998" s="154" t="s">
        <v>858</v>
      </c>
      <c r="B998" s="154" t="s">
        <v>871</v>
      </c>
      <c r="C998" s="154">
        <v>100349</v>
      </c>
      <c r="D998" s="157">
        <v>44859</v>
      </c>
      <c r="E998" s="158">
        <v>575.25</v>
      </c>
      <c r="F998" s="158">
        <v>1.0238</v>
      </c>
      <c r="G998" s="158">
        <v>1.0238</v>
      </c>
      <c r="H998" s="158">
        <v>1.3924000000000001</v>
      </c>
      <c r="I998" s="158">
        <v>3.5423</v>
      </c>
      <c r="J998" s="158">
        <v>2.8757000000000001</v>
      </c>
      <c r="K998" s="158">
        <v>7.6581999999999999</v>
      </c>
      <c r="L998" s="158">
        <v>7.9348999999999998</v>
      </c>
      <c r="M998" s="158">
        <v>7.7187000000000001</v>
      </c>
      <c r="N998" s="158">
        <v>4.6079999999999997</v>
      </c>
      <c r="O998" s="158">
        <v>21.714099999999998</v>
      </c>
      <c r="P998" s="158">
        <v>12.0619</v>
      </c>
      <c r="Q998" s="158">
        <v>18.136800000000001</v>
      </c>
      <c r="R998" s="158">
        <v>36.006500000000003</v>
      </c>
      <c r="T998" s="106"/>
      <c r="U998" s="107"/>
      <c r="V998" s="107"/>
      <c r="W998" s="107"/>
      <c r="X998" s="107"/>
      <c r="Y998" s="107"/>
      <c r="Z998" s="107"/>
      <c r="AA998" s="107"/>
      <c r="AB998" s="107"/>
      <c r="AC998" s="107"/>
      <c r="AD998" s="107"/>
      <c r="AE998" s="107"/>
      <c r="AF998" s="107"/>
      <c r="AG998" s="107"/>
      <c r="AH998" s="107"/>
    </row>
    <row r="999" spans="1:34" x14ac:dyDescent="0.3">
      <c r="A999" s="154" t="s">
        <v>858</v>
      </c>
      <c r="B999" s="154" t="s">
        <v>872</v>
      </c>
      <c r="C999" s="154">
        <v>120596</v>
      </c>
      <c r="D999" s="157">
        <v>44859</v>
      </c>
      <c r="E999" s="158">
        <v>627.53</v>
      </c>
      <c r="F999" s="158">
        <v>1.0353000000000001</v>
      </c>
      <c r="G999" s="158">
        <v>1.0353000000000001</v>
      </c>
      <c r="H999" s="158">
        <v>1.4108000000000001</v>
      </c>
      <c r="I999" s="158">
        <v>3.5819000000000001</v>
      </c>
      <c r="J999" s="158">
        <v>2.9582000000000002</v>
      </c>
      <c r="K999" s="158">
        <v>7.9119999999999999</v>
      </c>
      <c r="L999" s="158">
        <v>8.3985000000000003</v>
      </c>
      <c r="M999" s="158">
        <v>8.4041999999999994</v>
      </c>
      <c r="N999" s="158">
        <v>5.4832000000000001</v>
      </c>
      <c r="O999" s="158">
        <v>22.672799999999999</v>
      </c>
      <c r="P999" s="158">
        <v>13.052099999999999</v>
      </c>
      <c r="Q999" s="158">
        <v>15.3583</v>
      </c>
      <c r="R999" s="158">
        <v>37.091700000000003</v>
      </c>
      <c r="T999" s="106"/>
      <c r="U999" s="107"/>
      <c r="V999" s="107"/>
      <c r="W999" s="107"/>
      <c r="X999" s="107"/>
      <c r="Y999" s="107"/>
      <c r="Z999" s="107"/>
      <c r="AA999" s="107"/>
      <c r="AB999" s="107"/>
      <c r="AC999" s="107"/>
      <c r="AD999" s="107"/>
      <c r="AE999" s="107"/>
      <c r="AF999" s="107"/>
      <c r="AG999" s="107"/>
      <c r="AH999" s="107"/>
    </row>
    <row r="1000" spans="1:34" x14ac:dyDescent="0.3">
      <c r="A1000" s="154" t="s">
        <v>858</v>
      </c>
      <c r="B1000" s="154" t="s">
        <v>873</v>
      </c>
      <c r="C1000" s="154">
        <v>118419</v>
      </c>
      <c r="D1000" s="157">
        <v>44859</v>
      </c>
      <c r="E1000" s="158">
        <v>81.67</v>
      </c>
      <c r="F1000" s="158">
        <v>1.3489</v>
      </c>
      <c r="G1000" s="158">
        <v>1.3489</v>
      </c>
      <c r="H1000" s="158">
        <v>1.5316000000000001</v>
      </c>
      <c r="I1000" s="158">
        <v>3.8595999999999999</v>
      </c>
      <c r="J1000" s="158">
        <v>2.6534</v>
      </c>
      <c r="K1000" s="158">
        <v>8.7194000000000003</v>
      </c>
      <c r="L1000" s="158">
        <v>8.8063000000000002</v>
      </c>
      <c r="M1000" s="158">
        <v>6.2028999999999996</v>
      </c>
      <c r="N1000" s="158">
        <v>3.2751999999999999</v>
      </c>
      <c r="O1000" s="158">
        <v>19.587599999999998</v>
      </c>
      <c r="P1000" s="158">
        <v>11.660299999999999</v>
      </c>
      <c r="Q1000" s="158">
        <v>13.8743</v>
      </c>
      <c r="R1000" s="158">
        <v>28.2315</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858</v>
      </c>
      <c r="B1001" s="154" t="s">
        <v>874</v>
      </c>
      <c r="C1001" s="154">
        <v>108596</v>
      </c>
      <c r="D1001" s="157">
        <v>44859</v>
      </c>
      <c r="E1001" s="158">
        <v>72.337000000000003</v>
      </c>
      <c r="F1001" s="158">
        <v>1.3365</v>
      </c>
      <c r="G1001" s="158">
        <v>1.3365</v>
      </c>
      <c r="H1001" s="158">
        <v>1.5071000000000001</v>
      </c>
      <c r="I1001" s="158">
        <v>3.8117000000000001</v>
      </c>
      <c r="J1001" s="158">
        <v>2.5446</v>
      </c>
      <c r="K1001" s="158">
        <v>8.3863000000000003</v>
      </c>
      <c r="L1001" s="158">
        <v>8.1432000000000002</v>
      </c>
      <c r="M1001" s="158">
        <v>5.2481</v>
      </c>
      <c r="N1001" s="158">
        <v>2.0411999999999999</v>
      </c>
      <c r="O1001" s="158">
        <v>18.158100000000001</v>
      </c>
      <c r="P1001" s="158">
        <v>10.257</v>
      </c>
      <c r="Q1001" s="158">
        <v>12.175800000000001</v>
      </c>
      <c r="R1001" s="158">
        <v>26.704599999999999</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858</v>
      </c>
      <c r="B1002" s="154" t="s">
        <v>875</v>
      </c>
      <c r="C1002" s="154">
        <v>106144</v>
      </c>
      <c r="D1002" s="157">
        <v>44859</v>
      </c>
      <c r="E1002" s="158">
        <v>52.89</v>
      </c>
      <c r="F1002" s="158">
        <v>0.95440000000000003</v>
      </c>
      <c r="G1002" s="158">
        <v>0.95440000000000003</v>
      </c>
      <c r="H1002" s="158">
        <v>1.1088</v>
      </c>
      <c r="I1002" s="158">
        <v>2.9388999999999998</v>
      </c>
      <c r="J1002" s="158">
        <v>1.7506999999999999</v>
      </c>
      <c r="K1002" s="158">
        <v>7.3691000000000004</v>
      </c>
      <c r="L1002" s="158">
        <v>5.5899000000000001</v>
      </c>
      <c r="M1002" s="158">
        <v>1.8878999999999999</v>
      </c>
      <c r="N1002" s="158">
        <v>-1.0847</v>
      </c>
      <c r="O1002" s="158">
        <v>14.241899999999999</v>
      </c>
      <c r="P1002" s="158">
        <v>11.191000000000001</v>
      </c>
      <c r="Q1002" s="158">
        <v>11.5634</v>
      </c>
      <c r="R1002" s="158">
        <v>21.212700000000002</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858</v>
      </c>
      <c r="B1003" s="154" t="s">
        <v>876</v>
      </c>
      <c r="C1003" s="154">
        <v>120357</v>
      </c>
      <c r="D1003" s="157">
        <v>44859</v>
      </c>
      <c r="E1003" s="158">
        <v>60.62</v>
      </c>
      <c r="F1003" s="158">
        <v>0.96599999999999997</v>
      </c>
      <c r="G1003" s="158">
        <v>0.96599999999999997</v>
      </c>
      <c r="H1003" s="158">
        <v>1.1345000000000001</v>
      </c>
      <c r="I1003" s="158">
        <v>2.9901</v>
      </c>
      <c r="J1003" s="158">
        <v>1.8652</v>
      </c>
      <c r="K1003" s="158">
        <v>7.7114000000000003</v>
      </c>
      <c r="L1003" s="158">
        <v>6.2763</v>
      </c>
      <c r="M1003" s="158">
        <v>2.8853</v>
      </c>
      <c r="N1003" s="158">
        <v>0.21490000000000001</v>
      </c>
      <c r="O1003" s="158">
        <v>15.694000000000001</v>
      </c>
      <c r="P1003" s="158">
        <v>12.653700000000001</v>
      </c>
      <c r="Q1003" s="158">
        <v>16.301600000000001</v>
      </c>
      <c r="R1003" s="158">
        <v>22.8368</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858</v>
      </c>
      <c r="B1004" s="154" t="s">
        <v>877</v>
      </c>
      <c r="C1004" s="154">
        <v>103234</v>
      </c>
      <c r="D1004" s="157">
        <v>44859</v>
      </c>
      <c r="E1004" s="158">
        <v>205.97399999999999</v>
      </c>
      <c r="F1004" s="158">
        <v>0.98150000000000004</v>
      </c>
      <c r="G1004" s="158">
        <v>0.98150000000000004</v>
      </c>
      <c r="H1004" s="158">
        <v>0.99039999999999995</v>
      </c>
      <c r="I1004" s="158">
        <v>3.1101999999999999</v>
      </c>
      <c r="J1004" s="158">
        <v>0.91420000000000001</v>
      </c>
      <c r="K1004" s="158">
        <v>7.1414</v>
      </c>
      <c r="L1004" s="158">
        <v>6.6238999999999999</v>
      </c>
      <c r="M1004" s="158">
        <v>6.1135999999999999</v>
      </c>
      <c r="N1004" s="158">
        <v>5.3220000000000001</v>
      </c>
      <c r="O1004" s="158">
        <v>19.6616</v>
      </c>
      <c r="P1004" s="158">
        <v>12.2826</v>
      </c>
      <c r="Q1004" s="158">
        <v>18.151199999999999</v>
      </c>
      <c r="R1004" s="158">
        <v>25.8505</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858</v>
      </c>
      <c r="B1005" s="154" t="s">
        <v>878</v>
      </c>
      <c r="C1005" s="154">
        <v>120158</v>
      </c>
      <c r="D1005" s="157">
        <v>44859</v>
      </c>
      <c r="E1005" s="158">
        <v>229.32499999999999</v>
      </c>
      <c r="F1005" s="158">
        <v>0.99490000000000001</v>
      </c>
      <c r="G1005" s="158">
        <v>0.99490000000000001</v>
      </c>
      <c r="H1005" s="158">
        <v>1.014</v>
      </c>
      <c r="I1005" s="158">
        <v>3.1577999999999999</v>
      </c>
      <c r="J1005" s="158">
        <v>1.022</v>
      </c>
      <c r="K1005" s="158">
        <v>7.4675000000000002</v>
      </c>
      <c r="L1005" s="158">
        <v>7.28</v>
      </c>
      <c r="M1005" s="158">
        <v>7.0907</v>
      </c>
      <c r="N1005" s="158">
        <v>6.6215999999999999</v>
      </c>
      <c r="O1005" s="158">
        <v>21.09</v>
      </c>
      <c r="P1005" s="158">
        <v>13.611700000000001</v>
      </c>
      <c r="Q1005" s="158">
        <v>16.6008</v>
      </c>
      <c r="R1005" s="158">
        <v>27.3919</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858</v>
      </c>
      <c r="B1006" s="154" t="s">
        <v>879</v>
      </c>
      <c r="C1006" s="154">
        <v>119397</v>
      </c>
      <c r="D1006" s="157">
        <v>44859</v>
      </c>
      <c r="E1006" s="158">
        <v>78.435000000000002</v>
      </c>
      <c r="F1006" s="158">
        <v>0.48299999999999998</v>
      </c>
      <c r="G1006" s="158">
        <v>0.48299999999999998</v>
      </c>
      <c r="H1006" s="158">
        <v>-2.5000000000000001E-3</v>
      </c>
      <c r="I1006" s="158">
        <v>1.9630000000000001</v>
      </c>
      <c r="J1006" s="158">
        <v>1.1541999999999999</v>
      </c>
      <c r="K1006" s="158">
        <v>9.5338999999999992</v>
      </c>
      <c r="L1006" s="158">
        <v>7.3864000000000001</v>
      </c>
      <c r="M1006" s="158">
        <v>5.7916999999999996</v>
      </c>
      <c r="N1006" s="158">
        <v>5.5652999999999997</v>
      </c>
      <c r="O1006" s="158">
        <v>16.933599999999998</v>
      </c>
      <c r="P1006" s="158">
        <v>9.2515000000000001</v>
      </c>
      <c r="Q1006" s="158">
        <v>14.069699999999999</v>
      </c>
      <c r="R1006" s="158">
        <v>22.419499999999999</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858</v>
      </c>
      <c r="B1007" s="154" t="s">
        <v>880</v>
      </c>
      <c r="C1007" s="154">
        <v>118049</v>
      </c>
      <c r="D1007" s="157">
        <v>44859</v>
      </c>
      <c r="E1007" s="158">
        <v>72.573999999999998</v>
      </c>
      <c r="F1007" s="158">
        <v>0.47070000000000001</v>
      </c>
      <c r="G1007" s="158">
        <v>0.47070000000000001</v>
      </c>
      <c r="H1007" s="158">
        <v>-2.1999999999999999E-2</v>
      </c>
      <c r="I1007" s="158">
        <v>1.9239999999999999</v>
      </c>
      <c r="J1007" s="158">
        <v>1.0639000000000001</v>
      </c>
      <c r="K1007" s="158">
        <v>9.2586999999999993</v>
      </c>
      <c r="L1007" s="158">
        <v>6.8521999999999998</v>
      </c>
      <c r="M1007" s="158">
        <v>5.0152999999999999</v>
      </c>
      <c r="N1007" s="158">
        <v>4.5449000000000002</v>
      </c>
      <c r="O1007" s="158">
        <v>15.888999999999999</v>
      </c>
      <c r="P1007" s="158">
        <v>8.2980999999999998</v>
      </c>
      <c r="Q1007" s="158">
        <v>12.814299999999999</v>
      </c>
      <c r="R1007" s="158">
        <v>21.287700000000001</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858</v>
      </c>
      <c r="B1008" s="154" t="s">
        <v>881</v>
      </c>
      <c r="C1008" s="154">
        <v>133710</v>
      </c>
      <c r="D1008" s="157">
        <v>44859</v>
      </c>
      <c r="E1008" s="158">
        <v>27.422000000000001</v>
      </c>
      <c r="F1008" s="158">
        <v>0.2596</v>
      </c>
      <c r="G1008" s="158">
        <v>0.2596</v>
      </c>
      <c r="H1008" s="158">
        <v>0.1885</v>
      </c>
      <c r="I1008" s="158">
        <v>1.5475000000000001</v>
      </c>
      <c r="J1008" s="158">
        <v>9.8900000000000002E-2</v>
      </c>
      <c r="K1008" s="158">
        <v>5.3975</v>
      </c>
      <c r="L1008" s="158">
        <v>4.7877000000000001</v>
      </c>
      <c r="M1008" s="158">
        <v>2.3483999999999998</v>
      </c>
      <c r="N1008" s="158">
        <v>2.3144</v>
      </c>
      <c r="O1008" s="158">
        <v>19.1938</v>
      </c>
      <c r="P1008" s="158">
        <v>13.292</v>
      </c>
      <c r="Q1008" s="158">
        <v>14.059100000000001</v>
      </c>
      <c r="R1008" s="158">
        <v>26.532699999999998</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858</v>
      </c>
      <c r="B1009" s="154" t="s">
        <v>882</v>
      </c>
      <c r="C1009" s="154">
        <v>133711</v>
      </c>
      <c r="D1009" s="157">
        <v>44859</v>
      </c>
      <c r="E1009" s="158">
        <v>24.694199999999999</v>
      </c>
      <c r="F1009" s="158">
        <v>0.24360000000000001</v>
      </c>
      <c r="G1009" s="158">
        <v>0.24360000000000001</v>
      </c>
      <c r="H1009" s="158">
        <v>0.16020000000000001</v>
      </c>
      <c r="I1009" s="158">
        <v>1.4894000000000001</v>
      </c>
      <c r="J1009" s="158">
        <v>-3.2399999999999998E-2</v>
      </c>
      <c r="K1009" s="158">
        <v>4.9989999999999997</v>
      </c>
      <c r="L1009" s="158">
        <v>3.9965999999999999</v>
      </c>
      <c r="M1009" s="158">
        <v>1.1887000000000001</v>
      </c>
      <c r="N1009" s="158">
        <v>0.77210000000000001</v>
      </c>
      <c r="O1009" s="158">
        <v>17.319500000000001</v>
      </c>
      <c r="P1009" s="158">
        <v>11.561400000000001</v>
      </c>
      <c r="Q1009" s="158">
        <v>12.511200000000001</v>
      </c>
      <c r="R1009" s="158">
        <v>24.575600000000001</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858</v>
      </c>
      <c r="B1010" s="154" t="s">
        <v>883</v>
      </c>
      <c r="C1010" s="154">
        <v>147840</v>
      </c>
      <c r="D1010" s="157">
        <v>44859</v>
      </c>
      <c r="E1010" s="158">
        <v>18.244299999999999</v>
      </c>
      <c r="F1010" s="158">
        <v>1.4068000000000001</v>
      </c>
      <c r="G1010" s="158">
        <v>1.4068000000000001</v>
      </c>
      <c r="H1010" s="158">
        <v>1.0585</v>
      </c>
      <c r="I1010" s="158">
        <v>3.1772</v>
      </c>
      <c r="J1010" s="158">
        <v>1.2543</v>
      </c>
      <c r="K1010" s="158">
        <v>7.1045999999999996</v>
      </c>
      <c r="L1010" s="158">
        <v>3.5148999999999999</v>
      </c>
      <c r="M1010" s="158">
        <v>3.9975999999999998</v>
      </c>
      <c r="N1010" s="158">
        <v>1.4806999999999999</v>
      </c>
      <c r="O1010" s="158"/>
      <c r="P1010" s="158"/>
      <c r="Q1010" s="158">
        <v>23.747199999999999</v>
      </c>
      <c r="R1010" s="158">
        <v>33.258499999999998</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858</v>
      </c>
      <c r="B1011" s="154" t="s">
        <v>884</v>
      </c>
      <c r="C1011" s="154">
        <v>147843</v>
      </c>
      <c r="D1011" s="157">
        <v>44859</v>
      </c>
      <c r="E1011" s="158">
        <v>17.3001</v>
      </c>
      <c r="F1011" s="158">
        <v>1.3842000000000001</v>
      </c>
      <c r="G1011" s="158">
        <v>1.3842000000000001</v>
      </c>
      <c r="H1011" s="158">
        <v>1.0195000000000001</v>
      </c>
      <c r="I1011" s="158">
        <v>3.0977000000000001</v>
      </c>
      <c r="J1011" s="158">
        <v>1.0762</v>
      </c>
      <c r="K1011" s="158">
        <v>6.5644999999999998</v>
      </c>
      <c r="L1011" s="158">
        <v>2.4802</v>
      </c>
      <c r="M1011" s="158">
        <v>2.4796</v>
      </c>
      <c r="N1011" s="158">
        <v>-0.48720000000000002</v>
      </c>
      <c r="O1011" s="158"/>
      <c r="P1011" s="158"/>
      <c r="Q1011" s="158">
        <v>21.438700000000001</v>
      </c>
      <c r="R1011" s="158">
        <v>30.7209</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858</v>
      </c>
      <c r="B1012" s="154" t="s">
        <v>885</v>
      </c>
      <c r="C1012" s="154">
        <v>118834</v>
      </c>
      <c r="D1012" s="157">
        <v>44859</v>
      </c>
      <c r="E1012" s="158">
        <v>104.792</v>
      </c>
      <c r="F1012" s="158">
        <v>0.80520000000000003</v>
      </c>
      <c r="G1012" s="158">
        <v>0.80520000000000003</v>
      </c>
      <c r="H1012" s="158">
        <v>0.88570000000000004</v>
      </c>
      <c r="I1012" s="158">
        <v>2.5903999999999998</v>
      </c>
      <c r="J1012" s="158">
        <v>1.0657000000000001</v>
      </c>
      <c r="K1012" s="158">
        <v>3.8016999999999999</v>
      </c>
      <c r="L1012" s="158">
        <v>2.5472000000000001</v>
      </c>
      <c r="M1012" s="158">
        <v>-1.2235</v>
      </c>
      <c r="N1012" s="158">
        <v>-3.2006999999999999</v>
      </c>
      <c r="O1012" s="158">
        <v>21.987500000000001</v>
      </c>
      <c r="P1012" s="158">
        <v>15.246600000000001</v>
      </c>
      <c r="Q1012" s="158">
        <v>22.734500000000001</v>
      </c>
      <c r="R1012" s="158">
        <v>26.624099999999999</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858</v>
      </c>
      <c r="B1013" s="154" t="s">
        <v>886</v>
      </c>
      <c r="C1013" s="154">
        <v>112932</v>
      </c>
      <c r="D1013" s="157">
        <v>44859</v>
      </c>
      <c r="E1013" s="158">
        <v>95.552999999999997</v>
      </c>
      <c r="F1013" s="158">
        <v>0.79430000000000001</v>
      </c>
      <c r="G1013" s="158">
        <v>0.79430000000000001</v>
      </c>
      <c r="H1013" s="158">
        <v>0.86670000000000003</v>
      </c>
      <c r="I1013" s="158">
        <v>2.5510999999999999</v>
      </c>
      <c r="J1013" s="158">
        <v>0.97860000000000003</v>
      </c>
      <c r="K1013" s="158">
        <v>3.5434000000000001</v>
      </c>
      <c r="L1013" s="158">
        <v>2.0396999999999998</v>
      </c>
      <c r="M1013" s="158">
        <v>-1.9466000000000001</v>
      </c>
      <c r="N1013" s="158">
        <v>-4.1547000000000001</v>
      </c>
      <c r="O1013" s="158">
        <v>20.763200000000001</v>
      </c>
      <c r="P1013" s="158">
        <v>14.1616</v>
      </c>
      <c r="Q1013" s="158">
        <v>20.134599999999999</v>
      </c>
      <c r="R1013" s="158">
        <v>25.343499999999999</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858</v>
      </c>
      <c r="B1014" s="154" t="s">
        <v>887</v>
      </c>
      <c r="C1014" s="154">
        <v>147704</v>
      </c>
      <c r="D1014" s="157">
        <v>44859</v>
      </c>
      <c r="E1014" s="158">
        <v>17.5245</v>
      </c>
      <c r="F1014" s="158">
        <v>0.81579999999999997</v>
      </c>
      <c r="G1014" s="158">
        <v>0.81579999999999997</v>
      </c>
      <c r="H1014" s="158">
        <v>1.1947000000000001</v>
      </c>
      <c r="I1014" s="158">
        <v>3.2578</v>
      </c>
      <c r="J1014" s="158">
        <v>2.2504</v>
      </c>
      <c r="K1014" s="158">
        <v>8.4261999999999997</v>
      </c>
      <c r="L1014" s="158">
        <v>7.6906999999999996</v>
      </c>
      <c r="M1014" s="158">
        <v>-0.30149999999999999</v>
      </c>
      <c r="N1014" s="158">
        <v>1.7907999999999999</v>
      </c>
      <c r="O1014" s="158">
        <v>19.401700000000002</v>
      </c>
      <c r="P1014" s="158"/>
      <c r="Q1014" s="158">
        <v>20.3797</v>
      </c>
      <c r="R1014" s="158">
        <v>30.340800000000002</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858</v>
      </c>
      <c r="B1015" s="154" t="s">
        <v>888</v>
      </c>
      <c r="C1015" s="154">
        <v>147701</v>
      </c>
      <c r="D1015" s="157">
        <v>44859</v>
      </c>
      <c r="E1015" s="158">
        <v>16.6661</v>
      </c>
      <c r="F1015" s="158">
        <v>0.79649999999999999</v>
      </c>
      <c r="G1015" s="158">
        <v>0.79649999999999999</v>
      </c>
      <c r="H1015" s="158">
        <v>1.1612</v>
      </c>
      <c r="I1015" s="158">
        <v>3.1892999999999998</v>
      </c>
      <c r="J1015" s="158">
        <v>2.1051000000000002</v>
      </c>
      <c r="K1015" s="158">
        <v>8.0018999999999991</v>
      </c>
      <c r="L1015" s="158">
        <v>6.8880999999999997</v>
      </c>
      <c r="M1015" s="158">
        <v>-1.4004000000000001</v>
      </c>
      <c r="N1015" s="158">
        <v>0.2979</v>
      </c>
      <c r="O1015" s="158">
        <v>17.4376</v>
      </c>
      <c r="P1015" s="158"/>
      <c r="Q1015" s="158">
        <v>18.397300000000001</v>
      </c>
      <c r="R1015" s="158">
        <v>28.265499999999999</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858</v>
      </c>
      <c r="B1016" s="154" t="s">
        <v>1869</v>
      </c>
      <c r="C1016" s="154">
        <v>135677</v>
      </c>
      <c r="D1016" s="157">
        <v>44859</v>
      </c>
      <c r="E1016" s="158">
        <v>28.035299999999999</v>
      </c>
      <c r="F1016" s="158">
        <v>0.65959999999999996</v>
      </c>
      <c r="G1016" s="158">
        <v>0.65959999999999996</v>
      </c>
      <c r="H1016" s="158">
        <v>-0.29870000000000002</v>
      </c>
      <c r="I1016" s="158">
        <v>1.9565999999999999</v>
      </c>
      <c r="J1016" s="158">
        <v>0.91210000000000002</v>
      </c>
      <c r="K1016" s="158">
        <v>6.4082999999999997</v>
      </c>
      <c r="L1016" s="158">
        <v>4.2374999999999998</v>
      </c>
      <c r="M1016" s="158">
        <v>2.6152000000000002</v>
      </c>
      <c r="N1016" s="158">
        <v>2.4982000000000002</v>
      </c>
      <c r="O1016" s="158">
        <v>19.765599999999999</v>
      </c>
      <c r="P1016" s="158">
        <v>13.025</v>
      </c>
      <c r="Q1016" s="158">
        <v>16.145099999999999</v>
      </c>
      <c r="R1016" s="158">
        <v>30.818100000000001</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858</v>
      </c>
      <c r="B1017" s="154" t="s">
        <v>1870</v>
      </c>
      <c r="C1017" s="154">
        <v>135678</v>
      </c>
      <c r="D1017" s="157">
        <v>44859</v>
      </c>
      <c r="E1017" s="158">
        <v>24.688600000000001</v>
      </c>
      <c r="F1017" s="158">
        <v>0.63790000000000002</v>
      </c>
      <c r="G1017" s="158">
        <v>0.63790000000000002</v>
      </c>
      <c r="H1017" s="158">
        <v>-0.33589999999999998</v>
      </c>
      <c r="I1017" s="158">
        <v>1.8801000000000001</v>
      </c>
      <c r="J1017" s="158">
        <v>0.73939999999999995</v>
      </c>
      <c r="K1017" s="158">
        <v>5.8851000000000004</v>
      </c>
      <c r="L1017" s="158">
        <v>3.2395</v>
      </c>
      <c r="M1017" s="158">
        <v>1.1488</v>
      </c>
      <c r="N1017" s="158">
        <v>0.47</v>
      </c>
      <c r="O1017" s="158">
        <v>17.428699999999999</v>
      </c>
      <c r="P1017" s="158">
        <v>10.9466</v>
      </c>
      <c r="Q1017" s="158">
        <v>14.021100000000001</v>
      </c>
      <c r="R1017" s="158">
        <v>28.202999999999999</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858</v>
      </c>
      <c r="B1018" s="154" t="s">
        <v>889</v>
      </c>
      <c r="C1018" s="154">
        <v>100380</v>
      </c>
      <c r="D1018" s="157">
        <v>44859</v>
      </c>
      <c r="E1018" s="158">
        <v>838.46579999999994</v>
      </c>
      <c r="F1018" s="158">
        <v>1.0633999999999999</v>
      </c>
      <c r="G1018" s="158">
        <v>1.0633999999999999</v>
      </c>
      <c r="H1018" s="158">
        <v>0.58909999999999996</v>
      </c>
      <c r="I1018" s="158">
        <v>2.8195999999999999</v>
      </c>
      <c r="J1018" s="158">
        <v>0.96819999999999995</v>
      </c>
      <c r="K1018" s="158">
        <v>6.8785999999999996</v>
      </c>
      <c r="L1018" s="158">
        <v>5.1856999999999998</v>
      </c>
      <c r="M1018" s="158">
        <v>3.7563</v>
      </c>
      <c r="N1018" s="158">
        <v>-0.4914</v>
      </c>
      <c r="O1018" s="158">
        <v>17.4971</v>
      </c>
      <c r="P1018" s="158">
        <v>7.2241999999999997</v>
      </c>
      <c r="Q1018" s="158">
        <v>17.7788</v>
      </c>
      <c r="R1018" s="158">
        <v>26.631399999999999</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858</v>
      </c>
      <c r="B1019" s="154" t="s">
        <v>890</v>
      </c>
      <c r="C1019" s="154">
        <v>118678</v>
      </c>
      <c r="D1019" s="157">
        <v>44859</v>
      </c>
      <c r="E1019" s="158">
        <v>888.65030000000002</v>
      </c>
      <c r="F1019" s="158">
        <v>1.0689</v>
      </c>
      <c r="G1019" s="158">
        <v>1.0689</v>
      </c>
      <c r="H1019" s="158">
        <v>0.5988</v>
      </c>
      <c r="I1019" s="158">
        <v>2.8397000000000001</v>
      </c>
      <c r="J1019" s="158">
        <v>1.0130999999999999</v>
      </c>
      <c r="K1019" s="158">
        <v>7.0132000000000003</v>
      </c>
      <c r="L1019" s="158">
        <v>5.4325999999999999</v>
      </c>
      <c r="M1019" s="158">
        <v>4.1475999999999997</v>
      </c>
      <c r="N1019" s="158">
        <v>-6.7000000000000002E-3</v>
      </c>
      <c r="O1019" s="158">
        <v>18.0901</v>
      </c>
      <c r="P1019" s="158">
        <v>7.8114999999999997</v>
      </c>
      <c r="Q1019" s="158">
        <v>12.813499999999999</v>
      </c>
      <c r="R1019" s="158">
        <v>27.2606</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858</v>
      </c>
      <c r="B1020" s="154" t="s">
        <v>891</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858</v>
      </c>
      <c r="B1021" s="154" t="s">
        <v>892</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858</v>
      </c>
      <c r="B1022" s="154" t="s">
        <v>893</v>
      </c>
      <c r="C1022" s="154">
        <v>104513</v>
      </c>
      <c r="D1022" s="157">
        <v>44859</v>
      </c>
      <c r="E1022" s="158">
        <v>71.911000000000001</v>
      </c>
      <c r="F1022" s="158">
        <v>0.87409999999999999</v>
      </c>
      <c r="G1022" s="158">
        <v>0.87409999999999999</v>
      </c>
      <c r="H1022" s="158">
        <v>0.75380000000000003</v>
      </c>
      <c r="I1022" s="158">
        <v>3.5036</v>
      </c>
      <c r="J1022" s="158">
        <v>-9.9199999999999997E-2</v>
      </c>
      <c r="K1022" s="158">
        <v>7.8003</v>
      </c>
      <c r="L1022" s="158">
        <v>4.9245999999999999</v>
      </c>
      <c r="M1022" s="158">
        <v>10.710100000000001</v>
      </c>
      <c r="N1022" s="158">
        <v>10.3308</v>
      </c>
      <c r="O1022" s="158">
        <v>24.2363</v>
      </c>
      <c r="P1022" s="158">
        <v>13.738899999999999</v>
      </c>
      <c r="Q1022" s="158">
        <v>13.2262</v>
      </c>
      <c r="R1022" s="158">
        <v>34.1907</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858</v>
      </c>
      <c r="B1023" s="154" t="s">
        <v>894</v>
      </c>
      <c r="C1023" s="154">
        <v>120826</v>
      </c>
      <c r="D1023" s="157">
        <v>44859</v>
      </c>
      <c r="E1023" s="158">
        <v>75.726299999999995</v>
      </c>
      <c r="F1023" s="158">
        <v>0.89390000000000003</v>
      </c>
      <c r="G1023" s="158">
        <v>0.89390000000000003</v>
      </c>
      <c r="H1023" s="158">
        <v>0.81310000000000004</v>
      </c>
      <c r="I1023" s="158">
        <v>3.5992999999999999</v>
      </c>
      <c r="J1023" s="158">
        <v>7.6700000000000004E-2</v>
      </c>
      <c r="K1023" s="158">
        <v>8.2974999999999994</v>
      </c>
      <c r="L1023" s="158">
        <v>5.8682999999999996</v>
      </c>
      <c r="M1023" s="158">
        <v>12.1868</v>
      </c>
      <c r="N1023" s="158">
        <v>12.2531</v>
      </c>
      <c r="O1023" s="158">
        <v>25.629200000000001</v>
      </c>
      <c r="P1023" s="158">
        <v>14.7203</v>
      </c>
      <c r="Q1023" s="158">
        <v>18.341000000000001</v>
      </c>
      <c r="R1023" s="158">
        <v>36.377499999999998</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858</v>
      </c>
      <c r="B1024" s="154" t="s">
        <v>1767</v>
      </c>
      <c r="C1024" s="154">
        <v>119721</v>
      </c>
      <c r="D1024" s="157">
        <v>44859</v>
      </c>
      <c r="E1024" s="158">
        <v>421.70909999999998</v>
      </c>
      <c r="F1024" s="158">
        <v>0.93789999999999996</v>
      </c>
      <c r="G1024" s="158">
        <v>0.93789999999999996</v>
      </c>
      <c r="H1024" s="158">
        <v>1.7020999999999999</v>
      </c>
      <c r="I1024" s="158">
        <v>3.2219000000000002</v>
      </c>
      <c r="J1024" s="158">
        <v>2.3973</v>
      </c>
      <c r="K1024" s="158">
        <v>11.153700000000001</v>
      </c>
      <c r="L1024" s="158">
        <v>8.8518000000000008</v>
      </c>
      <c r="M1024" s="158">
        <v>8.6950000000000003</v>
      </c>
      <c r="N1024" s="158">
        <v>9.7735000000000003</v>
      </c>
      <c r="O1024" s="158">
        <v>22.990300000000001</v>
      </c>
      <c r="P1024" s="158">
        <v>14.406700000000001</v>
      </c>
      <c r="Q1024" s="158">
        <v>17.218399999999999</v>
      </c>
      <c r="R1024" s="158">
        <v>34.391399999999997</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858</v>
      </c>
      <c r="B1025" s="154" t="s">
        <v>1842</v>
      </c>
      <c r="C1025" s="154">
        <v>119720</v>
      </c>
      <c r="D1025" s="157">
        <v>44859</v>
      </c>
      <c r="E1025" s="158">
        <v>266.99400126989298</v>
      </c>
      <c r="F1025" s="158">
        <v>0.93920000000000003</v>
      </c>
      <c r="G1025" s="158">
        <v>0.93920000000000003</v>
      </c>
      <c r="H1025" s="158">
        <v>1.7034</v>
      </c>
      <c r="I1025" s="158">
        <v>3.2229999999999999</v>
      </c>
      <c r="J1025" s="158">
        <v>2.3986000000000001</v>
      </c>
      <c r="K1025" s="158">
        <v>11.155099999999999</v>
      </c>
      <c r="L1025" s="158">
        <v>8.8530999999999995</v>
      </c>
      <c r="M1025" s="158">
        <v>8.6972000000000005</v>
      </c>
      <c r="N1025" s="158">
        <v>9.7763000000000009</v>
      </c>
      <c r="O1025" s="158">
        <v>22.992999999999999</v>
      </c>
      <c r="P1025" s="158">
        <v>14.404500000000001</v>
      </c>
      <c r="Q1025" s="158">
        <v>17.2285</v>
      </c>
      <c r="R1025" s="158">
        <v>34.388300000000001</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858</v>
      </c>
      <c r="B1026" s="154" t="s">
        <v>1768</v>
      </c>
      <c r="C1026" s="154">
        <v>103024</v>
      </c>
      <c r="D1026" s="157">
        <v>44859</v>
      </c>
      <c r="E1026" s="158">
        <v>586.46115108201104</v>
      </c>
      <c r="F1026" s="158">
        <v>0.93</v>
      </c>
      <c r="G1026" s="158">
        <v>0.93</v>
      </c>
      <c r="H1026" s="158">
        <v>1.6869000000000001</v>
      </c>
      <c r="I1026" s="158">
        <v>3.1898</v>
      </c>
      <c r="J1026" s="158">
        <v>2.3235000000000001</v>
      </c>
      <c r="K1026" s="158">
        <v>10.935</v>
      </c>
      <c r="L1026" s="158">
        <v>8.4415999999999993</v>
      </c>
      <c r="M1026" s="158">
        <v>8.0465</v>
      </c>
      <c r="N1026" s="158">
        <v>8.8938000000000006</v>
      </c>
      <c r="O1026" s="158">
        <v>22.075199999999999</v>
      </c>
      <c r="P1026" s="158">
        <v>13.5557</v>
      </c>
      <c r="Q1026" s="158">
        <v>14.7067</v>
      </c>
      <c r="R1026" s="158">
        <v>33.357799999999997</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858</v>
      </c>
      <c r="B1027" s="154" t="s">
        <v>1843</v>
      </c>
      <c r="C1027" s="154">
        <v>101530</v>
      </c>
      <c r="D1027" s="157">
        <v>44859</v>
      </c>
      <c r="E1027" s="158">
        <v>597.843099672584</v>
      </c>
      <c r="F1027" s="158">
        <v>0.93</v>
      </c>
      <c r="G1027" s="158">
        <v>0.93</v>
      </c>
      <c r="H1027" s="158">
        <v>1.6870000000000001</v>
      </c>
      <c r="I1027" s="158">
        <v>3.1896</v>
      </c>
      <c r="J1027" s="158">
        <v>2.3233999999999999</v>
      </c>
      <c r="K1027" s="158">
        <v>10.9351</v>
      </c>
      <c r="L1027" s="158">
        <v>8.4418000000000006</v>
      </c>
      <c r="M1027" s="158">
        <v>8.0466999999999995</v>
      </c>
      <c r="N1027" s="158">
        <v>8.8941999999999997</v>
      </c>
      <c r="O1027" s="158">
        <v>22.079699999999999</v>
      </c>
      <c r="P1027" s="158">
        <v>13.558299999999999</v>
      </c>
      <c r="Q1027" s="158">
        <v>14.7811</v>
      </c>
      <c r="R1027" s="158">
        <v>33.3581</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858</v>
      </c>
      <c r="B1028" s="154" t="s">
        <v>895</v>
      </c>
      <c r="C1028" s="154">
        <v>105001</v>
      </c>
      <c r="D1028" s="157">
        <v>44859</v>
      </c>
      <c r="E1028" s="158">
        <v>55.275399999999998</v>
      </c>
      <c r="F1028" s="158">
        <v>0.73719999999999997</v>
      </c>
      <c r="G1028" s="158">
        <v>0.73719999999999997</v>
      </c>
      <c r="H1028" s="158">
        <v>0.60680000000000001</v>
      </c>
      <c r="I1028" s="158">
        <v>2.3843999999999999</v>
      </c>
      <c r="J1028" s="158">
        <v>4.9799999999999997E-2</v>
      </c>
      <c r="K1028" s="158">
        <v>6.6561000000000003</v>
      </c>
      <c r="L1028" s="158">
        <v>3.8847</v>
      </c>
      <c r="M1028" s="158">
        <v>1.3865000000000001</v>
      </c>
      <c r="N1028" s="158">
        <v>-0.46050000000000002</v>
      </c>
      <c r="O1028" s="158">
        <v>15.227</v>
      </c>
      <c r="P1028" s="158">
        <v>11.906499999999999</v>
      </c>
      <c r="Q1028" s="158">
        <v>11.5296</v>
      </c>
      <c r="R1028" s="158">
        <v>26.673300000000001</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858</v>
      </c>
      <c r="B1029" s="154" t="s">
        <v>896</v>
      </c>
      <c r="C1029" s="154">
        <v>119566</v>
      </c>
      <c r="D1029" s="157">
        <v>44859</v>
      </c>
      <c r="E1029" s="158">
        <v>60.356000000000002</v>
      </c>
      <c r="F1029" s="158">
        <v>0.74980000000000002</v>
      </c>
      <c r="G1029" s="158">
        <v>0.74980000000000002</v>
      </c>
      <c r="H1029" s="158">
        <v>0.62890000000000001</v>
      </c>
      <c r="I1029" s="158">
        <v>2.4297</v>
      </c>
      <c r="J1029" s="158">
        <v>0.1512</v>
      </c>
      <c r="K1029" s="158">
        <v>6.9661999999999997</v>
      </c>
      <c r="L1029" s="158">
        <v>4.4950000000000001</v>
      </c>
      <c r="M1029" s="158">
        <v>2.2822</v>
      </c>
      <c r="N1029" s="158">
        <v>0.73740000000000006</v>
      </c>
      <c r="O1029" s="158">
        <v>16.683199999999999</v>
      </c>
      <c r="P1029" s="158">
        <v>13.2713</v>
      </c>
      <c r="Q1029" s="158">
        <v>14.9801</v>
      </c>
      <c r="R1029" s="158">
        <v>28.236699999999999</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858</v>
      </c>
      <c r="B1030" s="154" t="s">
        <v>897</v>
      </c>
      <c r="C1030" s="154">
        <v>101824</v>
      </c>
      <c r="D1030" s="157">
        <v>44859</v>
      </c>
      <c r="E1030" s="158">
        <v>351.79989999999998</v>
      </c>
      <c r="F1030" s="158">
        <v>0.71819999999999995</v>
      </c>
      <c r="G1030" s="158">
        <v>0.71819999999999995</v>
      </c>
      <c r="H1030" s="158">
        <v>0.78769999999999996</v>
      </c>
      <c r="I1030" s="158">
        <v>2.4902000000000002</v>
      </c>
      <c r="J1030" s="158">
        <v>0.83309999999999995</v>
      </c>
      <c r="K1030" s="158">
        <v>9.3346</v>
      </c>
      <c r="L1030" s="158">
        <v>11.192500000000001</v>
      </c>
      <c r="M1030" s="158">
        <v>8.6062999999999992</v>
      </c>
      <c r="N1030" s="158">
        <v>6.5195999999999996</v>
      </c>
      <c r="O1030" s="158">
        <v>18.878399999999999</v>
      </c>
      <c r="P1030" s="158">
        <v>12.9215</v>
      </c>
      <c r="Q1030" s="158">
        <v>12.744400000000001</v>
      </c>
      <c r="R1030" s="158">
        <v>26.797000000000001</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858</v>
      </c>
      <c r="B1031" s="154" t="s">
        <v>898</v>
      </c>
      <c r="C1031" s="154">
        <v>119202</v>
      </c>
      <c r="D1031" s="157">
        <v>44859</v>
      </c>
      <c r="E1031" s="158">
        <v>389.18979999999999</v>
      </c>
      <c r="F1031" s="158">
        <v>0.71940000000000004</v>
      </c>
      <c r="G1031" s="158">
        <v>0.71940000000000004</v>
      </c>
      <c r="H1031" s="158">
        <v>0.79869999999999997</v>
      </c>
      <c r="I1031" s="158">
        <v>2.5253000000000001</v>
      </c>
      <c r="J1031" s="158">
        <v>0.87250000000000005</v>
      </c>
      <c r="K1031" s="158">
        <v>9.5911000000000008</v>
      </c>
      <c r="L1031" s="158">
        <v>11.7852</v>
      </c>
      <c r="M1031" s="158">
        <v>9.4957999999999991</v>
      </c>
      <c r="N1031" s="158">
        <v>7.6867999999999999</v>
      </c>
      <c r="O1031" s="158">
        <v>19.598400000000002</v>
      </c>
      <c r="P1031" s="158">
        <v>13.9879</v>
      </c>
      <c r="Q1031" s="158">
        <v>16.243400000000001</v>
      </c>
      <c r="R1031" s="158">
        <v>28.1768</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858</v>
      </c>
      <c r="B1032" s="154" t="s">
        <v>899</v>
      </c>
      <c r="C1032" s="154">
        <v>147750</v>
      </c>
      <c r="D1032" s="157">
        <v>44859</v>
      </c>
      <c r="E1032" s="158">
        <v>17.45</v>
      </c>
      <c r="F1032" s="158">
        <v>0.63439999999999996</v>
      </c>
      <c r="G1032" s="158">
        <v>0.63439999999999996</v>
      </c>
      <c r="H1032" s="158">
        <v>0.69240000000000002</v>
      </c>
      <c r="I1032" s="158">
        <v>2.0468000000000002</v>
      </c>
      <c r="J1032" s="158">
        <v>0.57640000000000002</v>
      </c>
      <c r="K1032" s="158">
        <v>7.2526000000000002</v>
      </c>
      <c r="L1032" s="158">
        <v>6.4024000000000001</v>
      </c>
      <c r="M1032" s="158">
        <v>4.3659999999999997</v>
      </c>
      <c r="N1032" s="158">
        <v>1.5125</v>
      </c>
      <c r="O1032" s="158"/>
      <c r="P1032" s="158"/>
      <c r="Q1032" s="158">
        <v>21.264500000000002</v>
      </c>
      <c r="R1032" s="158">
        <v>26.215299999999999</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858</v>
      </c>
      <c r="B1033" s="154" t="s">
        <v>900</v>
      </c>
      <c r="C1033" s="154">
        <v>147748</v>
      </c>
      <c r="D1033" s="157">
        <v>44859</v>
      </c>
      <c r="E1033" s="158">
        <v>16.91</v>
      </c>
      <c r="F1033" s="158">
        <v>0.65480000000000005</v>
      </c>
      <c r="G1033" s="158">
        <v>0.65480000000000005</v>
      </c>
      <c r="H1033" s="158">
        <v>0.7147</v>
      </c>
      <c r="I1033" s="158">
        <v>1.9903</v>
      </c>
      <c r="J1033" s="158">
        <v>0.4753</v>
      </c>
      <c r="K1033" s="158">
        <v>6.89</v>
      </c>
      <c r="L1033" s="158">
        <v>5.6875</v>
      </c>
      <c r="M1033" s="158">
        <v>3.3618999999999999</v>
      </c>
      <c r="N1033" s="158">
        <v>0.23710000000000001</v>
      </c>
      <c r="O1033" s="158"/>
      <c r="P1033" s="158"/>
      <c r="Q1033" s="158">
        <v>19.951599999999999</v>
      </c>
      <c r="R1033" s="158">
        <v>24.822600000000001</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858</v>
      </c>
      <c r="B1034" s="154" t="s">
        <v>901</v>
      </c>
      <c r="C1034" s="154">
        <v>120665</v>
      </c>
      <c r="D1034" s="157">
        <v>44859</v>
      </c>
      <c r="E1034" s="158">
        <v>105.9426</v>
      </c>
      <c r="F1034" s="158">
        <v>0.91010000000000002</v>
      </c>
      <c r="G1034" s="158">
        <v>0.91010000000000002</v>
      </c>
      <c r="H1034" s="158">
        <v>1.2809999999999999</v>
      </c>
      <c r="I1034" s="158">
        <v>3.1339999999999999</v>
      </c>
      <c r="J1034" s="158">
        <v>1.5528</v>
      </c>
      <c r="K1034" s="158">
        <v>5.2801</v>
      </c>
      <c r="L1034" s="158">
        <v>7.2549999999999999</v>
      </c>
      <c r="M1034" s="158">
        <v>4.0086000000000004</v>
      </c>
      <c r="N1034" s="158">
        <v>-0.31490000000000001</v>
      </c>
      <c r="O1034" s="158">
        <v>20.849900000000002</v>
      </c>
      <c r="P1034" s="158">
        <v>10.5642</v>
      </c>
      <c r="Q1034" s="158">
        <v>13.1661</v>
      </c>
      <c r="R1034" s="158">
        <v>30.976400000000002</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858</v>
      </c>
      <c r="B1035" s="154" t="s">
        <v>902</v>
      </c>
      <c r="C1035" s="154">
        <v>100664</v>
      </c>
      <c r="D1035" s="157">
        <v>44859</v>
      </c>
      <c r="E1035" s="158">
        <v>202.15199999999999</v>
      </c>
      <c r="F1035" s="158">
        <v>0.90390000000000004</v>
      </c>
      <c r="G1035" s="158">
        <v>0.90390000000000004</v>
      </c>
      <c r="H1035" s="158">
        <v>1.2684</v>
      </c>
      <c r="I1035" s="158">
        <v>3.1076000000000001</v>
      </c>
      <c r="J1035" s="158">
        <v>1.4903</v>
      </c>
      <c r="K1035" s="158">
        <v>5.0914999999999999</v>
      </c>
      <c r="L1035" s="158">
        <v>6.8734999999999999</v>
      </c>
      <c r="M1035" s="158">
        <v>3.4716999999999998</v>
      </c>
      <c r="N1035" s="158">
        <v>-0.97840000000000005</v>
      </c>
      <c r="O1035" s="158">
        <v>20.192299999999999</v>
      </c>
      <c r="P1035" s="158">
        <v>9.9661000000000008</v>
      </c>
      <c r="Q1035" s="158">
        <v>12.1661</v>
      </c>
      <c r="R1035" s="158">
        <v>30.206</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0.8420610169491527</v>
      </c>
      <c r="G1036" s="160">
        <v>0.8420610169491527</v>
      </c>
      <c r="H1036" s="160">
        <v>0.8215457627118643</v>
      </c>
      <c r="I1036" s="160">
        <v>2.7624423728813556</v>
      </c>
      <c r="J1036" s="160">
        <v>1.0697101694915256</v>
      </c>
      <c r="K1036" s="160">
        <v>6.8521016949152544</v>
      </c>
      <c r="L1036" s="160">
        <v>5.2403271186440676</v>
      </c>
      <c r="M1036" s="160">
        <v>2.8908949152542371</v>
      </c>
      <c r="N1036" s="160">
        <v>0.83583898305084725</v>
      </c>
      <c r="O1036" s="160">
        <v>19.103781132075472</v>
      </c>
      <c r="P1036" s="160">
        <v>11.656304255319148</v>
      </c>
      <c r="Q1036" s="160">
        <v>16.326627118644065</v>
      </c>
      <c r="R1036" s="160">
        <v>27.750923728813557</v>
      </c>
    </row>
    <row r="1037" spans="1:34" x14ac:dyDescent="0.3">
      <c r="A1037" s="159" t="s">
        <v>407</v>
      </c>
      <c r="B1037" s="154"/>
      <c r="C1037" s="154"/>
      <c r="D1037" s="154"/>
      <c r="E1037" s="154"/>
      <c r="F1037" s="160">
        <v>0.80520000000000003</v>
      </c>
      <c r="G1037" s="160">
        <v>0.80520000000000003</v>
      </c>
      <c r="H1037" s="160">
        <v>0.87360000000000004</v>
      </c>
      <c r="I1037" s="160">
        <v>2.9388999999999998</v>
      </c>
      <c r="J1037" s="160">
        <v>1.022</v>
      </c>
      <c r="K1037" s="160">
        <v>6.8785999999999996</v>
      </c>
      <c r="L1037" s="160">
        <v>5.6875</v>
      </c>
      <c r="M1037" s="160">
        <v>2.8853</v>
      </c>
      <c r="N1037" s="160">
        <v>0.2979</v>
      </c>
      <c r="O1037" s="160">
        <v>19.1938</v>
      </c>
      <c r="P1037" s="160">
        <v>12.2783</v>
      </c>
      <c r="Q1037" s="160">
        <v>15.926600000000001</v>
      </c>
      <c r="R1037" s="160">
        <v>26.797000000000001</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05"/>
      <c r="B1038" s="105"/>
      <c r="C1038" s="105"/>
      <c r="D1038" s="105"/>
      <c r="E1038" s="105"/>
      <c r="F1038" s="105"/>
      <c r="G1038" s="105"/>
      <c r="H1038" s="105"/>
      <c r="I1038" s="105"/>
      <c r="J1038" s="105"/>
      <c r="K1038" s="105"/>
      <c r="L1038" s="105"/>
      <c r="M1038" s="105"/>
      <c r="N1038" s="105"/>
      <c r="O1038" s="105"/>
      <c r="P1038" s="105"/>
      <c r="Q1038" s="105"/>
      <c r="R1038" s="105"/>
      <c r="T1038" s="106"/>
      <c r="U1038" s="107"/>
      <c r="V1038" s="107"/>
      <c r="W1038" s="107"/>
      <c r="X1038" s="107"/>
      <c r="Y1038" s="107"/>
      <c r="Z1038" s="107"/>
      <c r="AA1038" s="107"/>
      <c r="AB1038" s="107"/>
      <c r="AC1038" s="107"/>
      <c r="AD1038" s="107"/>
      <c r="AE1038" s="107"/>
      <c r="AF1038" s="107"/>
      <c r="AG1038" s="107"/>
      <c r="AH1038" s="107"/>
    </row>
    <row r="1039" spans="1:34" x14ac:dyDescent="0.3">
      <c r="A1039" s="156" t="s">
        <v>903</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904</v>
      </c>
      <c r="B1040" s="154" t="s">
        <v>1769</v>
      </c>
      <c r="C1040" s="154"/>
      <c r="D1040" s="157">
        <v>44859</v>
      </c>
      <c r="E1040" s="158">
        <v>347.38</v>
      </c>
      <c r="F1040" s="158">
        <v>0.84770000000000001</v>
      </c>
      <c r="G1040" s="158">
        <v>0.84770000000000001</v>
      </c>
      <c r="H1040" s="158">
        <v>1.3242</v>
      </c>
      <c r="I1040" s="158">
        <v>3.9001999999999999</v>
      </c>
      <c r="J1040" s="158">
        <v>2.1886000000000001</v>
      </c>
      <c r="K1040" s="158">
        <v>6.5452000000000004</v>
      </c>
      <c r="L1040" s="158">
        <v>5.7538</v>
      </c>
      <c r="M1040" s="158">
        <v>2.8603999999999998</v>
      </c>
      <c r="N1040" s="158">
        <v>-1.6144000000000001</v>
      </c>
      <c r="O1040" s="158">
        <v>16.080200000000001</v>
      </c>
      <c r="P1040" s="158">
        <v>9.9633000000000003</v>
      </c>
      <c r="Q1040" s="158">
        <v>19.303100000000001</v>
      </c>
      <c r="R1040" s="158">
        <v>24.056899999999999</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904</v>
      </c>
      <c r="B1041" s="154" t="s">
        <v>905</v>
      </c>
      <c r="C1041" s="154">
        <v>103174</v>
      </c>
      <c r="D1041" s="157">
        <v>44859</v>
      </c>
      <c r="E1041" s="158">
        <v>347.38</v>
      </c>
      <c r="F1041" s="158">
        <v>0.84770000000000001</v>
      </c>
      <c r="G1041" s="158">
        <v>0.84770000000000001</v>
      </c>
      <c r="H1041" s="158">
        <v>1.3242</v>
      </c>
      <c r="I1041" s="158">
        <v>3.9001999999999999</v>
      </c>
      <c r="J1041" s="158">
        <v>2.1886000000000001</v>
      </c>
      <c r="K1041" s="158">
        <v>6.5452000000000004</v>
      </c>
      <c r="L1041" s="158">
        <v>5.7538</v>
      </c>
      <c r="M1041" s="158">
        <v>2.8603999999999998</v>
      </c>
      <c r="N1041" s="158">
        <v>-1.6144000000000001</v>
      </c>
      <c r="O1041" s="158">
        <v>16.080200000000001</v>
      </c>
      <c r="P1041" s="158">
        <v>9.9633000000000003</v>
      </c>
      <c r="Q1041" s="158">
        <v>19.234500000000001</v>
      </c>
      <c r="R1041" s="158">
        <v>24.056899999999999</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904</v>
      </c>
      <c r="B1042" s="154" t="s">
        <v>906</v>
      </c>
      <c r="C1042" s="154">
        <v>119528</v>
      </c>
      <c r="D1042" s="157">
        <v>44859</v>
      </c>
      <c r="E1042" s="158">
        <v>376.95</v>
      </c>
      <c r="F1042" s="158">
        <v>0.85350000000000004</v>
      </c>
      <c r="G1042" s="158">
        <v>0.85350000000000004</v>
      </c>
      <c r="H1042" s="158">
        <v>1.3361000000000001</v>
      </c>
      <c r="I1042" s="158">
        <v>3.9260000000000002</v>
      </c>
      <c r="J1042" s="158">
        <v>2.2486999999999999</v>
      </c>
      <c r="K1042" s="158">
        <v>6.7272999999999996</v>
      </c>
      <c r="L1042" s="158">
        <v>6.1143000000000001</v>
      </c>
      <c r="M1042" s="158">
        <v>3.3788</v>
      </c>
      <c r="N1042" s="158">
        <v>-0.94599999999999995</v>
      </c>
      <c r="O1042" s="158">
        <v>16.863700000000001</v>
      </c>
      <c r="P1042" s="158">
        <v>10.787699999999999</v>
      </c>
      <c r="Q1042" s="158">
        <v>14.4415</v>
      </c>
      <c r="R1042" s="158">
        <v>24.889700000000001</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904</v>
      </c>
      <c r="B1043" s="154" t="s">
        <v>907</v>
      </c>
      <c r="C1043" s="154">
        <v>120465</v>
      </c>
      <c r="D1043" s="157">
        <v>44859</v>
      </c>
      <c r="E1043" s="158">
        <v>49.23</v>
      </c>
      <c r="F1043" s="158">
        <v>0.38740000000000002</v>
      </c>
      <c r="G1043" s="158">
        <v>0.38740000000000002</v>
      </c>
      <c r="H1043" s="158">
        <v>0.28520000000000001</v>
      </c>
      <c r="I1043" s="158">
        <v>2.3279999999999998</v>
      </c>
      <c r="J1043" s="158">
        <v>0.57199999999999995</v>
      </c>
      <c r="K1043" s="158">
        <v>5.9165000000000001</v>
      </c>
      <c r="L1043" s="158">
        <v>2.6053000000000002</v>
      </c>
      <c r="M1043" s="158">
        <v>-1.4414</v>
      </c>
      <c r="N1043" s="158">
        <v>-6.9904000000000002</v>
      </c>
      <c r="O1043" s="158">
        <v>13.542999999999999</v>
      </c>
      <c r="P1043" s="158">
        <v>13.9016</v>
      </c>
      <c r="Q1043" s="158">
        <v>15.2857</v>
      </c>
      <c r="R1043" s="158">
        <v>18.123699999999999</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904</v>
      </c>
      <c r="B1044" s="154" t="s">
        <v>908</v>
      </c>
      <c r="C1044" s="154">
        <v>112277</v>
      </c>
      <c r="D1044" s="157">
        <v>44859</v>
      </c>
      <c r="E1044" s="158">
        <v>43.87</v>
      </c>
      <c r="F1044" s="158">
        <v>0.36599999999999999</v>
      </c>
      <c r="G1044" s="158">
        <v>0.36599999999999999</v>
      </c>
      <c r="H1044" s="158">
        <v>0.25140000000000001</v>
      </c>
      <c r="I1044" s="158">
        <v>2.2610999999999999</v>
      </c>
      <c r="J1044" s="158">
        <v>0.45800000000000002</v>
      </c>
      <c r="K1044" s="158">
        <v>5.6090999999999998</v>
      </c>
      <c r="L1044" s="158">
        <v>1.9995000000000001</v>
      </c>
      <c r="M1044" s="158">
        <v>-2.2722000000000002</v>
      </c>
      <c r="N1044" s="158">
        <v>-8.0486000000000004</v>
      </c>
      <c r="O1044" s="158">
        <v>12.199199999999999</v>
      </c>
      <c r="P1044" s="158">
        <v>12.4971</v>
      </c>
      <c r="Q1044" s="158">
        <v>12.234500000000001</v>
      </c>
      <c r="R1044" s="158">
        <v>16.745899999999999</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904</v>
      </c>
      <c r="B1045" s="154" t="s">
        <v>1972</v>
      </c>
      <c r="C1045" s="154">
        <v>150187</v>
      </c>
      <c r="D1045" s="157">
        <v>44859</v>
      </c>
      <c r="E1045" s="158">
        <v>159.4325</v>
      </c>
      <c r="F1045" s="158">
        <v>0.66779999999999995</v>
      </c>
      <c r="G1045" s="158">
        <v>0.66779999999999995</v>
      </c>
      <c r="H1045" s="158">
        <v>1.2609999999999999</v>
      </c>
      <c r="I1045" s="158">
        <v>3.9577</v>
      </c>
      <c r="J1045" s="158">
        <v>2.4384999999999999</v>
      </c>
      <c r="K1045" s="158">
        <v>6.6341999999999999</v>
      </c>
      <c r="L1045" s="158">
        <v>6.5461999999999998</v>
      </c>
      <c r="M1045" s="158">
        <v>3.6757</v>
      </c>
      <c r="N1045" s="158">
        <v>-0.49149999999999999</v>
      </c>
      <c r="O1045" s="158">
        <v>15.9018</v>
      </c>
      <c r="P1045" s="158">
        <v>12.7857</v>
      </c>
      <c r="Q1045" s="158">
        <v>15.1351</v>
      </c>
      <c r="R1045" s="158">
        <v>22.113900000000001</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904</v>
      </c>
      <c r="B1046" s="154" t="s">
        <v>1994</v>
      </c>
      <c r="C1046" s="154">
        <v>150185</v>
      </c>
      <c r="D1046" s="157">
        <v>44859</v>
      </c>
      <c r="E1046" s="158">
        <v>142.739</v>
      </c>
      <c r="F1046" s="158">
        <v>0.65459999999999996</v>
      </c>
      <c r="G1046" s="158">
        <v>0.65459999999999996</v>
      </c>
      <c r="H1046" s="158">
        <v>1.2379</v>
      </c>
      <c r="I1046" s="158">
        <v>3.9102000000000001</v>
      </c>
      <c r="J1046" s="158">
        <v>2.3315999999999999</v>
      </c>
      <c r="K1046" s="158">
        <v>6.2987000000000002</v>
      </c>
      <c r="L1046" s="158">
        <v>5.8780999999999999</v>
      </c>
      <c r="M1046" s="158">
        <v>2.7343000000000002</v>
      </c>
      <c r="N1046" s="158">
        <v>-1.6880999999999999</v>
      </c>
      <c r="O1046" s="158">
        <v>14.545299999999999</v>
      </c>
      <c r="P1046" s="158">
        <v>11.406499999999999</v>
      </c>
      <c r="Q1046" s="158">
        <v>15.8222</v>
      </c>
      <c r="R1046" s="158">
        <v>20.624400000000001</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904</v>
      </c>
      <c r="B1047" s="154" t="s">
        <v>909</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904</v>
      </c>
      <c r="B1048" s="154" t="s">
        <v>910</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904</v>
      </c>
      <c r="B1049" s="154" t="s">
        <v>911</v>
      </c>
      <c r="C1049" s="154">
        <v>118269</v>
      </c>
      <c r="D1049" s="157">
        <v>44859</v>
      </c>
      <c r="E1049" s="158">
        <v>46.51</v>
      </c>
      <c r="F1049" s="158">
        <v>0.75819999999999999</v>
      </c>
      <c r="G1049" s="158">
        <v>0.75819999999999999</v>
      </c>
      <c r="H1049" s="158">
        <v>1.1527000000000001</v>
      </c>
      <c r="I1049" s="158">
        <v>3.8401000000000001</v>
      </c>
      <c r="J1049" s="158">
        <v>1.9509000000000001</v>
      </c>
      <c r="K1049" s="158">
        <v>6.6254</v>
      </c>
      <c r="L1049" s="158">
        <v>5.9452999999999996</v>
      </c>
      <c r="M1049" s="158">
        <v>2.1076000000000001</v>
      </c>
      <c r="N1049" s="158">
        <v>-1.4410000000000001</v>
      </c>
      <c r="O1049" s="158">
        <v>18.567299999999999</v>
      </c>
      <c r="P1049" s="158">
        <v>15.0746</v>
      </c>
      <c r="Q1049" s="158">
        <v>14.774699999999999</v>
      </c>
      <c r="R1049" s="158">
        <v>22.341100000000001</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904</v>
      </c>
      <c r="B1050" s="154" t="s">
        <v>912</v>
      </c>
      <c r="C1050" s="154">
        <v>113221</v>
      </c>
      <c r="D1050" s="157">
        <v>44859</v>
      </c>
      <c r="E1050" s="158">
        <v>41.62</v>
      </c>
      <c r="F1050" s="158">
        <v>0.75039999999999996</v>
      </c>
      <c r="G1050" s="158">
        <v>0.75039999999999996</v>
      </c>
      <c r="H1050" s="158">
        <v>1.1175999999999999</v>
      </c>
      <c r="I1050" s="158">
        <v>3.7905000000000002</v>
      </c>
      <c r="J1050" s="158">
        <v>1.8351</v>
      </c>
      <c r="K1050" s="158">
        <v>6.2548000000000004</v>
      </c>
      <c r="L1050" s="158">
        <v>5.1540999999999997</v>
      </c>
      <c r="M1050" s="158">
        <v>0.99490000000000001</v>
      </c>
      <c r="N1050" s="158">
        <v>-2.8931</v>
      </c>
      <c r="O1050" s="158">
        <v>16.828199999999999</v>
      </c>
      <c r="P1050" s="158">
        <v>13.519299999999999</v>
      </c>
      <c r="Q1050" s="158">
        <v>12.4108</v>
      </c>
      <c r="R1050" s="158">
        <v>20.508700000000001</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904</v>
      </c>
      <c r="B1051" s="154" t="s">
        <v>913</v>
      </c>
      <c r="C1051" s="154">
        <v>119250</v>
      </c>
      <c r="D1051" s="157">
        <v>44859</v>
      </c>
      <c r="E1051" s="158">
        <v>315.59800000000001</v>
      </c>
      <c r="F1051" s="158">
        <v>0.879</v>
      </c>
      <c r="G1051" s="158">
        <v>0.879</v>
      </c>
      <c r="H1051" s="158">
        <v>2.3761000000000001</v>
      </c>
      <c r="I1051" s="158">
        <v>4.9663000000000004</v>
      </c>
      <c r="J1051" s="158">
        <v>2.9506000000000001</v>
      </c>
      <c r="K1051" s="158">
        <v>7.9059999999999997</v>
      </c>
      <c r="L1051" s="158">
        <v>9.3782999999999994</v>
      </c>
      <c r="M1051" s="158">
        <v>4.0080999999999998</v>
      </c>
      <c r="N1051" s="158">
        <v>-0.46239999999999998</v>
      </c>
      <c r="O1051" s="158">
        <v>11.7424</v>
      </c>
      <c r="P1051" s="158">
        <v>9.2190999999999992</v>
      </c>
      <c r="Q1051" s="158">
        <v>11.2111</v>
      </c>
      <c r="R1051" s="158">
        <v>19.9559</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904</v>
      </c>
      <c r="B1052" s="154" t="s">
        <v>914</v>
      </c>
      <c r="C1052" s="154">
        <v>101635</v>
      </c>
      <c r="D1052" s="157">
        <v>44859</v>
      </c>
      <c r="E1052" s="158">
        <v>295.303</v>
      </c>
      <c r="F1052" s="158">
        <v>0.87</v>
      </c>
      <c r="G1052" s="158">
        <v>0.87</v>
      </c>
      <c r="H1052" s="158">
        <v>2.3601999999999999</v>
      </c>
      <c r="I1052" s="158">
        <v>4.9347000000000003</v>
      </c>
      <c r="J1052" s="158">
        <v>2.8794</v>
      </c>
      <c r="K1052" s="158">
        <v>7.6931000000000003</v>
      </c>
      <c r="L1052" s="158">
        <v>8.9390000000000001</v>
      </c>
      <c r="M1052" s="158">
        <v>3.3915999999999999</v>
      </c>
      <c r="N1052" s="158">
        <v>-1.2466999999999999</v>
      </c>
      <c r="O1052" s="158">
        <v>10.8789</v>
      </c>
      <c r="P1052" s="158">
        <v>8.4144000000000005</v>
      </c>
      <c r="Q1052" s="158">
        <v>18.811</v>
      </c>
      <c r="R1052" s="158">
        <v>19.026499999999999</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904</v>
      </c>
      <c r="B1053" s="154" t="s">
        <v>915</v>
      </c>
      <c r="C1053" s="154">
        <v>118617</v>
      </c>
      <c r="D1053" s="157">
        <v>44859</v>
      </c>
      <c r="E1053" s="158">
        <v>61.01</v>
      </c>
      <c r="F1053" s="158">
        <v>0.74309999999999998</v>
      </c>
      <c r="G1053" s="158">
        <v>0.74309999999999998</v>
      </c>
      <c r="H1053" s="158">
        <v>1.1941999999999999</v>
      </c>
      <c r="I1053" s="158">
        <v>4.0239000000000003</v>
      </c>
      <c r="J1053" s="158">
        <v>2.3658000000000001</v>
      </c>
      <c r="K1053" s="158">
        <v>7.3174999999999999</v>
      </c>
      <c r="L1053" s="158">
        <v>6.3448000000000002</v>
      </c>
      <c r="M1053" s="158">
        <v>4.2370999999999999</v>
      </c>
      <c r="N1053" s="158">
        <v>0.47760000000000002</v>
      </c>
      <c r="O1053" s="158">
        <v>16.894200000000001</v>
      </c>
      <c r="P1053" s="158">
        <v>13.0634</v>
      </c>
      <c r="Q1053" s="158">
        <v>14.391400000000001</v>
      </c>
      <c r="R1053" s="158">
        <v>22.607199999999999</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904</v>
      </c>
      <c r="B1054" s="154" t="s">
        <v>2028</v>
      </c>
      <c r="C1054" s="154">
        <v>111940</v>
      </c>
      <c r="D1054" s="157">
        <v>44859</v>
      </c>
      <c r="E1054" s="158">
        <v>55.41</v>
      </c>
      <c r="F1054" s="158">
        <v>0.72709999999999997</v>
      </c>
      <c r="G1054" s="158">
        <v>0.72709999999999997</v>
      </c>
      <c r="H1054" s="158">
        <v>1.1500999999999999</v>
      </c>
      <c r="I1054" s="158">
        <v>3.9392</v>
      </c>
      <c r="J1054" s="158">
        <v>2.2136</v>
      </c>
      <c r="K1054" s="158">
        <v>6.8659999999999997</v>
      </c>
      <c r="L1054" s="158">
        <v>5.4825999999999997</v>
      </c>
      <c r="M1054" s="158">
        <v>2.9925999999999999</v>
      </c>
      <c r="N1054" s="158">
        <v>-1.0711999999999999</v>
      </c>
      <c r="O1054" s="158">
        <v>15.0832</v>
      </c>
      <c r="P1054" s="158">
        <v>11.564500000000001</v>
      </c>
      <c r="Q1054" s="158">
        <v>13.5853</v>
      </c>
      <c r="R1054" s="158">
        <v>20.7713</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904</v>
      </c>
      <c r="B1055" s="154" t="s">
        <v>916</v>
      </c>
      <c r="C1055" s="154">
        <v>100471</v>
      </c>
      <c r="D1055" s="157">
        <v>44859</v>
      </c>
      <c r="E1055" s="158">
        <v>1638.96863928215</v>
      </c>
      <c r="F1055" s="158">
        <v>0.35780000000000001</v>
      </c>
      <c r="G1055" s="158">
        <v>0.35780000000000001</v>
      </c>
      <c r="H1055" s="158">
        <v>0.4582</v>
      </c>
      <c r="I1055" s="158">
        <v>3.0278999999999998</v>
      </c>
      <c r="J1055" s="158">
        <v>1.1692</v>
      </c>
      <c r="K1055" s="158">
        <v>3.2277999999999998</v>
      </c>
      <c r="L1055" s="158">
        <v>2.7317</v>
      </c>
      <c r="M1055" s="158">
        <v>-2.6027999999999998</v>
      </c>
      <c r="N1055" s="158">
        <v>-7.3346999999999998</v>
      </c>
      <c r="O1055" s="158">
        <v>15.285399999999999</v>
      </c>
      <c r="P1055" s="158">
        <v>8.5860000000000003</v>
      </c>
      <c r="Q1055" s="158">
        <v>19.283799999999999</v>
      </c>
      <c r="R1055" s="158">
        <v>23.0974</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904</v>
      </c>
      <c r="B1056" s="154" t="s">
        <v>917</v>
      </c>
      <c r="C1056" s="154">
        <v>118531</v>
      </c>
      <c r="D1056" s="157">
        <v>44859</v>
      </c>
      <c r="E1056" s="158">
        <v>739.42190000000005</v>
      </c>
      <c r="F1056" s="158">
        <v>0.36630000000000001</v>
      </c>
      <c r="G1056" s="158">
        <v>0.36630000000000001</v>
      </c>
      <c r="H1056" s="158">
        <v>0.47339999999999999</v>
      </c>
      <c r="I1056" s="158">
        <v>3.0594999999999999</v>
      </c>
      <c r="J1056" s="158">
        <v>1.2406999999999999</v>
      </c>
      <c r="K1056" s="158">
        <v>3.4285999999999999</v>
      </c>
      <c r="L1056" s="158">
        <v>3.1219000000000001</v>
      </c>
      <c r="M1056" s="158">
        <v>-2.0562999999999998</v>
      </c>
      <c r="N1056" s="158">
        <v>-6.6448999999999998</v>
      </c>
      <c r="O1056" s="158">
        <v>16.138999999999999</v>
      </c>
      <c r="P1056" s="158">
        <v>9.4323999999999995</v>
      </c>
      <c r="Q1056" s="158">
        <v>12.221</v>
      </c>
      <c r="R1056" s="158">
        <v>24.001999999999999</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904</v>
      </c>
      <c r="B1057" s="154" t="s">
        <v>918</v>
      </c>
      <c r="C1057" s="154">
        <v>102000</v>
      </c>
      <c r="D1057" s="157">
        <v>44859</v>
      </c>
      <c r="E1057" s="158">
        <v>897.20109562007701</v>
      </c>
      <c r="F1057" s="158">
        <v>0.91410000000000002</v>
      </c>
      <c r="G1057" s="158">
        <v>0.91410000000000002</v>
      </c>
      <c r="H1057" s="158">
        <v>1.3151999999999999</v>
      </c>
      <c r="I1057" s="158">
        <v>4.3685999999999998</v>
      </c>
      <c r="J1057" s="158">
        <v>2.6412</v>
      </c>
      <c r="K1057" s="158">
        <v>6.9763000000000002</v>
      </c>
      <c r="L1057" s="158">
        <v>6.5772000000000004</v>
      </c>
      <c r="M1057" s="158">
        <v>6.0223000000000004</v>
      </c>
      <c r="N1057" s="158">
        <v>2.016</v>
      </c>
      <c r="O1057" s="158">
        <v>15.0246</v>
      </c>
      <c r="P1057" s="158">
        <v>9.7954000000000008</v>
      </c>
      <c r="Q1057" s="158">
        <v>18.755800000000001</v>
      </c>
      <c r="R1057" s="158">
        <v>27.927099999999999</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904</v>
      </c>
      <c r="B1058" s="154" t="s">
        <v>919</v>
      </c>
      <c r="C1058" s="154">
        <v>119018</v>
      </c>
      <c r="D1058" s="157">
        <v>44859</v>
      </c>
      <c r="E1058" s="158">
        <v>778.56399999999996</v>
      </c>
      <c r="F1058" s="158">
        <v>0.92149999999999999</v>
      </c>
      <c r="G1058" s="158">
        <v>0.92149999999999999</v>
      </c>
      <c r="H1058" s="158">
        <v>1.3283</v>
      </c>
      <c r="I1058" s="158">
        <v>4.3940999999999999</v>
      </c>
      <c r="J1058" s="158">
        <v>2.6976</v>
      </c>
      <c r="K1058" s="158">
        <v>7.1361999999999997</v>
      </c>
      <c r="L1058" s="158">
        <v>6.8987999999999996</v>
      </c>
      <c r="M1058" s="158">
        <v>6.4969000000000001</v>
      </c>
      <c r="N1058" s="158">
        <v>2.6263000000000001</v>
      </c>
      <c r="O1058" s="158">
        <v>15.698600000000001</v>
      </c>
      <c r="P1058" s="158">
        <v>10.484299999999999</v>
      </c>
      <c r="Q1058" s="158">
        <v>13.4085</v>
      </c>
      <c r="R1058" s="158">
        <v>28.680499999999999</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904</v>
      </c>
      <c r="B1059" s="154" t="s">
        <v>920</v>
      </c>
      <c r="C1059" s="154">
        <v>101594</v>
      </c>
      <c r="D1059" s="157">
        <v>44859</v>
      </c>
      <c r="E1059" s="158">
        <v>319.8347</v>
      </c>
      <c r="F1059" s="158">
        <v>0.8024</v>
      </c>
      <c r="G1059" s="158">
        <v>0.8024</v>
      </c>
      <c r="H1059" s="158">
        <v>1.2521</v>
      </c>
      <c r="I1059" s="158">
        <v>4.4225000000000003</v>
      </c>
      <c r="J1059" s="158">
        <v>1.841</v>
      </c>
      <c r="K1059" s="158">
        <v>5.9617000000000004</v>
      </c>
      <c r="L1059" s="158">
        <v>6.0660999999999996</v>
      </c>
      <c r="M1059" s="158">
        <v>0.9264</v>
      </c>
      <c r="N1059" s="158">
        <v>-2.8220999999999998</v>
      </c>
      <c r="O1059" s="158">
        <v>13.9513</v>
      </c>
      <c r="P1059" s="158">
        <v>10.149800000000001</v>
      </c>
      <c r="Q1059" s="158">
        <v>19.034099999999999</v>
      </c>
      <c r="R1059" s="158">
        <v>19.738499999999998</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904</v>
      </c>
      <c r="B1060" s="154" t="s">
        <v>921</v>
      </c>
      <c r="C1060" s="154">
        <v>120030</v>
      </c>
      <c r="D1060" s="157">
        <v>44859</v>
      </c>
      <c r="E1060" s="158">
        <v>346.27839999999998</v>
      </c>
      <c r="F1060" s="158">
        <v>0.81269999999999998</v>
      </c>
      <c r="G1060" s="158">
        <v>0.81269999999999998</v>
      </c>
      <c r="H1060" s="158">
        <v>1.2702</v>
      </c>
      <c r="I1060" s="158">
        <v>4.4598000000000004</v>
      </c>
      <c r="J1060" s="158">
        <v>1.925</v>
      </c>
      <c r="K1060" s="158">
        <v>6.2126999999999999</v>
      </c>
      <c r="L1060" s="158">
        <v>6.5662000000000003</v>
      </c>
      <c r="M1060" s="158">
        <v>1.6396999999999999</v>
      </c>
      <c r="N1060" s="158">
        <v>-1.9025000000000001</v>
      </c>
      <c r="O1060" s="158">
        <v>15.030099999999999</v>
      </c>
      <c r="P1060" s="158">
        <v>11.1206</v>
      </c>
      <c r="Q1060" s="158">
        <v>12.6838</v>
      </c>
      <c r="R1060" s="158">
        <v>20.8706</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904</v>
      </c>
      <c r="B1061" s="154" t="s">
        <v>922</v>
      </c>
      <c r="C1061" s="154">
        <v>108466</v>
      </c>
      <c r="D1061" s="157">
        <v>44859</v>
      </c>
      <c r="E1061" s="158">
        <v>68.3</v>
      </c>
      <c r="F1061" s="158">
        <v>1.0056</v>
      </c>
      <c r="G1061" s="158">
        <v>1.0056</v>
      </c>
      <c r="H1061" s="158">
        <v>1.9098999999999999</v>
      </c>
      <c r="I1061" s="158">
        <v>4.3704000000000001</v>
      </c>
      <c r="J1061" s="158">
        <v>3.4222000000000001</v>
      </c>
      <c r="K1061" s="158">
        <v>7.3898999999999999</v>
      </c>
      <c r="L1061" s="158">
        <v>6.4028999999999998</v>
      </c>
      <c r="M1061" s="158">
        <v>4.0682999999999998</v>
      </c>
      <c r="N1061" s="158">
        <v>1.4859</v>
      </c>
      <c r="O1061" s="158">
        <v>17.115600000000001</v>
      </c>
      <c r="P1061" s="158">
        <v>11.647</v>
      </c>
      <c r="Q1061" s="158">
        <v>14.238899999999999</v>
      </c>
      <c r="R1061" s="158">
        <v>26.038699999999999</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904</v>
      </c>
      <c r="B1062" s="154" t="s">
        <v>923</v>
      </c>
      <c r="C1062" s="154">
        <v>120586</v>
      </c>
      <c r="D1062" s="157">
        <v>44859</v>
      </c>
      <c r="E1062" s="158">
        <v>73.84</v>
      </c>
      <c r="F1062" s="158">
        <v>1.0123</v>
      </c>
      <c r="G1062" s="158">
        <v>1.0123</v>
      </c>
      <c r="H1062" s="158">
        <v>1.9186000000000001</v>
      </c>
      <c r="I1062" s="158">
        <v>4.3822000000000001</v>
      </c>
      <c r="J1062" s="158">
        <v>3.4752999999999998</v>
      </c>
      <c r="K1062" s="158">
        <v>7.5601000000000003</v>
      </c>
      <c r="L1062" s="158">
        <v>6.7515000000000001</v>
      </c>
      <c r="M1062" s="158">
        <v>4.5743999999999998</v>
      </c>
      <c r="N1062" s="158">
        <v>2.13</v>
      </c>
      <c r="O1062" s="158">
        <v>17.843800000000002</v>
      </c>
      <c r="P1062" s="158">
        <v>12.457599999999999</v>
      </c>
      <c r="Q1062" s="158">
        <v>15.106400000000001</v>
      </c>
      <c r="R1062" s="158">
        <v>26.8079</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904</v>
      </c>
      <c r="B1063" s="154" t="s">
        <v>924</v>
      </c>
      <c r="C1063" s="154">
        <v>117311</v>
      </c>
      <c r="D1063" s="157">
        <v>44859</v>
      </c>
      <c r="E1063" s="158">
        <v>40.22</v>
      </c>
      <c r="F1063" s="158">
        <v>0.72629999999999995</v>
      </c>
      <c r="G1063" s="158">
        <v>0.72629999999999995</v>
      </c>
      <c r="H1063" s="158">
        <v>1.0044999999999999</v>
      </c>
      <c r="I1063" s="158">
        <v>3.74</v>
      </c>
      <c r="J1063" s="158">
        <v>1.9518</v>
      </c>
      <c r="K1063" s="158">
        <v>6.8259999999999996</v>
      </c>
      <c r="L1063" s="158">
        <v>5.3430999999999997</v>
      </c>
      <c r="M1063" s="158">
        <v>2.8380999999999998</v>
      </c>
      <c r="N1063" s="158">
        <v>-0.8871</v>
      </c>
      <c r="O1063" s="158">
        <v>17.095400000000001</v>
      </c>
      <c r="P1063" s="158">
        <v>11.0482</v>
      </c>
      <c r="Q1063" s="158">
        <v>14.2431</v>
      </c>
      <c r="R1063" s="158">
        <v>24.4924</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904</v>
      </c>
      <c r="B1064" s="154" t="s">
        <v>925</v>
      </c>
      <c r="C1064" s="154">
        <v>118344</v>
      </c>
      <c r="D1064" s="157">
        <v>44859</v>
      </c>
      <c r="E1064" s="158">
        <v>44.81</v>
      </c>
      <c r="F1064" s="158">
        <v>0.7419</v>
      </c>
      <c r="G1064" s="158">
        <v>0.7419</v>
      </c>
      <c r="H1064" s="158">
        <v>1.0144</v>
      </c>
      <c r="I1064" s="158">
        <v>3.7989000000000002</v>
      </c>
      <c r="J1064" s="158">
        <v>2.0729000000000002</v>
      </c>
      <c r="K1064" s="158">
        <v>7.1753</v>
      </c>
      <c r="L1064" s="158">
        <v>6.0090000000000003</v>
      </c>
      <c r="M1064" s="158">
        <v>3.6789000000000001</v>
      </c>
      <c r="N1064" s="158">
        <v>0.24610000000000001</v>
      </c>
      <c r="O1064" s="158">
        <v>18.436199999999999</v>
      </c>
      <c r="P1064" s="158">
        <v>12.571</v>
      </c>
      <c r="Q1064" s="158">
        <v>14.2247</v>
      </c>
      <c r="R1064" s="158">
        <v>25.953800000000001</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904</v>
      </c>
      <c r="B1065" s="154" t="s">
        <v>926</v>
      </c>
      <c r="C1065" s="154">
        <v>118479</v>
      </c>
      <c r="D1065" s="157">
        <v>44859</v>
      </c>
      <c r="E1065" s="158">
        <v>55.033999999999999</v>
      </c>
      <c r="F1065" s="158">
        <v>0.80959999999999999</v>
      </c>
      <c r="G1065" s="158">
        <v>0.80959999999999999</v>
      </c>
      <c r="H1065" s="158">
        <v>0.37759999999999999</v>
      </c>
      <c r="I1065" s="158">
        <v>3.0426000000000002</v>
      </c>
      <c r="J1065" s="158">
        <v>0.93910000000000005</v>
      </c>
      <c r="K1065" s="158">
        <v>4.9665999999999997</v>
      </c>
      <c r="L1065" s="158">
        <v>4.8666</v>
      </c>
      <c r="M1065" s="158">
        <v>-1.09E-2</v>
      </c>
      <c r="N1065" s="158">
        <v>-2.6636000000000002</v>
      </c>
      <c r="O1065" s="158">
        <v>15.9602</v>
      </c>
      <c r="P1065" s="158">
        <v>11.0975</v>
      </c>
      <c r="Q1065" s="158">
        <v>12.571099999999999</v>
      </c>
      <c r="R1065" s="158">
        <v>19.6721</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904</v>
      </c>
      <c r="B1066" s="154" t="s">
        <v>927</v>
      </c>
      <c r="C1066" s="154">
        <v>108799</v>
      </c>
      <c r="D1066" s="157">
        <v>44859</v>
      </c>
      <c r="E1066" s="158">
        <v>49.494999999999997</v>
      </c>
      <c r="F1066" s="158">
        <v>0.79420000000000002</v>
      </c>
      <c r="G1066" s="158">
        <v>0.79420000000000002</v>
      </c>
      <c r="H1066" s="158">
        <v>0.3528</v>
      </c>
      <c r="I1066" s="158">
        <v>2.9923000000000002</v>
      </c>
      <c r="J1066" s="158">
        <v>0.82299999999999995</v>
      </c>
      <c r="K1066" s="158">
        <v>4.6406000000000001</v>
      </c>
      <c r="L1066" s="158">
        <v>4.2</v>
      </c>
      <c r="M1066" s="158">
        <v>-0.9506</v>
      </c>
      <c r="N1066" s="158">
        <v>-3.8932000000000002</v>
      </c>
      <c r="O1066" s="158">
        <v>14.6272</v>
      </c>
      <c r="P1066" s="158">
        <v>9.9172999999999991</v>
      </c>
      <c r="Q1066" s="158">
        <v>10.250299999999999</v>
      </c>
      <c r="R1066" s="158">
        <v>18.206499999999998</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904</v>
      </c>
      <c r="B1067" s="154" t="s">
        <v>928</v>
      </c>
      <c r="C1067" s="154">
        <v>119133</v>
      </c>
      <c r="D1067" s="157">
        <v>44859</v>
      </c>
      <c r="E1067" s="158">
        <v>33.909999999999997</v>
      </c>
      <c r="F1067" s="158">
        <v>0.65300000000000002</v>
      </c>
      <c r="G1067" s="158">
        <v>0.65300000000000002</v>
      </c>
      <c r="H1067" s="158">
        <v>1.1333</v>
      </c>
      <c r="I1067" s="158">
        <v>3.9864999999999999</v>
      </c>
      <c r="J1067" s="158">
        <v>1.7706999999999999</v>
      </c>
      <c r="K1067" s="158">
        <v>6.5012999999999996</v>
      </c>
      <c r="L1067" s="158">
        <v>6.4678000000000004</v>
      </c>
      <c r="M1067" s="158">
        <v>3.4157000000000002</v>
      </c>
      <c r="N1067" s="158">
        <v>-1.9659</v>
      </c>
      <c r="O1067" s="158">
        <v>12.2157</v>
      </c>
      <c r="P1067" s="158">
        <v>10.210100000000001</v>
      </c>
      <c r="Q1067" s="158">
        <v>12.4542</v>
      </c>
      <c r="R1067" s="158">
        <v>19.607900000000001</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904</v>
      </c>
      <c r="B1068" s="154" t="s">
        <v>1890</v>
      </c>
      <c r="C1068" s="154">
        <v>116547</v>
      </c>
      <c r="D1068" s="157">
        <v>44859</v>
      </c>
      <c r="E1068" s="158">
        <v>29.32</v>
      </c>
      <c r="F1068" s="158">
        <v>0.6522</v>
      </c>
      <c r="G1068" s="158">
        <v>0.6522</v>
      </c>
      <c r="H1068" s="158">
        <v>1.1033999999999999</v>
      </c>
      <c r="I1068" s="158">
        <v>3.9348000000000001</v>
      </c>
      <c r="J1068" s="158">
        <v>1.6644000000000001</v>
      </c>
      <c r="K1068" s="158">
        <v>6.1550000000000002</v>
      </c>
      <c r="L1068" s="158">
        <v>5.7339000000000002</v>
      </c>
      <c r="M1068" s="158">
        <v>2.3742999999999999</v>
      </c>
      <c r="N1068" s="158">
        <v>-3.33</v>
      </c>
      <c r="O1068" s="158">
        <v>10.610200000000001</v>
      </c>
      <c r="P1068" s="158">
        <v>8.6168999999999993</v>
      </c>
      <c r="Q1068" s="158">
        <v>10.563000000000001</v>
      </c>
      <c r="R1068" s="158">
        <v>17.938700000000001</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904</v>
      </c>
      <c r="B1069" s="154" t="s">
        <v>929</v>
      </c>
      <c r="C1069" s="154">
        <v>112098</v>
      </c>
      <c r="D1069" s="157">
        <v>44859</v>
      </c>
      <c r="E1069" s="158">
        <v>43.79</v>
      </c>
      <c r="F1069" s="158">
        <v>0.62039999999999995</v>
      </c>
      <c r="G1069" s="158">
        <v>0.62039999999999995</v>
      </c>
      <c r="H1069" s="158">
        <v>0.85209999999999997</v>
      </c>
      <c r="I1069" s="158">
        <v>3.3513999999999999</v>
      </c>
      <c r="J1069" s="158">
        <v>1.3423</v>
      </c>
      <c r="K1069" s="158">
        <v>5.3151000000000002</v>
      </c>
      <c r="L1069" s="158">
        <v>3.3027000000000002</v>
      </c>
      <c r="M1069" s="158">
        <v>-2.0139</v>
      </c>
      <c r="N1069" s="158">
        <v>-5.8076999999999996</v>
      </c>
      <c r="O1069" s="158">
        <v>15.2964</v>
      </c>
      <c r="P1069" s="158">
        <v>11.0511</v>
      </c>
      <c r="Q1069" s="158">
        <v>11.850899999999999</v>
      </c>
      <c r="R1069" s="158">
        <v>20.634</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904</v>
      </c>
      <c r="B1070" s="154" t="s">
        <v>930</v>
      </c>
      <c r="C1070" s="154">
        <v>120392</v>
      </c>
      <c r="D1070" s="157">
        <v>44859</v>
      </c>
      <c r="E1070" s="158">
        <v>50.57</v>
      </c>
      <c r="F1070" s="158">
        <v>0.63680000000000003</v>
      </c>
      <c r="G1070" s="158">
        <v>0.63680000000000003</v>
      </c>
      <c r="H1070" s="158">
        <v>0.87770000000000004</v>
      </c>
      <c r="I1070" s="158">
        <v>3.4150999999999998</v>
      </c>
      <c r="J1070" s="158">
        <v>1.4646999999999999</v>
      </c>
      <c r="K1070" s="158">
        <v>5.7065000000000001</v>
      </c>
      <c r="L1070" s="158">
        <v>4.0963000000000003</v>
      </c>
      <c r="M1070" s="158">
        <v>-0.92079999999999995</v>
      </c>
      <c r="N1070" s="158">
        <v>-4.4044999999999996</v>
      </c>
      <c r="O1070" s="158">
        <v>16.865500000000001</v>
      </c>
      <c r="P1070" s="158">
        <v>12.704499999999999</v>
      </c>
      <c r="Q1070" s="158">
        <v>14.818899999999999</v>
      </c>
      <c r="R1070" s="158">
        <v>22.3584</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904</v>
      </c>
      <c r="B1071" s="154" t="s">
        <v>1770</v>
      </c>
      <c r="C1071" s="154">
        <v>148353</v>
      </c>
      <c r="D1071" s="157">
        <v>44859</v>
      </c>
      <c r="E1071" s="158">
        <v>12.566599999999999</v>
      </c>
      <c r="F1071" s="158">
        <v>0.63749999999999996</v>
      </c>
      <c r="G1071" s="158">
        <v>0.63749999999999996</v>
      </c>
      <c r="H1071" s="158">
        <v>1.5032000000000001</v>
      </c>
      <c r="I1071" s="158">
        <v>4.6615000000000002</v>
      </c>
      <c r="J1071" s="158">
        <v>2.9619</v>
      </c>
      <c r="K1071" s="158">
        <v>7.7236000000000002</v>
      </c>
      <c r="L1071" s="158">
        <v>6.7317999999999998</v>
      </c>
      <c r="M1071" s="158">
        <v>1.1112</v>
      </c>
      <c r="N1071" s="158">
        <v>-4.6792999999999996</v>
      </c>
      <c r="O1071" s="158"/>
      <c r="P1071" s="158"/>
      <c r="Q1071" s="158">
        <v>13.253500000000001</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904</v>
      </c>
      <c r="B1072" s="154" t="s">
        <v>1771</v>
      </c>
      <c r="C1072" s="154">
        <v>148351</v>
      </c>
      <c r="D1072" s="157">
        <v>44859</v>
      </c>
      <c r="E1072" s="158">
        <v>12.0563</v>
      </c>
      <c r="F1072" s="158">
        <v>0.61509999999999998</v>
      </c>
      <c r="G1072" s="158">
        <v>0.61509999999999998</v>
      </c>
      <c r="H1072" s="158">
        <v>1.4626999999999999</v>
      </c>
      <c r="I1072" s="158">
        <v>4.5773000000000001</v>
      </c>
      <c r="J1072" s="158">
        <v>2.7730000000000001</v>
      </c>
      <c r="K1072" s="158">
        <v>7.1509</v>
      </c>
      <c r="L1072" s="158">
        <v>5.5255999999999998</v>
      </c>
      <c r="M1072" s="158">
        <v>-0.56089999999999995</v>
      </c>
      <c r="N1072" s="158">
        <v>-6.7549999999999999</v>
      </c>
      <c r="O1072" s="158"/>
      <c r="P1072" s="158"/>
      <c r="Q1072" s="158">
        <v>10.724399999999999</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904</v>
      </c>
      <c r="B1073" s="154" t="s">
        <v>931</v>
      </c>
      <c r="C1073" s="154">
        <v>120490</v>
      </c>
      <c r="D1073" s="157">
        <v>44859</v>
      </c>
      <c r="E1073" s="158">
        <v>111.7032</v>
      </c>
      <c r="F1073" s="158">
        <v>0.78039999999999998</v>
      </c>
      <c r="G1073" s="158">
        <v>0.78039999999999998</v>
      </c>
      <c r="H1073" s="158">
        <v>1.1959</v>
      </c>
      <c r="I1073" s="158">
        <v>4.1921999999999997</v>
      </c>
      <c r="J1073" s="158">
        <v>2.5825999999999998</v>
      </c>
      <c r="K1073" s="158">
        <v>7.5952000000000002</v>
      </c>
      <c r="L1073" s="158">
        <v>6.8333000000000004</v>
      </c>
      <c r="M1073" s="158">
        <v>3.7170999999999998</v>
      </c>
      <c r="N1073" s="158">
        <v>1.3025</v>
      </c>
      <c r="O1073" s="158">
        <v>15.750999999999999</v>
      </c>
      <c r="P1073" s="158">
        <v>10.594799999999999</v>
      </c>
      <c r="Q1073" s="158">
        <v>12.162000000000001</v>
      </c>
      <c r="R1073" s="158">
        <v>19.043399999999998</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904</v>
      </c>
      <c r="B1074" s="154" t="s">
        <v>2008</v>
      </c>
      <c r="C1074" s="154">
        <v>100219</v>
      </c>
      <c r="D1074" s="157">
        <v>44859</v>
      </c>
      <c r="E1074" s="158">
        <v>100.8027</v>
      </c>
      <c r="F1074" s="158">
        <v>0.77270000000000005</v>
      </c>
      <c r="G1074" s="158">
        <v>0.77270000000000005</v>
      </c>
      <c r="H1074" s="158">
        <v>1.1823999999999999</v>
      </c>
      <c r="I1074" s="158">
        <v>4.1642999999999999</v>
      </c>
      <c r="J1074" s="158">
        <v>2.5198</v>
      </c>
      <c r="K1074" s="158">
        <v>7.3977000000000004</v>
      </c>
      <c r="L1074" s="158">
        <v>6.4324000000000003</v>
      </c>
      <c r="M1074" s="158">
        <v>3.1503000000000001</v>
      </c>
      <c r="N1074" s="158">
        <v>0.48149999999999998</v>
      </c>
      <c r="O1074" s="158">
        <v>14.629899999999999</v>
      </c>
      <c r="P1074" s="158">
        <v>9.4886999999999997</v>
      </c>
      <c r="Q1074" s="158">
        <v>8.7365999999999993</v>
      </c>
      <c r="R1074" s="158">
        <v>17.909400000000002</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904</v>
      </c>
      <c r="B1075" s="154" t="s">
        <v>1772</v>
      </c>
      <c r="C1075" s="154">
        <v>114458</v>
      </c>
      <c r="D1075" s="157">
        <v>44859</v>
      </c>
      <c r="E1075" s="158">
        <v>377.84399999999999</v>
      </c>
      <c r="F1075" s="158">
        <v>0.80569999999999997</v>
      </c>
      <c r="G1075" s="158">
        <v>0.80569999999999997</v>
      </c>
      <c r="H1075" s="158">
        <v>1.2565999999999999</v>
      </c>
      <c r="I1075" s="158">
        <v>3.6307999999999998</v>
      </c>
      <c r="J1075" s="158">
        <v>1.8868</v>
      </c>
      <c r="K1075" s="158">
        <v>5.7850000000000001</v>
      </c>
      <c r="L1075" s="158">
        <v>5.3937999999999997</v>
      </c>
      <c r="M1075" s="158">
        <v>1.8217000000000001</v>
      </c>
      <c r="N1075" s="158">
        <v>-2.6316000000000002</v>
      </c>
      <c r="O1075" s="158">
        <v>16.334700000000002</v>
      </c>
      <c r="P1075" s="158">
        <v>11.7315</v>
      </c>
      <c r="Q1075" s="158">
        <v>19.084399999999999</v>
      </c>
      <c r="R1075" s="158">
        <v>21.959900000000001</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904</v>
      </c>
      <c r="B1076" s="154" t="s">
        <v>1773</v>
      </c>
      <c r="C1076" s="154">
        <v>120152</v>
      </c>
      <c r="D1076" s="157">
        <v>44859</v>
      </c>
      <c r="E1076" s="158">
        <v>420.70699999999999</v>
      </c>
      <c r="F1076" s="158">
        <v>0.82030000000000003</v>
      </c>
      <c r="G1076" s="158">
        <v>0.82030000000000003</v>
      </c>
      <c r="H1076" s="158">
        <v>1.282</v>
      </c>
      <c r="I1076" s="158">
        <v>3.6821999999999999</v>
      </c>
      <c r="J1076" s="158">
        <v>2.0032000000000001</v>
      </c>
      <c r="K1076" s="158">
        <v>6.1298000000000004</v>
      </c>
      <c r="L1076" s="158">
        <v>6.0735999999999999</v>
      </c>
      <c r="M1076" s="158">
        <v>2.7949999999999999</v>
      </c>
      <c r="N1076" s="158">
        <v>-1.389</v>
      </c>
      <c r="O1076" s="158">
        <v>17.7319</v>
      </c>
      <c r="P1076" s="158">
        <v>13.0556</v>
      </c>
      <c r="Q1076" s="158">
        <v>14.522399999999999</v>
      </c>
      <c r="R1076" s="158">
        <v>23.471399999999999</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904</v>
      </c>
      <c r="B1077" s="154" t="s">
        <v>1844</v>
      </c>
      <c r="C1077" s="154">
        <v>114457</v>
      </c>
      <c r="D1077" s="157">
        <v>44859</v>
      </c>
      <c r="E1077" s="158">
        <v>504.12788936309602</v>
      </c>
      <c r="F1077" s="158">
        <v>0.80610000000000004</v>
      </c>
      <c r="G1077" s="158">
        <v>0.80610000000000004</v>
      </c>
      <c r="H1077" s="158">
        <v>1.256</v>
      </c>
      <c r="I1077" s="158">
        <v>3.6312000000000002</v>
      </c>
      <c r="J1077" s="158">
        <v>1.8864000000000001</v>
      </c>
      <c r="K1077" s="158">
        <v>5.7845000000000004</v>
      </c>
      <c r="L1077" s="158">
        <v>5.3913000000000002</v>
      </c>
      <c r="M1077" s="158">
        <v>1.8204</v>
      </c>
      <c r="N1077" s="158">
        <v>-2.6332</v>
      </c>
      <c r="O1077" s="158">
        <v>15.986000000000001</v>
      </c>
      <c r="P1077" s="158">
        <v>11.4209</v>
      </c>
      <c r="Q1077" s="158">
        <v>17.874600000000001</v>
      </c>
      <c r="R1077" s="158">
        <v>21.959599999999998</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904</v>
      </c>
      <c r="B1078" s="154" t="s">
        <v>1845</v>
      </c>
      <c r="C1078" s="154">
        <v>120153</v>
      </c>
      <c r="D1078" s="157">
        <v>44859</v>
      </c>
      <c r="E1078" s="158">
        <v>115.694420995787</v>
      </c>
      <c r="F1078" s="158">
        <v>0.82079999999999997</v>
      </c>
      <c r="G1078" s="158">
        <v>0.82079999999999997</v>
      </c>
      <c r="H1078" s="158">
        <v>1.2815000000000001</v>
      </c>
      <c r="I1078" s="158">
        <v>3.6821999999999999</v>
      </c>
      <c r="J1078" s="158">
        <v>2.0038</v>
      </c>
      <c r="K1078" s="158">
        <v>6.1304999999999996</v>
      </c>
      <c r="L1078" s="158">
        <v>6.0739000000000001</v>
      </c>
      <c r="M1078" s="158">
        <v>2.7953000000000001</v>
      </c>
      <c r="N1078" s="158">
        <v>-1.3895</v>
      </c>
      <c r="O1078" s="158">
        <v>17.378599999999999</v>
      </c>
      <c r="P1078" s="158">
        <v>12.749000000000001</v>
      </c>
      <c r="Q1078" s="158">
        <v>14.1081</v>
      </c>
      <c r="R1078" s="158">
        <v>23.4709</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904</v>
      </c>
      <c r="B1079" s="154" t="s">
        <v>932</v>
      </c>
      <c r="C1079" s="154">
        <v>119308</v>
      </c>
      <c r="D1079" s="157">
        <v>44859</v>
      </c>
      <c r="E1079" s="158">
        <v>44.695</v>
      </c>
      <c r="F1079" s="158">
        <v>0.79379999999999995</v>
      </c>
      <c r="G1079" s="158">
        <v>0.79379999999999995</v>
      </c>
      <c r="H1079" s="158">
        <v>0.93269999999999997</v>
      </c>
      <c r="I1079" s="158">
        <v>3.7898000000000001</v>
      </c>
      <c r="J1079" s="158">
        <v>1.6142000000000001</v>
      </c>
      <c r="K1079" s="158">
        <v>7.9198000000000004</v>
      </c>
      <c r="L1079" s="158">
        <v>6.8644999999999996</v>
      </c>
      <c r="M1079" s="158">
        <v>4.0046999999999997</v>
      </c>
      <c r="N1079" s="158">
        <v>-0.56950000000000001</v>
      </c>
      <c r="O1079" s="158">
        <v>14.9056</v>
      </c>
      <c r="P1079" s="158">
        <v>11.3239</v>
      </c>
      <c r="Q1079" s="158">
        <v>13.425599999999999</v>
      </c>
      <c r="R1079" s="158">
        <v>22.085699999999999</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904</v>
      </c>
      <c r="B1080" s="154" t="s">
        <v>933</v>
      </c>
      <c r="C1080" s="154">
        <v>118069</v>
      </c>
      <c r="D1080" s="157">
        <v>44859</v>
      </c>
      <c r="E1080" s="158">
        <v>41.374000000000002</v>
      </c>
      <c r="F1080" s="158">
        <v>0.78680000000000005</v>
      </c>
      <c r="G1080" s="158">
        <v>0.78680000000000005</v>
      </c>
      <c r="H1080" s="158">
        <v>0.91469999999999996</v>
      </c>
      <c r="I1080" s="158">
        <v>3.7513999999999998</v>
      </c>
      <c r="J1080" s="158">
        <v>1.5287999999999999</v>
      </c>
      <c r="K1080" s="158">
        <v>7.6607000000000003</v>
      </c>
      <c r="L1080" s="158">
        <v>6.3407999999999998</v>
      </c>
      <c r="M1080" s="158">
        <v>3.2440000000000002</v>
      </c>
      <c r="N1080" s="158">
        <v>-1.5349999999999999</v>
      </c>
      <c r="O1080" s="158">
        <v>13.843</v>
      </c>
      <c r="P1080" s="158">
        <v>10.3407</v>
      </c>
      <c r="Q1080" s="158">
        <v>9.9183000000000003</v>
      </c>
      <c r="R1080" s="158">
        <v>20.934899999999999</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904</v>
      </c>
      <c r="B1081" s="154" t="s">
        <v>934</v>
      </c>
      <c r="C1081" s="154">
        <v>120267</v>
      </c>
      <c r="D1081" s="157">
        <v>44859</v>
      </c>
      <c r="E1081" s="158">
        <v>44.316299999999998</v>
      </c>
      <c r="F1081" s="158">
        <v>0.46860000000000002</v>
      </c>
      <c r="G1081" s="158">
        <v>0.46860000000000002</v>
      </c>
      <c r="H1081" s="158">
        <v>0.90620000000000001</v>
      </c>
      <c r="I1081" s="158">
        <v>3.3473999999999999</v>
      </c>
      <c r="J1081" s="158">
        <v>1.4260999999999999</v>
      </c>
      <c r="K1081" s="158">
        <v>5.5223000000000004</v>
      </c>
      <c r="L1081" s="158">
        <v>3.2528000000000001</v>
      </c>
      <c r="M1081" s="158">
        <v>-5.3499999999999999E-2</v>
      </c>
      <c r="N1081" s="158">
        <v>-3.8466999999999998</v>
      </c>
      <c r="O1081" s="158">
        <v>14.237</v>
      </c>
      <c r="P1081" s="158">
        <v>11.5159</v>
      </c>
      <c r="Q1081" s="158">
        <v>12.9381</v>
      </c>
      <c r="R1081" s="158">
        <v>21.636399999999998</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904</v>
      </c>
      <c r="B1082" s="154" t="s">
        <v>1883</v>
      </c>
      <c r="C1082" s="154">
        <v>106871</v>
      </c>
      <c r="D1082" s="157">
        <v>44859</v>
      </c>
      <c r="E1082" s="158">
        <v>44.723107667948398</v>
      </c>
      <c r="F1082" s="158">
        <v>0.45629999999999998</v>
      </c>
      <c r="G1082" s="158">
        <v>0.45629999999999998</v>
      </c>
      <c r="H1082" s="158">
        <v>0.8851</v>
      </c>
      <c r="I1082" s="158">
        <v>3.3043999999999998</v>
      </c>
      <c r="J1082" s="158">
        <v>1.3292999999999999</v>
      </c>
      <c r="K1082" s="158">
        <v>5.2527999999999997</v>
      </c>
      <c r="L1082" s="158">
        <v>2.6884000000000001</v>
      </c>
      <c r="M1082" s="158">
        <v>-0.93640000000000001</v>
      </c>
      <c r="N1082" s="158">
        <v>-5.0206999999999997</v>
      </c>
      <c r="O1082" s="158">
        <v>12.8667</v>
      </c>
      <c r="P1082" s="158">
        <v>10.218299999999999</v>
      </c>
      <c r="Q1082" s="158">
        <v>10.120200000000001</v>
      </c>
      <c r="R1082" s="158">
        <v>20.0031</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904</v>
      </c>
      <c r="B1083" s="154" t="s">
        <v>935</v>
      </c>
      <c r="C1083" s="154">
        <v>146549</v>
      </c>
      <c r="D1083" s="157">
        <v>44859</v>
      </c>
      <c r="E1083" s="158">
        <v>16.848099999999999</v>
      </c>
      <c r="F1083" s="158">
        <v>0.96909999999999996</v>
      </c>
      <c r="G1083" s="158">
        <v>0.96909999999999996</v>
      </c>
      <c r="H1083" s="158">
        <v>1.0175000000000001</v>
      </c>
      <c r="I1083" s="158">
        <v>3.5487000000000002</v>
      </c>
      <c r="J1083" s="158">
        <v>1.5839000000000001</v>
      </c>
      <c r="K1083" s="158">
        <v>6.2542999999999997</v>
      </c>
      <c r="L1083" s="158">
        <v>4.4416000000000002</v>
      </c>
      <c r="M1083" s="158">
        <v>2.4144999999999999</v>
      </c>
      <c r="N1083" s="158">
        <v>-1.2003999999999999</v>
      </c>
      <c r="O1083" s="158">
        <v>16.261399999999998</v>
      </c>
      <c r="P1083" s="158"/>
      <c r="Q1083" s="158">
        <v>15.5167</v>
      </c>
      <c r="R1083" s="158">
        <v>25.835999999999999</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904</v>
      </c>
      <c r="B1084" s="154" t="s">
        <v>936</v>
      </c>
      <c r="C1084" s="154">
        <v>146551</v>
      </c>
      <c r="D1084" s="157">
        <v>44859</v>
      </c>
      <c r="E1084" s="158">
        <v>15.74</v>
      </c>
      <c r="F1084" s="158">
        <v>0.94730000000000003</v>
      </c>
      <c r="G1084" s="158">
        <v>0.94730000000000003</v>
      </c>
      <c r="H1084" s="158">
        <v>0.97899999999999998</v>
      </c>
      <c r="I1084" s="158">
        <v>3.4681999999999999</v>
      </c>
      <c r="J1084" s="158">
        <v>1.4057999999999999</v>
      </c>
      <c r="K1084" s="158">
        <v>5.7263000000000002</v>
      </c>
      <c r="L1084" s="158">
        <v>3.4281000000000001</v>
      </c>
      <c r="M1084" s="158">
        <v>0.96989999999999998</v>
      </c>
      <c r="N1084" s="158">
        <v>-3.0411999999999999</v>
      </c>
      <c r="O1084" s="158">
        <v>14.142799999999999</v>
      </c>
      <c r="P1084" s="158"/>
      <c r="Q1084" s="158">
        <v>13.363899999999999</v>
      </c>
      <c r="R1084" s="158">
        <v>23.578700000000001</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904</v>
      </c>
      <c r="B1085" s="154" t="s">
        <v>937</v>
      </c>
      <c r="C1085" s="154">
        <v>118825</v>
      </c>
      <c r="D1085" s="157">
        <v>44859</v>
      </c>
      <c r="E1085" s="158">
        <v>86.933999999999997</v>
      </c>
      <c r="F1085" s="158">
        <v>0.81640000000000001</v>
      </c>
      <c r="G1085" s="158">
        <v>0.81640000000000001</v>
      </c>
      <c r="H1085" s="158">
        <v>1.2638</v>
      </c>
      <c r="I1085" s="158">
        <v>3.7126000000000001</v>
      </c>
      <c r="J1085" s="158">
        <v>2.1419000000000001</v>
      </c>
      <c r="K1085" s="158">
        <v>5.8776000000000002</v>
      </c>
      <c r="L1085" s="158">
        <v>4.8395000000000001</v>
      </c>
      <c r="M1085" s="158">
        <v>2.5613000000000001</v>
      </c>
      <c r="N1085" s="158">
        <v>-1.5637000000000001</v>
      </c>
      <c r="O1085" s="158">
        <v>16.631499999999999</v>
      </c>
      <c r="P1085" s="158">
        <v>12.4091</v>
      </c>
      <c r="Q1085" s="158">
        <v>16.868400000000001</v>
      </c>
      <c r="R1085" s="158">
        <v>22.450900000000001</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904</v>
      </c>
      <c r="B1086" s="154" t="s">
        <v>938</v>
      </c>
      <c r="C1086" s="154">
        <v>107578</v>
      </c>
      <c r="D1086" s="157">
        <v>44859</v>
      </c>
      <c r="E1086" s="158">
        <v>79.236999999999995</v>
      </c>
      <c r="F1086" s="158">
        <v>0.80400000000000005</v>
      </c>
      <c r="G1086" s="158">
        <v>0.80400000000000005</v>
      </c>
      <c r="H1086" s="158">
        <v>1.2432000000000001</v>
      </c>
      <c r="I1086" s="158">
        <v>3.6699000000000002</v>
      </c>
      <c r="J1086" s="158">
        <v>2.0464000000000002</v>
      </c>
      <c r="K1086" s="158">
        <v>5.5944000000000003</v>
      </c>
      <c r="L1086" s="158">
        <v>4.2976000000000001</v>
      </c>
      <c r="M1086" s="158">
        <v>1.7750999999999999</v>
      </c>
      <c r="N1086" s="158">
        <v>-2.5819000000000001</v>
      </c>
      <c r="O1086" s="158">
        <v>15.3847</v>
      </c>
      <c r="P1086" s="158">
        <v>11.2661</v>
      </c>
      <c r="Q1086" s="158">
        <v>15.2682</v>
      </c>
      <c r="R1086" s="158">
        <v>21.154800000000002</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904</v>
      </c>
      <c r="B1087" s="154" t="s">
        <v>1871</v>
      </c>
      <c r="C1087" s="154">
        <v>119148</v>
      </c>
      <c r="D1087" s="157"/>
      <c r="E1087" s="158"/>
      <c r="F1087" s="158"/>
      <c r="G1087" s="158"/>
      <c r="H1087" s="158"/>
      <c r="I1087" s="158"/>
      <c r="J1087" s="158"/>
      <c r="K1087" s="158"/>
      <c r="L1087" s="158"/>
      <c r="M1087" s="158"/>
      <c r="N1087" s="158"/>
      <c r="O1087" s="158"/>
      <c r="P1087" s="158"/>
      <c r="Q1087" s="158"/>
      <c r="R1087" s="158"/>
      <c r="T1087" s="106"/>
      <c r="U1087" s="107"/>
      <c r="V1087" s="107"/>
      <c r="W1087" s="107"/>
      <c r="X1087" s="107"/>
      <c r="Y1087" s="107"/>
      <c r="Z1087" s="107"/>
      <c r="AA1087" s="107"/>
      <c r="AB1087" s="107"/>
      <c r="AC1087" s="107"/>
      <c r="AD1087" s="107"/>
      <c r="AE1087" s="107"/>
      <c r="AF1087" s="107"/>
      <c r="AG1087" s="107"/>
      <c r="AH1087" s="107"/>
    </row>
    <row r="1088" spans="1:34" x14ac:dyDescent="0.3">
      <c r="A1088" s="154" t="s">
        <v>904</v>
      </c>
      <c r="B1088" s="154" t="s">
        <v>1929</v>
      </c>
      <c r="C1088" s="154">
        <v>115790</v>
      </c>
      <c r="D1088" s="157"/>
      <c r="E1088" s="158"/>
      <c r="F1088" s="158"/>
      <c r="G1088" s="158"/>
      <c r="H1088" s="158"/>
      <c r="I1088" s="158"/>
      <c r="J1088" s="158"/>
      <c r="K1088" s="158"/>
      <c r="L1088" s="158"/>
      <c r="M1088" s="158"/>
      <c r="N1088" s="158"/>
      <c r="O1088" s="158"/>
      <c r="P1088" s="158"/>
      <c r="Q1088" s="158"/>
      <c r="R1088" s="158"/>
      <c r="T1088" s="106"/>
      <c r="U1088" s="107"/>
      <c r="V1088" s="107"/>
      <c r="W1088" s="107"/>
      <c r="X1088" s="107"/>
      <c r="Y1088" s="107"/>
      <c r="Z1088" s="107"/>
      <c r="AA1088" s="107"/>
      <c r="AB1088" s="107"/>
      <c r="AC1088" s="107"/>
      <c r="AD1088" s="107"/>
      <c r="AE1088" s="107"/>
      <c r="AF1088" s="107"/>
      <c r="AG1088" s="107"/>
      <c r="AH1088" s="107"/>
    </row>
    <row r="1089" spans="1:34" x14ac:dyDescent="0.3">
      <c r="A1089" s="154" t="s">
        <v>904</v>
      </c>
      <c r="B1089" s="154" t="s">
        <v>939</v>
      </c>
      <c r="C1089" s="154">
        <v>106235</v>
      </c>
      <c r="D1089" s="157">
        <v>44859</v>
      </c>
      <c r="E1089" s="158">
        <v>54.318300000000001</v>
      </c>
      <c r="F1089" s="158">
        <v>0.70189999999999997</v>
      </c>
      <c r="G1089" s="158">
        <v>0.70189999999999997</v>
      </c>
      <c r="H1089" s="158">
        <v>0.66610000000000003</v>
      </c>
      <c r="I1089" s="158">
        <v>3.3811</v>
      </c>
      <c r="J1089" s="158">
        <v>1.9098999999999999</v>
      </c>
      <c r="K1089" s="158">
        <v>8.0739999999999998</v>
      </c>
      <c r="L1089" s="158">
        <v>10.319000000000001</v>
      </c>
      <c r="M1089" s="158">
        <v>8.7850000000000001</v>
      </c>
      <c r="N1089" s="158">
        <v>4.9843999999999999</v>
      </c>
      <c r="O1089" s="158">
        <v>17.201599999999999</v>
      </c>
      <c r="P1089" s="158">
        <v>11.4084</v>
      </c>
      <c r="Q1089" s="158">
        <v>11.7567</v>
      </c>
      <c r="R1089" s="158">
        <v>31.566600000000001</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904</v>
      </c>
      <c r="B1090" s="154" t="s">
        <v>940</v>
      </c>
      <c r="C1090" s="154">
        <v>118632</v>
      </c>
      <c r="D1090" s="157">
        <v>44859</v>
      </c>
      <c r="E1090" s="158">
        <v>59.195700000000002</v>
      </c>
      <c r="F1090" s="158">
        <v>0.71079999999999999</v>
      </c>
      <c r="G1090" s="158">
        <v>0.71079999999999999</v>
      </c>
      <c r="H1090" s="158">
        <v>0.68269999999999997</v>
      </c>
      <c r="I1090" s="158">
        <v>3.4154</v>
      </c>
      <c r="J1090" s="158">
        <v>1.9870000000000001</v>
      </c>
      <c r="K1090" s="158">
        <v>8.3072999999999997</v>
      </c>
      <c r="L1090" s="158">
        <v>10.785299999999999</v>
      </c>
      <c r="M1090" s="158">
        <v>9.5046999999999997</v>
      </c>
      <c r="N1090" s="158">
        <v>5.8933999999999997</v>
      </c>
      <c r="O1090" s="158">
        <v>18.200900000000001</v>
      </c>
      <c r="P1090" s="158">
        <v>12.416</v>
      </c>
      <c r="Q1090" s="158">
        <v>15.337</v>
      </c>
      <c r="R1090" s="158">
        <v>32.659199999999998</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904</v>
      </c>
      <c r="B1091" s="154" t="s">
        <v>941</v>
      </c>
      <c r="C1091" s="154">
        <v>138308</v>
      </c>
      <c r="D1091" s="157">
        <v>44859</v>
      </c>
      <c r="E1091" s="158">
        <v>242.51</v>
      </c>
      <c r="F1091" s="158">
        <v>0.74360000000000004</v>
      </c>
      <c r="G1091" s="158">
        <v>0.74360000000000004</v>
      </c>
      <c r="H1091" s="158">
        <v>1.3584000000000001</v>
      </c>
      <c r="I1091" s="158">
        <v>3.7565</v>
      </c>
      <c r="J1091" s="158">
        <v>2.0278999999999998</v>
      </c>
      <c r="K1091" s="158">
        <v>5.9828999999999999</v>
      </c>
      <c r="L1091" s="158">
        <v>4.5662000000000003</v>
      </c>
      <c r="M1091" s="158">
        <v>0.62239999999999995</v>
      </c>
      <c r="N1091" s="158">
        <v>-4.9390000000000001</v>
      </c>
      <c r="O1091" s="158">
        <v>12.241</v>
      </c>
      <c r="P1091" s="158">
        <v>8.8099000000000007</v>
      </c>
      <c r="Q1091" s="158">
        <v>17.522300000000001</v>
      </c>
      <c r="R1091" s="158">
        <v>18.104600000000001</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904</v>
      </c>
      <c r="B1092" s="154" t="s">
        <v>942</v>
      </c>
      <c r="C1092" s="154">
        <v>138312</v>
      </c>
      <c r="D1092" s="157">
        <v>44859</v>
      </c>
      <c r="E1092" s="158">
        <v>276.02</v>
      </c>
      <c r="F1092" s="158">
        <v>0.75560000000000005</v>
      </c>
      <c r="G1092" s="158">
        <v>0.75560000000000005</v>
      </c>
      <c r="H1092" s="158">
        <v>1.3848</v>
      </c>
      <c r="I1092" s="158">
        <v>3.8138000000000001</v>
      </c>
      <c r="J1092" s="158">
        <v>2.1652999999999998</v>
      </c>
      <c r="K1092" s="158">
        <v>6.3906999999999998</v>
      </c>
      <c r="L1092" s="158">
        <v>5.3592000000000004</v>
      </c>
      <c r="M1092" s="158">
        <v>1.7473000000000001</v>
      </c>
      <c r="N1092" s="158">
        <v>-3.5266000000000002</v>
      </c>
      <c r="O1092" s="158">
        <v>13.9041</v>
      </c>
      <c r="P1092" s="158">
        <v>10.394600000000001</v>
      </c>
      <c r="Q1092" s="158">
        <v>13.7531</v>
      </c>
      <c r="R1092" s="158">
        <v>19.8843</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904</v>
      </c>
      <c r="B1093" s="154" t="s">
        <v>1774</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904</v>
      </c>
      <c r="B1094" s="154" t="s">
        <v>1775</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904</v>
      </c>
      <c r="B1095" s="154" t="s">
        <v>943</v>
      </c>
      <c r="C1095" s="154">
        <v>119598</v>
      </c>
      <c r="D1095" s="157">
        <v>44859</v>
      </c>
      <c r="E1095" s="158">
        <v>67.965100000000007</v>
      </c>
      <c r="F1095" s="158">
        <v>0.79239999999999999</v>
      </c>
      <c r="G1095" s="158">
        <v>0.79239999999999999</v>
      </c>
      <c r="H1095" s="158">
        <v>1.3001</v>
      </c>
      <c r="I1095" s="158">
        <v>3.7782</v>
      </c>
      <c r="J1095" s="158">
        <v>1.7335</v>
      </c>
      <c r="K1095" s="158">
        <v>5.9978999999999996</v>
      </c>
      <c r="L1095" s="158">
        <v>6.5351999999999997</v>
      </c>
      <c r="M1095" s="158">
        <v>4.7866999999999997</v>
      </c>
      <c r="N1095" s="158">
        <v>0.50249999999999995</v>
      </c>
      <c r="O1095" s="158">
        <v>16.561199999999999</v>
      </c>
      <c r="P1095" s="158">
        <v>11.907299999999999</v>
      </c>
      <c r="Q1095" s="158">
        <v>15.352399999999999</v>
      </c>
      <c r="R1095" s="158">
        <v>25.322199999999999</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904</v>
      </c>
      <c r="B1096" s="154" t="s">
        <v>944</v>
      </c>
      <c r="C1096" s="154">
        <v>103504</v>
      </c>
      <c r="D1096" s="157">
        <v>44859</v>
      </c>
      <c r="E1096" s="158">
        <v>62.5379</v>
      </c>
      <c r="F1096" s="158">
        <v>0.78420000000000001</v>
      </c>
      <c r="G1096" s="158">
        <v>0.78420000000000001</v>
      </c>
      <c r="H1096" s="158">
        <v>1.2858000000000001</v>
      </c>
      <c r="I1096" s="158">
        <v>3.7488000000000001</v>
      </c>
      <c r="J1096" s="158">
        <v>1.6677999999999999</v>
      </c>
      <c r="K1096" s="158">
        <v>5.8091999999999997</v>
      </c>
      <c r="L1096" s="158">
        <v>6.1668000000000003</v>
      </c>
      <c r="M1096" s="158">
        <v>4.2206000000000001</v>
      </c>
      <c r="N1096" s="158">
        <v>-0.23119999999999999</v>
      </c>
      <c r="O1096" s="158">
        <v>15.6846</v>
      </c>
      <c r="P1096" s="158">
        <v>10.9915</v>
      </c>
      <c r="Q1096" s="158">
        <v>11.549300000000001</v>
      </c>
      <c r="R1096" s="158">
        <v>24.397500000000001</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904</v>
      </c>
      <c r="B1097" s="154" t="s">
        <v>1891</v>
      </c>
      <c r="C1097" s="154">
        <v>148507</v>
      </c>
      <c r="D1097" s="157">
        <v>44859</v>
      </c>
      <c r="E1097" s="158">
        <v>15.645899999999999</v>
      </c>
      <c r="F1097" s="158">
        <v>1.1665000000000001</v>
      </c>
      <c r="G1097" s="158">
        <v>1.1665000000000001</v>
      </c>
      <c r="H1097" s="158">
        <v>1.4504999999999999</v>
      </c>
      <c r="I1097" s="158">
        <v>4.1706000000000003</v>
      </c>
      <c r="J1097" s="158">
        <v>2.3772000000000002</v>
      </c>
      <c r="K1097" s="158">
        <v>7.5149999999999997</v>
      </c>
      <c r="L1097" s="158">
        <v>6.5114999999999998</v>
      </c>
      <c r="M1097" s="158">
        <v>4.1435000000000004</v>
      </c>
      <c r="N1097" s="158">
        <v>0.4733</v>
      </c>
      <c r="O1097" s="158"/>
      <c r="P1097" s="158"/>
      <c r="Q1097" s="158">
        <v>24.4481</v>
      </c>
      <c r="R1097" s="158">
        <v>24.705300000000001</v>
      </c>
      <c r="T1097" s="106"/>
      <c r="U1097" s="107"/>
      <c r="V1097" s="107"/>
      <c r="W1097" s="107"/>
      <c r="X1097" s="107"/>
      <c r="Y1097" s="107"/>
      <c r="Z1097" s="107"/>
      <c r="AA1097" s="107"/>
      <c r="AB1097" s="107"/>
      <c r="AC1097" s="107"/>
      <c r="AD1097" s="107"/>
      <c r="AE1097" s="107"/>
      <c r="AF1097" s="107"/>
      <c r="AG1097" s="107"/>
      <c r="AH1097" s="107"/>
    </row>
    <row r="1098" spans="1:34" x14ac:dyDescent="0.3">
      <c r="A1098" s="154" t="s">
        <v>904</v>
      </c>
      <c r="B1098" s="154" t="s">
        <v>1892</v>
      </c>
      <c r="C1098" s="154">
        <v>148504</v>
      </c>
      <c r="D1098" s="157">
        <v>44859</v>
      </c>
      <c r="E1098" s="158">
        <v>15.1004</v>
      </c>
      <c r="F1098" s="158">
        <v>1.1508</v>
      </c>
      <c r="G1098" s="158">
        <v>1.1508</v>
      </c>
      <c r="H1098" s="158">
        <v>1.4238999999999999</v>
      </c>
      <c r="I1098" s="158">
        <v>4.1155999999999997</v>
      </c>
      <c r="J1098" s="158">
        <v>2.2536</v>
      </c>
      <c r="K1098" s="158">
        <v>7.1444000000000001</v>
      </c>
      <c r="L1098" s="158">
        <v>5.7792000000000003</v>
      </c>
      <c r="M1098" s="158">
        <v>3.0716000000000001</v>
      </c>
      <c r="N1098" s="158">
        <v>-1.0088999999999999</v>
      </c>
      <c r="O1098" s="158"/>
      <c r="P1098" s="158"/>
      <c r="Q1098" s="158">
        <v>22.308800000000002</v>
      </c>
      <c r="R1098" s="158">
        <v>22.572099999999999</v>
      </c>
      <c r="T1098" s="106"/>
      <c r="U1098" s="107"/>
      <c r="V1098" s="107"/>
      <c r="W1098" s="107"/>
      <c r="X1098" s="107"/>
      <c r="Y1098" s="107"/>
      <c r="Z1098" s="107"/>
      <c r="AA1098" s="107"/>
      <c r="AB1098" s="107"/>
      <c r="AC1098" s="107"/>
      <c r="AD1098" s="107"/>
      <c r="AE1098" s="107"/>
      <c r="AF1098" s="107"/>
      <c r="AG1098" s="107"/>
      <c r="AH1098" s="107"/>
    </row>
    <row r="1099" spans="1:34" x14ac:dyDescent="0.3">
      <c r="A1099" s="154" t="s">
        <v>904</v>
      </c>
      <c r="B1099" s="154" t="s">
        <v>945</v>
      </c>
      <c r="C1099" s="154">
        <v>100475</v>
      </c>
      <c r="D1099" s="157">
        <v>44859</v>
      </c>
      <c r="E1099" s="158">
        <v>734.60452180573998</v>
      </c>
      <c r="F1099" s="158">
        <v>0.6694</v>
      </c>
      <c r="G1099" s="158">
        <v>0.6694</v>
      </c>
      <c r="H1099" s="158">
        <v>1.3915999999999999</v>
      </c>
      <c r="I1099" s="158">
        <v>3.9411999999999998</v>
      </c>
      <c r="J1099" s="158">
        <v>2.0013999999999998</v>
      </c>
      <c r="K1099" s="158">
        <v>5.7329999999999997</v>
      </c>
      <c r="L1099" s="158">
        <v>4.2267000000000001</v>
      </c>
      <c r="M1099" s="158">
        <v>1.1009</v>
      </c>
      <c r="N1099" s="158">
        <v>-2.8929</v>
      </c>
      <c r="O1099" s="158">
        <v>14.4841</v>
      </c>
      <c r="P1099" s="158">
        <v>10.1121</v>
      </c>
      <c r="Q1099" s="158">
        <v>19.182500000000001</v>
      </c>
      <c r="R1099" s="158">
        <v>24.400099999999998</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904</v>
      </c>
      <c r="B1100" s="154" t="s">
        <v>946</v>
      </c>
      <c r="C1100" s="154">
        <v>119160</v>
      </c>
      <c r="D1100" s="157">
        <v>44859</v>
      </c>
      <c r="E1100" s="158">
        <v>374.0421</v>
      </c>
      <c r="F1100" s="158">
        <v>0.68110000000000004</v>
      </c>
      <c r="G1100" s="158">
        <v>0.68110000000000004</v>
      </c>
      <c r="H1100" s="158">
        <v>1.4131</v>
      </c>
      <c r="I1100" s="158">
        <v>3.9853000000000001</v>
      </c>
      <c r="J1100" s="158">
        <v>2.1004999999999998</v>
      </c>
      <c r="K1100" s="158">
        <v>6.0320999999999998</v>
      </c>
      <c r="L1100" s="158">
        <v>4.8368000000000002</v>
      </c>
      <c r="M1100" s="158">
        <v>1.9535</v>
      </c>
      <c r="N1100" s="158">
        <v>-1.8463000000000001</v>
      </c>
      <c r="O1100" s="158">
        <v>15.489800000000001</v>
      </c>
      <c r="P1100" s="158">
        <v>11.26</v>
      </c>
      <c r="Q1100" s="158">
        <v>13.4231</v>
      </c>
      <c r="R1100" s="158">
        <v>25.541399999999999</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904</v>
      </c>
      <c r="B1101" s="154" t="s">
        <v>947</v>
      </c>
      <c r="C1101" s="154">
        <v>118870</v>
      </c>
      <c r="D1101" s="157">
        <v>44859</v>
      </c>
      <c r="E1101" s="158">
        <v>111.69</v>
      </c>
      <c r="F1101" s="158">
        <v>-8.0500000000000002E-2</v>
      </c>
      <c r="G1101" s="158">
        <v>-8.0500000000000002E-2</v>
      </c>
      <c r="H1101" s="158">
        <v>-1.0542</v>
      </c>
      <c r="I1101" s="158">
        <v>0.25130000000000002</v>
      </c>
      <c r="J1101" s="158">
        <v>-3.7984</v>
      </c>
      <c r="K1101" s="158">
        <v>6.1288</v>
      </c>
      <c r="L1101" s="158">
        <v>3.9944000000000002</v>
      </c>
      <c r="M1101" s="158">
        <v>5.3579999999999997</v>
      </c>
      <c r="N1101" s="158">
        <v>0.2064</v>
      </c>
      <c r="O1101" s="158">
        <v>12.5374</v>
      </c>
      <c r="P1101" s="158">
        <v>7.6786000000000003</v>
      </c>
      <c r="Q1101" s="158">
        <v>9.8905999999999992</v>
      </c>
      <c r="R1101" s="158">
        <v>19.05</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904</v>
      </c>
      <c r="B1102" s="154" t="s">
        <v>948</v>
      </c>
      <c r="C1102" s="154">
        <v>101209</v>
      </c>
      <c r="D1102" s="157">
        <v>44859</v>
      </c>
      <c r="E1102" s="158">
        <v>141.213333333333</v>
      </c>
      <c r="F1102" s="158">
        <v>-7.5499999999999998E-2</v>
      </c>
      <c r="G1102" s="158">
        <v>-7.5499999999999998E-2</v>
      </c>
      <c r="H1102" s="158">
        <v>-1.0557000000000001</v>
      </c>
      <c r="I1102" s="158">
        <v>0.25559999999999999</v>
      </c>
      <c r="J1102" s="158">
        <v>-3.7968999999999999</v>
      </c>
      <c r="K1102" s="158">
        <v>6.1116000000000001</v>
      </c>
      <c r="L1102" s="158">
        <v>3.9556</v>
      </c>
      <c r="M1102" s="158">
        <v>5.2888000000000002</v>
      </c>
      <c r="N1102" s="158">
        <v>0.1229</v>
      </c>
      <c r="O1102" s="158">
        <v>12.404400000000001</v>
      </c>
      <c r="P1102" s="158">
        <v>7.3775000000000004</v>
      </c>
      <c r="Q1102" s="158">
        <v>10.040100000000001</v>
      </c>
      <c r="R1102" s="158">
        <v>18.9513</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904</v>
      </c>
      <c r="B1103" s="154" t="s">
        <v>949</v>
      </c>
      <c r="C1103" s="154">
        <v>141248</v>
      </c>
      <c r="D1103" s="157">
        <v>44859</v>
      </c>
      <c r="E1103" s="158">
        <v>17.100000000000001</v>
      </c>
      <c r="F1103" s="158">
        <v>0.82550000000000001</v>
      </c>
      <c r="G1103" s="158">
        <v>0.82550000000000001</v>
      </c>
      <c r="H1103" s="158">
        <v>1.3633999999999999</v>
      </c>
      <c r="I1103" s="158">
        <v>4.1413000000000002</v>
      </c>
      <c r="J1103" s="158">
        <v>2.1505000000000001</v>
      </c>
      <c r="K1103" s="158">
        <v>5.9480000000000004</v>
      </c>
      <c r="L1103" s="158">
        <v>4.0145999999999997</v>
      </c>
      <c r="M1103" s="158">
        <v>1.3633999999999999</v>
      </c>
      <c r="N1103" s="158">
        <v>-4.2016999999999998</v>
      </c>
      <c r="O1103" s="158">
        <v>15.4437</v>
      </c>
      <c r="P1103" s="158">
        <v>10.0726</v>
      </c>
      <c r="Q1103" s="158">
        <v>10.324299999999999</v>
      </c>
      <c r="R1103" s="158">
        <v>21.980599999999999</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904</v>
      </c>
      <c r="B1104" s="154" t="s">
        <v>950</v>
      </c>
      <c r="C1104" s="154">
        <v>141247</v>
      </c>
      <c r="D1104" s="157">
        <v>44859</v>
      </c>
      <c r="E1104" s="158">
        <v>16.48</v>
      </c>
      <c r="F1104" s="158">
        <v>0.85680000000000001</v>
      </c>
      <c r="G1104" s="158">
        <v>0.85680000000000001</v>
      </c>
      <c r="H1104" s="158">
        <v>1.4154</v>
      </c>
      <c r="I1104" s="158">
        <v>4.1718999999999999</v>
      </c>
      <c r="J1104" s="158">
        <v>2.1065999999999998</v>
      </c>
      <c r="K1104" s="158">
        <v>5.7766000000000002</v>
      </c>
      <c r="L1104" s="158">
        <v>3.6478000000000002</v>
      </c>
      <c r="M1104" s="158">
        <v>0.85680000000000001</v>
      </c>
      <c r="N1104" s="158">
        <v>-4.7949000000000002</v>
      </c>
      <c r="O1104" s="158">
        <v>14.759600000000001</v>
      </c>
      <c r="P1104" s="158">
        <v>9.4080999999999992</v>
      </c>
      <c r="Q1104" s="158">
        <v>9.5806000000000004</v>
      </c>
      <c r="R1104" s="158">
        <v>21.238499999999998</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904</v>
      </c>
      <c r="B1105" s="154" t="s">
        <v>1776</v>
      </c>
      <c r="C1105" s="154">
        <v>120656</v>
      </c>
      <c r="D1105" s="157">
        <v>44859</v>
      </c>
      <c r="E1105" s="158">
        <v>208.12809999999999</v>
      </c>
      <c r="F1105" s="158">
        <v>0.93179999999999996</v>
      </c>
      <c r="G1105" s="158">
        <v>0.93179999999999996</v>
      </c>
      <c r="H1105" s="158">
        <v>1.1281000000000001</v>
      </c>
      <c r="I1105" s="158">
        <v>3.0983999999999998</v>
      </c>
      <c r="J1105" s="158">
        <v>1.7236</v>
      </c>
      <c r="K1105" s="158">
        <v>5.8090000000000002</v>
      </c>
      <c r="L1105" s="158">
        <v>4.4069000000000003</v>
      </c>
      <c r="M1105" s="158">
        <v>0.1462</v>
      </c>
      <c r="N1105" s="158">
        <v>-2.2837999999999998</v>
      </c>
      <c r="O1105" s="158">
        <v>17.778400000000001</v>
      </c>
      <c r="P1105" s="158">
        <v>12.8947</v>
      </c>
      <c r="Q1105" s="158">
        <v>13.903</v>
      </c>
      <c r="R1105" s="158">
        <v>23.1892</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904</v>
      </c>
      <c r="B1106" s="154" t="s">
        <v>1846</v>
      </c>
      <c r="C1106" s="154">
        <v>120657</v>
      </c>
      <c r="D1106" s="157">
        <v>44859</v>
      </c>
      <c r="E1106" s="158">
        <v>93.418188828663205</v>
      </c>
      <c r="F1106" s="158">
        <v>0.93169999999999997</v>
      </c>
      <c r="G1106" s="158">
        <v>0.93169999999999997</v>
      </c>
      <c r="H1106" s="158">
        <v>1.1279999999999999</v>
      </c>
      <c r="I1106" s="158">
        <v>3.0983000000000001</v>
      </c>
      <c r="J1106" s="158">
        <v>1.7236</v>
      </c>
      <c r="K1106" s="158">
        <v>5.8090000000000002</v>
      </c>
      <c r="L1106" s="158">
        <v>4.4067999999999996</v>
      </c>
      <c r="M1106" s="158">
        <v>0.1462</v>
      </c>
      <c r="N1106" s="158">
        <v>-2.2837000000000001</v>
      </c>
      <c r="O1106" s="158">
        <v>17.787199999999999</v>
      </c>
      <c r="P1106" s="158">
        <v>12.584099999999999</v>
      </c>
      <c r="Q1106" s="158">
        <v>13.743600000000001</v>
      </c>
      <c r="R1106" s="158">
        <v>23.190899999999999</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904</v>
      </c>
      <c r="B1107" s="154" t="s">
        <v>1777</v>
      </c>
      <c r="C1107" s="154">
        <v>100651</v>
      </c>
      <c r="D1107" s="157">
        <v>44859</v>
      </c>
      <c r="E1107" s="158">
        <v>194.39519999999999</v>
      </c>
      <c r="F1107" s="158">
        <v>0.92259999999999998</v>
      </c>
      <c r="G1107" s="158">
        <v>0.92259999999999998</v>
      </c>
      <c r="H1107" s="158">
        <v>1.1106</v>
      </c>
      <c r="I1107" s="158">
        <v>3.0623</v>
      </c>
      <c r="J1107" s="158">
        <v>1.6429</v>
      </c>
      <c r="K1107" s="158">
        <v>5.5692000000000004</v>
      </c>
      <c r="L1107" s="158">
        <v>3.9257</v>
      </c>
      <c r="M1107" s="158">
        <v>-0.53269999999999995</v>
      </c>
      <c r="N1107" s="158">
        <v>-3.1629</v>
      </c>
      <c r="O1107" s="158">
        <v>16.707599999999999</v>
      </c>
      <c r="P1107" s="158">
        <v>11.8965</v>
      </c>
      <c r="Q1107" s="158">
        <v>13.1638</v>
      </c>
      <c r="R1107" s="158">
        <v>22.076599999999999</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904</v>
      </c>
      <c r="B1108" s="154" t="s">
        <v>1847</v>
      </c>
      <c r="C1108" s="154">
        <v>100650</v>
      </c>
      <c r="D1108" s="157">
        <v>44859</v>
      </c>
      <c r="E1108" s="158">
        <v>956.60662778785399</v>
      </c>
      <c r="F1108" s="158">
        <v>0.92259999999999998</v>
      </c>
      <c r="G1108" s="158">
        <v>0.92259999999999998</v>
      </c>
      <c r="H1108" s="158">
        <v>1.1107</v>
      </c>
      <c r="I1108" s="158">
        <v>3.0623999999999998</v>
      </c>
      <c r="J1108" s="158">
        <v>1.643</v>
      </c>
      <c r="K1108" s="158">
        <v>5.5693000000000001</v>
      </c>
      <c r="L1108" s="158">
        <v>3.9257</v>
      </c>
      <c r="M1108" s="158">
        <v>-0.53269999999999995</v>
      </c>
      <c r="N1108" s="158">
        <v>-3.1625000000000001</v>
      </c>
      <c r="O1108" s="158">
        <v>16.707799999999999</v>
      </c>
      <c r="P1108" s="158">
        <v>11.4826</v>
      </c>
      <c r="Q1108" s="158">
        <v>13.4856</v>
      </c>
      <c r="R1108" s="158">
        <v>22.076799999999999</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0.74082222222222238</v>
      </c>
      <c r="G1109" s="160">
        <v>0.74082222222222238</v>
      </c>
      <c r="H1109" s="160">
        <v>1.0964825396825397</v>
      </c>
      <c r="I1109" s="160">
        <v>3.6585206349206332</v>
      </c>
      <c r="J1109" s="160">
        <v>1.7837365079365086</v>
      </c>
      <c r="K1109" s="160">
        <v>6.3386047619047616</v>
      </c>
      <c r="L1109" s="160">
        <v>5.4444952380952358</v>
      </c>
      <c r="M1109" s="160">
        <v>2.2169444444444442</v>
      </c>
      <c r="N1109" s="160">
        <v>-1.9108936507936509</v>
      </c>
      <c r="O1109" s="160">
        <v>15.362389830508475</v>
      </c>
      <c r="P1109" s="160">
        <v>11.050161403508776</v>
      </c>
      <c r="Q1109" s="160">
        <v>14.269836507936507</v>
      </c>
      <c r="R1109" s="160">
        <v>22.430342622950828</v>
      </c>
    </row>
    <row r="1110" spans="1:34" x14ac:dyDescent="0.3">
      <c r="A1110" s="159" t="s">
        <v>407</v>
      </c>
      <c r="B1110" s="154"/>
      <c r="C1110" s="154"/>
      <c r="D1110" s="154"/>
      <c r="E1110" s="154"/>
      <c r="F1110" s="160">
        <v>0.78680000000000005</v>
      </c>
      <c r="G1110" s="160">
        <v>0.78680000000000005</v>
      </c>
      <c r="H1110" s="160">
        <v>1.1959</v>
      </c>
      <c r="I1110" s="160">
        <v>3.7898000000000001</v>
      </c>
      <c r="J1110" s="160">
        <v>1.9518</v>
      </c>
      <c r="K1110" s="160">
        <v>6.1550000000000002</v>
      </c>
      <c r="L1110" s="160">
        <v>5.5255999999999998</v>
      </c>
      <c r="M1110" s="160">
        <v>2.4144999999999999</v>
      </c>
      <c r="N1110" s="160">
        <v>-1.6880999999999999</v>
      </c>
      <c r="O1110" s="160">
        <v>15.6846</v>
      </c>
      <c r="P1110" s="160">
        <v>11.1206</v>
      </c>
      <c r="Q1110" s="160">
        <v>13.7531</v>
      </c>
      <c r="R1110" s="160">
        <v>22.085699999999999</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05"/>
      <c r="B1111" s="105"/>
      <c r="C1111" s="105"/>
      <c r="D1111" s="105"/>
      <c r="E1111" s="105"/>
      <c r="F1111" s="105"/>
      <c r="G1111" s="105"/>
      <c r="H1111" s="105"/>
      <c r="I1111" s="105"/>
      <c r="J1111" s="105"/>
      <c r="K1111" s="105"/>
      <c r="L1111" s="105"/>
      <c r="M1111" s="105"/>
      <c r="N1111" s="105"/>
      <c r="O1111" s="105"/>
      <c r="P1111" s="105"/>
      <c r="Q1111" s="105"/>
      <c r="R1111" s="105"/>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44860</v>
      </c>
      <c r="E1113" s="158">
        <v>235.06100403782099</v>
      </c>
      <c r="F1113" s="158">
        <v>7.0681000000000003</v>
      </c>
      <c r="G1113" s="158">
        <v>6.6044</v>
      </c>
      <c r="H1113" s="158">
        <v>5.5617000000000001</v>
      </c>
      <c r="I1113" s="158">
        <v>5.3148</v>
      </c>
      <c r="J1113" s="158">
        <v>5.4467999999999996</v>
      </c>
      <c r="K1113" s="158">
        <v>5.3368000000000002</v>
      </c>
      <c r="L1113" s="158">
        <v>4.8129</v>
      </c>
      <c r="M1113" s="158">
        <v>4.4573</v>
      </c>
      <c r="N1113" s="158">
        <v>4.1848999999999998</v>
      </c>
      <c r="O1113" s="158">
        <v>3.9822000000000002</v>
      </c>
      <c r="P1113" s="158">
        <v>5.2877000000000001</v>
      </c>
      <c r="Q1113" s="158">
        <v>6.6101999999999999</v>
      </c>
      <c r="R1113" s="158">
        <v>3.6751</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44860</v>
      </c>
      <c r="E1114" s="158">
        <v>349.5838</v>
      </c>
      <c r="F1114" s="158">
        <v>6.2969999999999997</v>
      </c>
      <c r="G1114" s="158">
        <v>6.2434000000000003</v>
      </c>
      <c r="H1114" s="158">
        <v>5.6666999999999996</v>
      </c>
      <c r="I1114" s="158">
        <v>5.7424999999999997</v>
      </c>
      <c r="J1114" s="158">
        <v>5.8661000000000003</v>
      </c>
      <c r="K1114" s="158">
        <v>5.4092000000000002</v>
      </c>
      <c r="L1114" s="158">
        <v>4.8361999999999998</v>
      </c>
      <c r="M1114" s="158">
        <v>4.4729999999999999</v>
      </c>
      <c r="N1114" s="158">
        <v>4.2560000000000002</v>
      </c>
      <c r="O1114" s="158">
        <v>4.0340999999999996</v>
      </c>
      <c r="P1114" s="158">
        <v>5.2760999999999996</v>
      </c>
      <c r="Q1114" s="158">
        <v>6.9650999999999996</v>
      </c>
      <c r="R1114" s="158">
        <v>3.7018</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44860</v>
      </c>
      <c r="E1115" s="158">
        <v>352.58569999999997</v>
      </c>
      <c r="F1115" s="158">
        <v>6.4194000000000004</v>
      </c>
      <c r="G1115" s="158">
        <v>6.3663999999999996</v>
      </c>
      <c r="H1115" s="158">
        <v>5.7931999999999997</v>
      </c>
      <c r="I1115" s="158">
        <v>5.8703000000000003</v>
      </c>
      <c r="J1115" s="158">
        <v>5.9935999999999998</v>
      </c>
      <c r="K1115" s="158">
        <v>5.5323000000000002</v>
      </c>
      <c r="L1115" s="158">
        <v>4.9588999999999999</v>
      </c>
      <c r="M1115" s="158">
        <v>4.5960999999999999</v>
      </c>
      <c r="N1115" s="158">
        <v>4.3784000000000001</v>
      </c>
      <c r="O1115" s="158">
        <v>4.1471</v>
      </c>
      <c r="P1115" s="158">
        <v>5.3822000000000001</v>
      </c>
      <c r="Q1115" s="158">
        <v>6.8453999999999997</v>
      </c>
      <c r="R1115" s="158">
        <v>3.8199000000000001</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44860</v>
      </c>
      <c r="E1116" s="158">
        <v>582.16729999999995</v>
      </c>
      <c r="F1116" s="158">
        <v>6.2896000000000001</v>
      </c>
      <c r="G1116" s="158">
        <v>6.2393999999999998</v>
      </c>
      <c r="H1116" s="158">
        <v>5.6668000000000003</v>
      </c>
      <c r="I1116" s="158">
        <v>5.7427000000000001</v>
      </c>
      <c r="J1116" s="158">
        <v>5.8661000000000003</v>
      </c>
      <c r="K1116" s="158">
        <v>5.4093</v>
      </c>
      <c r="L1116" s="158">
        <v>4.8361999999999998</v>
      </c>
      <c r="M1116" s="158">
        <v>4.4729999999999999</v>
      </c>
      <c r="N1116" s="158">
        <v>4.2561</v>
      </c>
      <c r="O1116" s="158">
        <v>4.0342000000000002</v>
      </c>
      <c r="P1116" s="158">
        <v>5.2763</v>
      </c>
      <c r="Q1116" s="158">
        <v>6.7218999999999998</v>
      </c>
      <c r="R1116" s="158">
        <v>3.7019000000000002</v>
      </c>
      <c r="S1116" t="s">
        <v>1857</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44860</v>
      </c>
      <c r="E1117" s="158">
        <v>567.30020000000002</v>
      </c>
      <c r="F1117" s="158">
        <v>6.2870999999999997</v>
      </c>
      <c r="G1117" s="158">
        <v>6.2398999999999996</v>
      </c>
      <c r="H1117" s="158">
        <v>5.6670999999999996</v>
      </c>
      <c r="I1117" s="158">
        <v>5.7430000000000003</v>
      </c>
      <c r="J1117" s="158">
        <v>5.8661000000000003</v>
      </c>
      <c r="K1117" s="158">
        <v>5.4093</v>
      </c>
      <c r="L1117" s="158">
        <v>4.8362999999999996</v>
      </c>
      <c r="M1117" s="158">
        <v>4.4729999999999999</v>
      </c>
      <c r="N1117" s="158">
        <v>4.2561</v>
      </c>
      <c r="O1117" s="158">
        <v>4.0342000000000002</v>
      </c>
      <c r="P1117" s="158">
        <v>5.2763</v>
      </c>
      <c r="Q1117" s="158">
        <v>7.0788000000000002</v>
      </c>
      <c r="R1117" s="158">
        <v>3.7019000000000002</v>
      </c>
      <c r="S1117" t="s">
        <v>1857</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44860</v>
      </c>
      <c r="E1118" s="158">
        <v>2429.6417999999999</v>
      </c>
      <c r="F1118" s="158">
        <v>6.4053000000000004</v>
      </c>
      <c r="G1118" s="158">
        <v>6.3143000000000002</v>
      </c>
      <c r="H1118" s="158">
        <v>5.8851000000000004</v>
      </c>
      <c r="I1118" s="158">
        <v>5.9537000000000004</v>
      </c>
      <c r="J1118" s="158">
        <v>6.0612000000000004</v>
      </c>
      <c r="K1118" s="158">
        <v>5.5582000000000003</v>
      </c>
      <c r="L1118" s="158">
        <v>4.9903000000000004</v>
      </c>
      <c r="M1118" s="158">
        <v>4.6063000000000001</v>
      </c>
      <c r="N1118" s="158">
        <v>4.3792999999999997</v>
      </c>
      <c r="O1118" s="158">
        <v>4.1249000000000002</v>
      </c>
      <c r="P1118" s="158">
        <v>5.3503999999999996</v>
      </c>
      <c r="Q1118" s="158">
        <v>6.8006000000000002</v>
      </c>
      <c r="R1118" s="158">
        <v>3.8129</v>
      </c>
      <c r="S1118" t="s">
        <v>1857</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44860</v>
      </c>
      <c r="E1119" s="158">
        <v>2414.1228000000001</v>
      </c>
      <c r="F1119" s="158">
        <v>6.3346</v>
      </c>
      <c r="G1119" s="158">
        <v>6.2435</v>
      </c>
      <c r="H1119" s="158">
        <v>5.8140000000000001</v>
      </c>
      <c r="I1119" s="158">
        <v>5.8826000000000001</v>
      </c>
      <c r="J1119" s="158">
        <v>5.99</v>
      </c>
      <c r="K1119" s="158">
        <v>5.4863</v>
      </c>
      <c r="L1119" s="158">
        <v>4.9177999999999997</v>
      </c>
      <c r="M1119" s="158">
        <v>4.5334000000000003</v>
      </c>
      <c r="N1119" s="158">
        <v>4.3052999999999999</v>
      </c>
      <c r="O1119" s="158">
        <v>4.0545999999999998</v>
      </c>
      <c r="P1119" s="158">
        <v>5.2847999999999997</v>
      </c>
      <c r="Q1119" s="158">
        <v>6.9842000000000004</v>
      </c>
      <c r="R1119" s="158">
        <v>3.7393999999999998</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44860</v>
      </c>
      <c r="E1120" s="158">
        <v>2240.3582000000001</v>
      </c>
      <c r="F1120" s="158">
        <v>5.8334999999999999</v>
      </c>
      <c r="G1120" s="158">
        <v>5.7428999999999997</v>
      </c>
      <c r="H1120" s="158">
        <v>5.3131000000000004</v>
      </c>
      <c r="I1120" s="158">
        <v>5.3815</v>
      </c>
      <c r="J1120" s="158">
        <v>5.4877000000000002</v>
      </c>
      <c r="K1120" s="158">
        <v>4.9798999999999998</v>
      </c>
      <c r="L1120" s="158">
        <v>4.4062999999999999</v>
      </c>
      <c r="M1120" s="158">
        <v>4.0174000000000003</v>
      </c>
      <c r="N1120" s="158">
        <v>3.7850000000000001</v>
      </c>
      <c r="O1120" s="158">
        <v>3.5527000000000002</v>
      </c>
      <c r="P1120" s="158">
        <v>4.7538999999999998</v>
      </c>
      <c r="Q1120" s="158">
        <v>6.5773000000000001</v>
      </c>
      <c r="R1120" s="158">
        <v>3.222</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2029</v>
      </c>
      <c r="C1121" s="154">
        <v>119369</v>
      </c>
      <c r="D1121" s="157">
        <v>44860</v>
      </c>
      <c r="E1121" s="158">
        <v>2517.3737999999998</v>
      </c>
      <c r="F1121" s="158">
        <v>6.4866999999999999</v>
      </c>
      <c r="G1121" s="158">
        <v>6.4237000000000002</v>
      </c>
      <c r="H1121" s="158">
        <v>5.7945000000000002</v>
      </c>
      <c r="I1121" s="158">
        <v>5.8590999999999998</v>
      </c>
      <c r="J1121" s="158">
        <v>5.9874999999999998</v>
      </c>
      <c r="K1121" s="158">
        <v>5.5457000000000001</v>
      </c>
      <c r="L1121" s="158">
        <v>5.0079000000000002</v>
      </c>
      <c r="M1121" s="158">
        <v>4.6325000000000003</v>
      </c>
      <c r="N1121" s="158">
        <v>4.4105999999999996</v>
      </c>
      <c r="O1121" s="158">
        <v>4.0631000000000004</v>
      </c>
      <c r="P1121" s="158">
        <v>5.2899000000000003</v>
      </c>
      <c r="Q1121" s="158">
        <v>6.7744999999999997</v>
      </c>
      <c r="R1121" s="158">
        <v>3.8165</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2030</v>
      </c>
      <c r="C1122" s="154">
        <v>109254</v>
      </c>
      <c r="D1122" s="157">
        <v>44860</v>
      </c>
      <c r="E1122" s="158">
        <v>2495.3528999999999</v>
      </c>
      <c r="F1122" s="158">
        <v>6.4077999999999999</v>
      </c>
      <c r="G1122" s="158">
        <v>6.3452000000000002</v>
      </c>
      <c r="H1122" s="158">
        <v>5.7178000000000004</v>
      </c>
      <c r="I1122" s="158">
        <v>5.7813999999999997</v>
      </c>
      <c r="J1122" s="158">
        <v>5.9093999999999998</v>
      </c>
      <c r="K1122" s="158">
        <v>5.4676999999999998</v>
      </c>
      <c r="L1122" s="158">
        <v>4.9450000000000003</v>
      </c>
      <c r="M1122" s="158">
        <v>4.5704000000000002</v>
      </c>
      <c r="N1122" s="158">
        <v>4.3436000000000003</v>
      </c>
      <c r="O1122" s="158">
        <v>3.9857999999999998</v>
      </c>
      <c r="P1122" s="158">
        <v>5.2058999999999997</v>
      </c>
      <c r="Q1122" s="158">
        <v>6.6093999999999999</v>
      </c>
      <c r="R1122" s="158">
        <v>3.7437999999999998</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1973</v>
      </c>
      <c r="C1123" s="154">
        <v>111704</v>
      </c>
      <c r="D1123" s="157">
        <v>44860</v>
      </c>
      <c r="E1123" s="158">
        <v>2498.0562</v>
      </c>
      <c r="F1123" s="158">
        <v>6.3555999999999999</v>
      </c>
      <c r="G1123" s="158">
        <v>6.39</v>
      </c>
      <c r="H1123" s="158">
        <v>5.7420999999999998</v>
      </c>
      <c r="I1123" s="158">
        <v>5.8323</v>
      </c>
      <c r="J1123" s="158">
        <v>6.0681000000000003</v>
      </c>
      <c r="K1123" s="158">
        <v>5.4907000000000004</v>
      </c>
      <c r="L1123" s="158">
        <v>4.9459</v>
      </c>
      <c r="M1123" s="158">
        <v>4.5598999999999998</v>
      </c>
      <c r="N1123" s="158">
        <v>4.3185000000000002</v>
      </c>
      <c r="O1123" s="158">
        <v>4.0286999999999997</v>
      </c>
      <c r="P1123" s="158">
        <v>5.2656999999999998</v>
      </c>
      <c r="Q1123" s="158">
        <v>6.8959000000000001</v>
      </c>
      <c r="R1123" s="158">
        <v>3.7719</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1974</v>
      </c>
      <c r="C1124" s="154">
        <v>119415</v>
      </c>
      <c r="D1124" s="157">
        <v>44860</v>
      </c>
      <c r="E1124" s="158">
        <v>2521.6093999999998</v>
      </c>
      <c r="F1124" s="158">
        <v>6.4322999999999997</v>
      </c>
      <c r="G1124" s="158">
        <v>6.4669999999999996</v>
      </c>
      <c r="H1124" s="158">
        <v>5.8192000000000004</v>
      </c>
      <c r="I1124" s="158">
        <v>5.9093</v>
      </c>
      <c r="J1124" s="158">
        <v>6.1452999999999998</v>
      </c>
      <c r="K1124" s="158">
        <v>5.5686999999999998</v>
      </c>
      <c r="L1124" s="158">
        <v>5.0301999999999998</v>
      </c>
      <c r="M1124" s="158">
        <v>4.6512000000000002</v>
      </c>
      <c r="N1124" s="158">
        <v>4.4137000000000004</v>
      </c>
      <c r="O1124" s="158">
        <v>4.1296999999999997</v>
      </c>
      <c r="P1124" s="158">
        <v>5.3688000000000002</v>
      </c>
      <c r="Q1124" s="158">
        <v>6.8415999999999997</v>
      </c>
      <c r="R1124" s="158">
        <v>3.8712</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2060</v>
      </c>
      <c r="C1125" s="154">
        <v>101408</v>
      </c>
      <c r="D1125" s="157">
        <v>44860</v>
      </c>
      <c r="E1125" s="158">
        <v>3676.7528000000002</v>
      </c>
      <c r="F1125" s="158">
        <v>6.3555000000000001</v>
      </c>
      <c r="G1125" s="158">
        <v>6.3902000000000001</v>
      </c>
      <c r="H1125" s="158">
        <v>5.7423999999999999</v>
      </c>
      <c r="I1125" s="158">
        <v>5.8323999999999998</v>
      </c>
      <c r="J1125" s="158">
        <v>6.0681000000000003</v>
      </c>
      <c r="K1125" s="158">
        <v>5.4908999999999999</v>
      </c>
      <c r="L1125" s="158">
        <v>4.9695</v>
      </c>
      <c r="M1125" s="158">
        <v>4.5928000000000004</v>
      </c>
      <c r="N1125" s="158">
        <v>4.3433000000000002</v>
      </c>
      <c r="O1125" s="158">
        <v>4.0369000000000002</v>
      </c>
      <c r="P1125" s="158">
        <v>5.2706999999999997</v>
      </c>
      <c r="Q1125" s="158">
        <v>6.4943</v>
      </c>
      <c r="R1125" s="158">
        <v>3.7843</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44860</v>
      </c>
      <c r="E1129" s="158">
        <v>2620.1172999999999</v>
      </c>
      <c r="F1129" s="158">
        <v>6.7186000000000003</v>
      </c>
      <c r="G1129" s="158">
        <v>6.4086999999999996</v>
      </c>
      <c r="H1129" s="158">
        <v>5.7638999999999996</v>
      </c>
      <c r="I1129" s="158">
        <v>5.8967999999999998</v>
      </c>
      <c r="J1129" s="158">
        <v>6.056</v>
      </c>
      <c r="K1129" s="158">
        <v>5.5594000000000001</v>
      </c>
      <c r="L1129" s="158">
        <v>4.9912999999999998</v>
      </c>
      <c r="M1129" s="158">
        <v>4.5525000000000002</v>
      </c>
      <c r="N1129" s="158">
        <v>4.2949000000000002</v>
      </c>
      <c r="O1129" s="158">
        <v>3.8483999999999998</v>
      </c>
      <c r="P1129" s="158">
        <v>5.1048999999999998</v>
      </c>
      <c r="Q1129" s="158">
        <v>6.6116000000000001</v>
      </c>
      <c r="R1129" s="158">
        <v>3.7349999999999999</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44860</v>
      </c>
      <c r="E1130" s="158">
        <v>2610.6010000000001</v>
      </c>
      <c r="F1130" s="158">
        <v>6.6437999999999997</v>
      </c>
      <c r="G1130" s="158">
        <v>6.3322000000000003</v>
      </c>
      <c r="H1130" s="158">
        <v>5.6872999999999996</v>
      </c>
      <c r="I1130" s="158">
        <v>5.8205</v>
      </c>
      <c r="J1130" s="158">
        <v>5.9886999999999997</v>
      </c>
      <c r="K1130" s="158">
        <v>5.5167000000000002</v>
      </c>
      <c r="L1130" s="158">
        <v>4.9515000000000002</v>
      </c>
      <c r="M1130" s="158">
        <v>4.5138999999999996</v>
      </c>
      <c r="N1130" s="158">
        <v>4.2557</v>
      </c>
      <c r="O1130" s="158">
        <v>3.8189000000000002</v>
      </c>
      <c r="P1130" s="158">
        <v>5.0702999999999996</v>
      </c>
      <c r="Q1130" s="158">
        <v>6.9130000000000003</v>
      </c>
      <c r="R1130" s="158">
        <v>3.7008000000000001</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44860</v>
      </c>
      <c r="E1131" s="158">
        <v>3126.9126000000001</v>
      </c>
      <c r="F1131" s="158">
        <v>6.3639999999999999</v>
      </c>
      <c r="G1131" s="158">
        <v>6.2723000000000004</v>
      </c>
      <c r="H1131" s="158">
        <v>5.8647</v>
      </c>
      <c r="I1131" s="158">
        <v>5.9112999999999998</v>
      </c>
      <c r="J1131" s="158">
        <v>5.9508000000000001</v>
      </c>
      <c r="K1131" s="158">
        <v>5.5148999999999999</v>
      </c>
      <c r="L1131" s="158">
        <v>4.9619</v>
      </c>
      <c r="M1131" s="158">
        <v>4.5824999999999996</v>
      </c>
      <c r="N1131" s="158">
        <v>4.3570000000000002</v>
      </c>
      <c r="O1131" s="158">
        <v>4.0766</v>
      </c>
      <c r="P1131" s="158">
        <v>5.3074000000000003</v>
      </c>
      <c r="Q1131" s="158">
        <v>6.7651000000000003</v>
      </c>
      <c r="R1131" s="158">
        <v>3.8010000000000002</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44860</v>
      </c>
      <c r="E1132" s="158">
        <v>3099.65</v>
      </c>
      <c r="F1132" s="158">
        <v>6.2633000000000001</v>
      </c>
      <c r="G1132" s="158">
        <v>6.1722999999999999</v>
      </c>
      <c r="H1132" s="158">
        <v>5.7645999999999997</v>
      </c>
      <c r="I1132" s="158">
        <v>5.8110999999999997</v>
      </c>
      <c r="J1132" s="158">
        <v>5.8506</v>
      </c>
      <c r="K1132" s="158">
        <v>5.4203999999999999</v>
      </c>
      <c r="L1132" s="158">
        <v>4.8680000000000003</v>
      </c>
      <c r="M1132" s="158">
        <v>4.4969999999999999</v>
      </c>
      <c r="N1132" s="158">
        <v>4.2694999999999999</v>
      </c>
      <c r="O1132" s="158">
        <v>3.9855</v>
      </c>
      <c r="P1132" s="158">
        <v>5.2103000000000002</v>
      </c>
      <c r="Q1132" s="158">
        <v>6.9074999999999998</v>
      </c>
      <c r="R1132" s="158">
        <v>3.7082999999999999</v>
      </c>
      <c r="S1132" t="s">
        <v>1858</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2046</v>
      </c>
      <c r="C1133" s="154">
        <v>142589</v>
      </c>
      <c r="D1133" s="157">
        <v>44860</v>
      </c>
      <c r="E1133" s="158">
        <v>1169.6475949528599</v>
      </c>
      <c r="F1133" s="158">
        <v>5.4978999999999996</v>
      </c>
      <c r="G1133" s="158">
        <v>5.4783999999999997</v>
      </c>
      <c r="H1133" s="158">
        <v>5.4794999999999998</v>
      </c>
      <c r="I1133" s="158">
        <v>5.4741999999999997</v>
      </c>
      <c r="J1133" s="158">
        <v>5.3669000000000002</v>
      </c>
      <c r="K1133" s="158">
        <v>4.8497000000000003</v>
      </c>
      <c r="L1133" s="158">
        <v>4.4557000000000002</v>
      </c>
      <c r="M1133" s="158">
        <v>3.9466999999999999</v>
      </c>
      <c r="N1133" s="158">
        <v>3.7096</v>
      </c>
      <c r="O1133" s="158">
        <v>3.0703</v>
      </c>
      <c r="P1133" s="158"/>
      <c r="Q1133" s="158">
        <v>3.4485999999999999</v>
      </c>
      <c r="R1133" s="158">
        <v>3.1511</v>
      </c>
      <c r="S1133" t="s">
        <v>1858</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44860</v>
      </c>
      <c r="E1134" s="158">
        <v>2822.8806</v>
      </c>
      <c r="F1134" s="158">
        <v>6.4635999999999996</v>
      </c>
      <c r="G1134" s="158">
        <v>6.3087999999999997</v>
      </c>
      <c r="H1134" s="158">
        <v>5.8681999999999999</v>
      </c>
      <c r="I1134" s="158">
        <v>5.9717000000000002</v>
      </c>
      <c r="J1134" s="158">
        <v>6.0561999999999996</v>
      </c>
      <c r="K1134" s="158">
        <v>5.5965999999999996</v>
      </c>
      <c r="L1134" s="158">
        <v>4.9345999999999997</v>
      </c>
      <c r="M1134" s="158">
        <v>4.5450999999999997</v>
      </c>
      <c r="N1134" s="158">
        <v>4.3311999999999999</v>
      </c>
      <c r="O1134" s="158">
        <v>4.1767000000000003</v>
      </c>
      <c r="P1134" s="158">
        <v>5.4024000000000001</v>
      </c>
      <c r="Q1134" s="158">
        <v>6.7271000000000001</v>
      </c>
      <c r="R1134" s="158">
        <v>3.8685999999999998</v>
      </c>
      <c r="S1134" t="s">
        <v>1858</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44860</v>
      </c>
      <c r="E1135" s="158">
        <v>2780.1269000000002</v>
      </c>
      <c r="F1135" s="158">
        <v>6.2241999999999997</v>
      </c>
      <c r="G1135" s="158">
        <v>6.0686</v>
      </c>
      <c r="H1135" s="158">
        <v>5.6279000000000003</v>
      </c>
      <c r="I1135" s="158">
        <v>5.7312000000000003</v>
      </c>
      <c r="J1135" s="158">
        <v>5.8150000000000004</v>
      </c>
      <c r="K1135" s="158">
        <v>5.3532999999999999</v>
      </c>
      <c r="L1135" s="158">
        <v>4.6887999999999996</v>
      </c>
      <c r="M1135" s="158">
        <v>4.2972000000000001</v>
      </c>
      <c r="N1135" s="158">
        <v>4.0811000000000002</v>
      </c>
      <c r="O1135" s="158">
        <v>3.9182000000000001</v>
      </c>
      <c r="P1135" s="158">
        <v>5.1874000000000002</v>
      </c>
      <c r="Q1135" s="158">
        <v>6.9020000000000001</v>
      </c>
      <c r="R1135" s="158">
        <v>3.6153</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44860</v>
      </c>
      <c r="E1136" s="158">
        <v>2528.3319999999999</v>
      </c>
      <c r="F1136" s="158">
        <v>6.2230999999999996</v>
      </c>
      <c r="G1136" s="158">
        <v>6.0686999999999998</v>
      </c>
      <c r="H1136" s="158">
        <v>5.6280000000000001</v>
      </c>
      <c r="I1136" s="158">
        <v>5.7309000000000001</v>
      </c>
      <c r="J1136" s="158">
        <v>5.8148</v>
      </c>
      <c r="K1136" s="158">
        <v>5.3531000000000004</v>
      </c>
      <c r="L1136" s="158">
        <v>4.6887999999999996</v>
      </c>
      <c r="M1136" s="158">
        <v>4.2971000000000004</v>
      </c>
      <c r="N1136" s="158">
        <v>4.0811000000000002</v>
      </c>
      <c r="O1136" s="158">
        <v>3.9180999999999999</v>
      </c>
      <c r="P1136" s="158">
        <v>5.1859999999999999</v>
      </c>
      <c r="Q1136" s="158">
        <v>6.3323999999999998</v>
      </c>
      <c r="R1136" s="158">
        <v>3.6154999999999999</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44860</v>
      </c>
      <c r="E1138" s="158">
        <v>5000.9993000000004</v>
      </c>
      <c r="F1138" s="158">
        <v>5.7054</v>
      </c>
      <c r="G1138" s="158">
        <v>5.6482999999999999</v>
      </c>
      <c r="H1138" s="158">
        <v>5.1383999999999999</v>
      </c>
      <c r="I1138" s="158">
        <v>5.2218999999999998</v>
      </c>
      <c r="J1138" s="158">
        <v>5.3045</v>
      </c>
      <c r="K1138" s="158">
        <v>4.8479999999999999</v>
      </c>
      <c r="L1138" s="158">
        <v>4.2039</v>
      </c>
      <c r="M1138" s="158">
        <v>3.8228</v>
      </c>
      <c r="N1138" s="158">
        <v>3.5956000000000001</v>
      </c>
      <c r="O1138" s="158">
        <v>3.3940000000000001</v>
      </c>
      <c r="P1138" s="158">
        <v>4.6334999999999997</v>
      </c>
      <c r="Q1138" s="158">
        <v>6.7877999999999998</v>
      </c>
      <c r="R1138" s="158">
        <v>3.0367999999999999</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44860</v>
      </c>
      <c r="E1139" s="158">
        <v>3266.3406</v>
      </c>
      <c r="F1139" s="158">
        <v>6.3605999999999998</v>
      </c>
      <c r="G1139" s="158">
        <v>6.3041999999999998</v>
      </c>
      <c r="H1139" s="158">
        <v>5.7942</v>
      </c>
      <c r="I1139" s="158">
        <v>5.8785999999999996</v>
      </c>
      <c r="J1139" s="158">
        <v>5.9627999999999997</v>
      </c>
      <c r="K1139" s="158">
        <v>5.5117000000000003</v>
      </c>
      <c r="L1139" s="158">
        <v>4.8750999999999998</v>
      </c>
      <c r="M1139" s="158">
        <v>4.5011000000000001</v>
      </c>
      <c r="N1139" s="158">
        <v>4.2792000000000003</v>
      </c>
      <c r="O1139" s="158">
        <v>4.0846999999999998</v>
      </c>
      <c r="P1139" s="158">
        <v>5.3391999999999999</v>
      </c>
      <c r="Q1139" s="158">
        <v>7.1417999999999999</v>
      </c>
      <c r="R1139" s="158">
        <v>3.7210000000000001</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44860</v>
      </c>
      <c r="E1140" s="158">
        <v>3287.1327000000001</v>
      </c>
      <c r="F1140" s="158">
        <v>6.4391999999999996</v>
      </c>
      <c r="G1140" s="158">
        <v>6.3814000000000002</v>
      </c>
      <c r="H1140" s="158">
        <v>5.8718000000000004</v>
      </c>
      <c r="I1140" s="158">
        <v>5.9561000000000002</v>
      </c>
      <c r="J1140" s="158">
        <v>6.0407999999999999</v>
      </c>
      <c r="K1140" s="158">
        <v>5.5903</v>
      </c>
      <c r="L1140" s="158">
        <v>4.9534000000000002</v>
      </c>
      <c r="M1140" s="158">
        <v>4.5788000000000002</v>
      </c>
      <c r="N1140" s="158">
        <v>4.3577000000000004</v>
      </c>
      <c r="O1140" s="158">
        <v>4.1639999999999997</v>
      </c>
      <c r="P1140" s="158">
        <v>5.4123999999999999</v>
      </c>
      <c r="Q1140" s="158">
        <v>6.8811</v>
      </c>
      <c r="R1140" s="158">
        <v>3.8001</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44860</v>
      </c>
      <c r="E1141" s="158">
        <v>4261.9805999999999</v>
      </c>
      <c r="F1141" s="158">
        <v>6.2519999999999998</v>
      </c>
      <c r="G1141" s="158">
        <v>6.2660999999999998</v>
      </c>
      <c r="H1141" s="158">
        <v>5.6962999999999999</v>
      </c>
      <c r="I1141" s="158">
        <v>5.7831999999999999</v>
      </c>
      <c r="J1141" s="158">
        <v>5.7777000000000003</v>
      </c>
      <c r="K1141" s="158">
        <v>5.3491999999999997</v>
      </c>
      <c r="L1141" s="158">
        <v>4.7797999999999998</v>
      </c>
      <c r="M1141" s="158">
        <v>4.4203000000000001</v>
      </c>
      <c r="N1141" s="158">
        <v>4.2026000000000003</v>
      </c>
      <c r="O1141" s="158">
        <v>3.9325999999999999</v>
      </c>
      <c r="P1141" s="158">
        <v>5.1405000000000003</v>
      </c>
      <c r="Q1141" s="158">
        <v>6.7994000000000003</v>
      </c>
      <c r="R1141" s="158">
        <v>3.6476000000000002</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44860</v>
      </c>
      <c r="E1142" s="158">
        <v>4298.2695999999996</v>
      </c>
      <c r="F1142" s="158">
        <v>6.3521000000000001</v>
      </c>
      <c r="G1142" s="158">
        <v>6.3657000000000004</v>
      </c>
      <c r="H1142" s="158">
        <v>5.7957999999999998</v>
      </c>
      <c r="I1142" s="158">
        <v>5.8829000000000002</v>
      </c>
      <c r="J1142" s="158">
        <v>5.8779000000000003</v>
      </c>
      <c r="K1142" s="158">
        <v>5.4512</v>
      </c>
      <c r="L1142" s="158">
        <v>4.8826999999999998</v>
      </c>
      <c r="M1142" s="158">
        <v>4.5239000000000003</v>
      </c>
      <c r="N1142" s="158">
        <v>4.3071000000000002</v>
      </c>
      <c r="O1142" s="158">
        <v>4.0366999999999997</v>
      </c>
      <c r="P1142" s="158">
        <v>5.2458999999999998</v>
      </c>
      <c r="Q1142" s="158">
        <v>6.7369000000000003</v>
      </c>
      <c r="R1142" s="158">
        <v>3.7511999999999999</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44860</v>
      </c>
      <c r="E1143" s="158">
        <v>2164.0828999999999</v>
      </c>
      <c r="F1143" s="158">
        <v>6.2465999999999999</v>
      </c>
      <c r="G1143" s="158">
        <v>6.2028999999999996</v>
      </c>
      <c r="H1143" s="158">
        <v>5.7925000000000004</v>
      </c>
      <c r="I1143" s="158">
        <v>5.8935000000000004</v>
      </c>
      <c r="J1143" s="158">
        <v>5.8983999999999996</v>
      </c>
      <c r="K1143" s="158">
        <v>5.4539999999999997</v>
      </c>
      <c r="L1143" s="158">
        <v>4.8830999999999998</v>
      </c>
      <c r="M1143" s="158">
        <v>4.4939</v>
      </c>
      <c r="N1143" s="158">
        <v>4.2626999999999997</v>
      </c>
      <c r="O1143" s="158">
        <v>3.9493999999999998</v>
      </c>
      <c r="P1143" s="158">
        <v>5.218</v>
      </c>
      <c r="Q1143" s="158">
        <v>4.2816000000000001</v>
      </c>
      <c r="R1143" s="158">
        <v>3.7012999999999998</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44860</v>
      </c>
      <c r="E1144" s="158">
        <v>2178.4722999999999</v>
      </c>
      <c r="F1144" s="158">
        <v>6.3445</v>
      </c>
      <c r="G1144" s="158">
        <v>6.3006000000000002</v>
      </c>
      <c r="H1144" s="158">
        <v>5.8902000000000001</v>
      </c>
      <c r="I1144" s="158">
        <v>5.9916</v>
      </c>
      <c r="J1144" s="158">
        <v>5.9968000000000004</v>
      </c>
      <c r="K1144" s="158">
        <v>5.5532000000000004</v>
      </c>
      <c r="L1144" s="158">
        <v>4.9828000000000001</v>
      </c>
      <c r="M1144" s="158">
        <v>4.5961999999999996</v>
      </c>
      <c r="N1144" s="158">
        <v>4.3662999999999998</v>
      </c>
      <c r="O1144" s="158">
        <v>4.0523999999999996</v>
      </c>
      <c r="P1144" s="158">
        <v>5.3085000000000004</v>
      </c>
      <c r="Q1144" s="158">
        <v>6.7614999999999998</v>
      </c>
      <c r="R1144" s="158">
        <v>3.8033000000000001</v>
      </c>
      <c r="S1144" t="s">
        <v>1857</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44860</v>
      </c>
      <c r="E1145" s="158">
        <v>3123.6388999999999</v>
      </c>
      <c r="F1145" s="158">
        <v>5.4507000000000003</v>
      </c>
      <c r="G1145" s="158">
        <v>5.4074</v>
      </c>
      <c r="H1145" s="158">
        <v>4.9969999999999999</v>
      </c>
      <c r="I1145" s="158">
        <v>5.0972</v>
      </c>
      <c r="J1145" s="158">
        <v>5.1002000000000001</v>
      </c>
      <c r="K1145" s="158">
        <v>4.6493000000000002</v>
      </c>
      <c r="L1145" s="158">
        <v>4.0701999999999998</v>
      </c>
      <c r="M1145" s="158">
        <v>3.6758999999999999</v>
      </c>
      <c r="N1145" s="158">
        <v>3.4384999999999999</v>
      </c>
      <c r="O1145" s="158">
        <v>3.1284000000000001</v>
      </c>
      <c r="P1145" s="158">
        <v>4.3643000000000001</v>
      </c>
      <c r="Q1145" s="158">
        <v>5.8884999999999996</v>
      </c>
      <c r="R1145" s="158">
        <v>2.8809</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44860</v>
      </c>
      <c r="E1146" s="158">
        <v>321.45049999999998</v>
      </c>
      <c r="F1146" s="158">
        <v>6.2462</v>
      </c>
      <c r="G1146" s="158">
        <v>6.1801000000000004</v>
      </c>
      <c r="H1146" s="158">
        <v>5.7031000000000001</v>
      </c>
      <c r="I1146" s="158">
        <v>5.7972999999999999</v>
      </c>
      <c r="J1146" s="158">
        <v>5.8026</v>
      </c>
      <c r="K1146" s="158">
        <v>5.3506999999999998</v>
      </c>
      <c r="L1146" s="158">
        <v>4.7732000000000001</v>
      </c>
      <c r="M1146" s="158">
        <v>4.4164000000000003</v>
      </c>
      <c r="N1146" s="158">
        <v>4.1898999999999997</v>
      </c>
      <c r="O1146" s="158">
        <v>3.9996999999999998</v>
      </c>
      <c r="P1146" s="158">
        <v>5.2290000000000001</v>
      </c>
      <c r="Q1146" s="158">
        <v>7.1315</v>
      </c>
      <c r="R1146" s="158">
        <v>3.6646999999999998</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44860</v>
      </c>
      <c r="E1147" s="158">
        <v>323.78620000000001</v>
      </c>
      <c r="F1147" s="158">
        <v>6.3365</v>
      </c>
      <c r="G1147" s="158">
        <v>6.2671999999999999</v>
      </c>
      <c r="H1147" s="158">
        <v>5.7926000000000002</v>
      </c>
      <c r="I1147" s="158">
        <v>5.8872</v>
      </c>
      <c r="J1147" s="158">
        <v>5.8933</v>
      </c>
      <c r="K1147" s="158">
        <v>5.4420000000000002</v>
      </c>
      <c r="L1147" s="158">
        <v>4.8654000000000002</v>
      </c>
      <c r="M1147" s="158">
        <v>4.5101000000000004</v>
      </c>
      <c r="N1147" s="158">
        <v>4.2922000000000002</v>
      </c>
      <c r="O1147" s="158">
        <v>4.1113999999999997</v>
      </c>
      <c r="P1147" s="158">
        <v>5.3263999999999996</v>
      </c>
      <c r="Q1147" s="158">
        <v>6.7862999999999998</v>
      </c>
      <c r="R1147" s="158">
        <v>3.7778</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44860</v>
      </c>
      <c r="E1148" s="158">
        <v>2334.8487</v>
      </c>
      <c r="F1148" s="158">
        <v>6.2759999999999998</v>
      </c>
      <c r="G1148" s="158">
        <v>6.3537999999999997</v>
      </c>
      <c r="H1148" s="158">
        <v>5.7378999999999998</v>
      </c>
      <c r="I1148" s="158">
        <v>5.9170999999999996</v>
      </c>
      <c r="J1148" s="158">
        <v>5.8520000000000003</v>
      </c>
      <c r="K1148" s="158">
        <v>5.5324</v>
      </c>
      <c r="L1148" s="158">
        <v>4.9131999999999998</v>
      </c>
      <c r="M1148" s="158">
        <v>4.5530999999999997</v>
      </c>
      <c r="N1148" s="158">
        <v>4.3308999999999997</v>
      </c>
      <c r="O1148" s="158">
        <v>4.1870000000000003</v>
      </c>
      <c r="P1148" s="158">
        <v>5.3532000000000002</v>
      </c>
      <c r="Q1148" s="158">
        <v>7.133</v>
      </c>
      <c r="R1148" s="158">
        <v>3.8193999999999999</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44860</v>
      </c>
      <c r="E1149" s="158">
        <v>2354.4177</v>
      </c>
      <c r="F1149" s="158">
        <v>6.3154000000000003</v>
      </c>
      <c r="G1149" s="158">
        <v>6.3936000000000002</v>
      </c>
      <c r="H1149" s="158">
        <v>5.7778999999999998</v>
      </c>
      <c r="I1149" s="158">
        <v>5.9570999999999996</v>
      </c>
      <c r="J1149" s="158">
        <v>5.8921000000000001</v>
      </c>
      <c r="K1149" s="158">
        <v>5.5730000000000004</v>
      </c>
      <c r="L1149" s="158">
        <v>4.9541000000000004</v>
      </c>
      <c r="M1149" s="158">
        <v>4.5945999999999998</v>
      </c>
      <c r="N1149" s="158">
        <v>4.3727</v>
      </c>
      <c r="O1149" s="158">
        <v>4.2289000000000003</v>
      </c>
      <c r="P1149" s="158">
        <v>5.4273999999999996</v>
      </c>
      <c r="Q1149" s="158">
        <v>6.8082000000000003</v>
      </c>
      <c r="R1149" s="158">
        <v>3.8610000000000002</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44860</v>
      </c>
      <c r="E1150" s="158">
        <v>2641.8319999999999</v>
      </c>
      <c r="F1150" s="158">
        <v>6.3758999999999997</v>
      </c>
      <c r="G1150" s="158">
        <v>6.3048000000000002</v>
      </c>
      <c r="H1150" s="158">
        <v>5.6962999999999999</v>
      </c>
      <c r="I1150" s="158">
        <v>5.8875000000000002</v>
      </c>
      <c r="J1150" s="158">
        <v>6.0575999999999999</v>
      </c>
      <c r="K1150" s="158">
        <v>5.5145</v>
      </c>
      <c r="L1150" s="158">
        <v>4.9583000000000004</v>
      </c>
      <c r="M1150" s="158">
        <v>4.5731999999999999</v>
      </c>
      <c r="N1150" s="158">
        <v>4.3236999999999997</v>
      </c>
      <c r="O1150" s="158">
        <v>3.9943</v>
      </c>
      <c r="P1150" s="158">
        <v>5.1999000000000004</v>
      </c>
      <c r="Q1150" s="158">
        <v>6.7039</v>
      </c>
      <c r="R1150" s="158">
        <v>3.7643</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44860</v>
      </c>
      <c r="E1151" s="158">
        <v>2625.6442000000002</v>
      </c>
      <c r="F1151" s="158">
        <v>6.2455999999999996</v>
      </c>
      <c r="G1151" s="158">
        <v>6.1744000000000003</v>
      </c>
      <c r="H1151" s="158">
        <v>5.5660999999999996</v>
      </c>
      <c r="I1151" s="158">
        <v>5.7571000000000003</v>
      </c>
      <c r="J1151" s="158">
        <v>5.9264000000000001</v>
      </c>
      <c r="K1151" s="158">
        <v>5.3922999999999996</v>
      </c>
      <c r="L1151" s="158">
        <v>4.8590999999999998</v>
      </c>
      <c r="M1151" s="158">
        <v>4.4823000000000004</v>
      </c>
      <c r="N1151" s="158">
        <v>4.2386999999999997</v>
      </c>
      <c r="O1151" s="158">
        <v>3.9308000000000001</v>
      </c>
      <c r="P1151" s="158">
        <v>5.1314000000000002</v>
      </c>
      <c r="Q1151" s="158">
        <v>5.3327</v>
      </c>
      <c r="R1151" s="158">
        <v>3.6960999999999999</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44860</v>
      </c>
      <c r="E1152" s="158">
        <v>1685.0376000000001</v>
      </c>
      <c r="F1152" s="158">
        <v>6.2611999999999997</v>
      </c>
      <c r="G1152" s="158">
        <v>6.2146999999999997</v>
      </c>
      <c r="H1152" s="158">
        <v>5.7027999999999999</v>
      </c>
      <c r="I1152" s="158">
        <v>5.8446999999999996</v>
      </c>
      <c r="J1152" s="158">
        <v>5.8559000000000001</v>
      </c>
      <c r="K1152" s="158">
        <v>5.3734000000000002</v>
      </c>
      <c r="L1152" s="158">
        <v>4.8159999999999998</v>
      </c>
      <c r="M1152" s="158">
        <v>4.4265999999999996</v>
      </c>
      <c r="N1152" s="158">
        <v>4.1703000000000001</v>
      </c>
      <c r="O1152" s="158">
        <v>3.6539999999999999</v>
      </c>
      <c r="P1152" s="158">
        <v>4.8023999999999996</v>
      </c>
      <c r="Q1152" s="158">
        <v>5.9962999999999997</v>
      </c>
      <c r="R1152" s="158">
        <v>3.5488</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44860</v>
      </c>
      <c r="E1153" s="158">
        <v>1677.5038999999999</v>
      </c>
      <c r="F1153" s="158">
        <v>6.2108999999999996</v>
      </c>
      <c r="G1153" s="158">
        <v>6.1646000000000001</v>
      </c>
      <c r="H1153" s="158">
        <v>5.6528</v>
      </c>
      <c r="I1153" s="158">
        <v>5.7946999999999997</v>
      </c>
      <c r="J1153" s="158">
        <v>5.8057999999999996</v>
      </c>
      <c r="K1153" s="158">
        <v>5.3228999999999997</v>
      </c>
      <c r="L1153" s="158">
        <v>4.7649999999999997</v>
      </c>
      <c r="M1153" s="158">
        <v>4.3750999999999998</v>
      </c>
      <c r="N1153" s="158">
        <v>4.1181999999999999</v>
      </c>
      <c r="O1153" s="158">
        <v>3.6021999999999998</v>
      </c>
      <c r="P1153" s="158">
        <v>4.7500999999999998</v>
      </c>
      <c r="Q1153" s="158">
        <v>5.9432999999999998</v>
      </c>
      <c r="R1153" s="158">
        <v>3.4971000000000001</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44860</v>
      </c>
      <c r="E1154" s="158">
        <v>2124.2388999999998</v>
      </c>
      <c r="F1154" s="158">
        <v>6.2812999999999999</v>
      </c>
      <c r="G1154" s="158">
        <v>6.0186000000000002</v>
      </c>
      <c r="H1154" s="158">
        <v>5.6509</v>
      </c>
      <c r="I1154" s="158">
        <v>5.7628000000000004</v>
      </c>
      <c r="J1154" s="158">
        <v>5.9753999999999996</v>
      </c>
      <c r="K1154" s="158">
        <v>5.3780999999999999</v>
      </c>
      <c r="L1154" s="158">
        <v>4.7888000000000002</v>
      </c>
      <c r="M1154" s="158">
        <v>4.3575999999999997</v>
      </c>
      <c r="N1154" s="158">
        <v>4.0934999999999997</v>
      </c>
      <c r="O1154" s="158">
        <v>3.8879000000000001</v>
      </c>
      <c r="P1154" s="158">
        <v>5.1824000000000003</v>
      </c>
      <c r="Q1154" s="158">
        <v>6.7599</v>
      </c>
      <c r="R1154" s="158">
        <v>3.6366999999999998</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1893</v>
      </c>
      <c r="C1159" s="154">
        <v>115991</v>
      </c>
      <c r="D1159" s="157">
        <v>44860</v>
      </c>
      <c r="E1159" s="158">
        <v>2104.1446999999998</v>
      </c>
      <c r="F1159" s="158">
        <v>6.1904000000000003</v>
      </c>
      <c r="G1159" s="158">
        <v>5.9284999999999997</v>
      </c>
      <c r="H1159" s="158">
        <v>5.5608000000000004</v>
      </c>
      <c r="I1159" s="158">
        <v>5.6740000000000004</v>
      </c>
      <c r="J1159" s="158">
        <v>5.8856999999999999</v>
      </c>
      <c r="K1159" s="158">
        <v>5.2815000000000003</v>
      </c>
      <c r="L1159" s="158">
        <v>4.6889000000000003</v>
      </c>
      <c r="M1159" s="158">
        <v>4.2569999999999997</v>
      </c>
      <c r="N1159" s="158">
        <v>4.0042999999999997</v>
      </c>
      <c r="O1159" s="158">
        <v>3.7890000000000001</v>
      </c>
      <c r="P1159" s="158">
        <v>5.0801999999999996</v>
      </c>
      <c r="Q1159" s="158">
        <v>6.9894999999999996</v>
      </c>
      <c r="R1159" s="158">
        <v>3.5404</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44860</v>
      </c>
      <c r="E1160" s="158">
        <v>2983.2568999999999</v>
      </c>
      <c r="F1160" s="158">
        <v>6.2984</v>
      </c>
      <c r="G1160" s="158">
        <v>6.1977000000000002</v>
      </c>
      <c r="H1160" s="158">
        <v>5.7211999999999996</v>
      </c>
      <c r="I1160" s="158">
        <v>5.8625999999999996</v>
      </c>
      <c r="J1160" s="158">
        <v>5.8525999999999998</v>
      </c>
      <c r="K1160" s="158">
        <v>5.4175000000000004</v>
      </c>
      <c r="L1160" s="158">
        <v>4.8582999999999998</v>
      </c>
      <c r="M1160" s="158">
        <v>4.4882999999999997</v>
      </c>
      <c r="N1160" s="158">
        <v>4.2491000000000003</v>
      </c>
      <c r="O1160" s="158">
        <v>3.9581</v>
      </c>
      <c r="P1160" s="158">
        <v>5.1875999999999998</v>
      </c>
      <c r="Q1160" s="158">
        <v>7.0926999999999998</v>
      </c>
      <c r="R1160" s="158">
        <v>3.7065999999999999</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44860</v>
      </c>
      <c r="E1161" s="158">
        <v>3003.3964999999998</v>
      </c>
      <c r="F1161" s="158">
        <v>6.3680000000000003</v>
      </c>
      <c r="G1161" s="158">
        <v>6.2680999999999996</v>
      </c>
      <c r="H1161" s="158">
        <v>5.7920999999999996</v>
      </c>
      <c r="I1161" s="158">
        <v>5.9333</v>
      </c>
      <c r="J1161" s="158">
        <v>5.9234999999999998</v>
      </c>
      <c r="K1161" s="158">
        <v>5.4907000000000004</v>
      </c>
      <c r="L1161" s="158">
        <v>4.9314</v>
      </c>
      <c r="M1161" s="158">
        <v>4.5617999999999999</v>
      </c>
      <c r="N1161" s="158">
        <v>4.3231999999999999</v>
      </c>
      <c r="O1161" s="158">
        <v>4.0312999999999999</v>
      </c>
      <c r="P1161" s="158">
        <v>5.2615999999999996</v>
      </c>
      <c r="Q1161" s="158">
        <v>6.7624000000000004</v>
      </c>
      <c r="R1161" s="158">
        <v>3.7799</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44860</v>
      </c>
      <c r="E1162" s="158">
        <v>2679.4922999999999</v>
      </c>
      <c r="F1162" s="158">
        <v>5.7685000000000004</v>
      </c>
      <c r="G1162" s="158">
        <v>5.6676000000000002</v>
      </c>
      <c r="H1162" s="158">
        <v>5.1910999999999996</v>
      </c>
      <c r="I1162" s="158">
        <v>5.3316999999999997</v>
      </c>
      <c r="J1162" s="158">
        <v>5.3204000000000002</v>
      </c>
      <c r="K1162" s="158">
        <v>4.8819999999999997</v>
      </c>
      <c r="L1162" s="158">
        <v>4.3169000000000004</v>
      </c>
      <c r="M1162" s="158">
        <v>3.9422000000000001</v>
      </c>
      <c r="N1162" s="158">
        <v>3.6985999999999999</v>
      </c>
      <c r="O1162" s="158">
        <v>3.4104000000000001</v>
      </c>
      <c r="P1162" s="158">
        <v>4.6281999999999996</v>
      </c>
      <c r="Q1162" s="158">
        <v>6.3741000000000003</v>
      </c>
      <c r="R1162" s="158">
        <v>3.1587000000000001</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44860</v>
      </c>
      <c r="E1163" s="158">
        <v>1145.7828</v>
      </c>
      <c r="F1163" s="158">
        <v>6.2576000000000001</v>
      </c>
      <c r="G1163" s="158">
        <v>6.3246000000000002</v>
      </c>
      <c r="H1163" s="158">
        <v>5.6711</v>
      </c>
      <c r="I1163" s="158">
        <v>5.9375999999999998</v>
      </c>
      <c r="J1163" s="158">
        <v>5.9290000000000003</v>
      </c>
      <c r="K1163" s="158">
        <v>5.4390000000000001</v>
      </c>
      <c r="L1163" s="158">
        <v>4.9546000000000001</v>
      </c>
      <c r="M1163" s="158">
        <v>4.5130999999999997</v>
      </c>
      <c r="N1163" s="158">
        <v>4.2416</v>
      </c>
      <c r="O1163" s="158">
        <v>3.6486000000000001</v>
      </c>
      <c r="P1163" s="158"/>
      <c r="Q1163" s="158">
        <v>3.9512</v>
      </c>
      <c r="R1163" s="158">
        <v>3.6421999999999999</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44860</v>
      </c>
      <c r="E1164" s="158">
        <v>1140.9566</v>
      </c>
      <c r="F1164" s="158">
        <v>6.0952000000000002</v>
      </c>
      <c r="G1164" s="158">
        <v>6.1635</v>
      </c>
      <c r="H1164" s="158">
        <v>5.5105000000000004</v>
      </c>
      <c r="I1164" s="158">
        <v>5.7773000000000003</v>
      </c>
      <c r="J1164" s="158">
        <v>5.7683</v>
      </c>
      <c r="K1164" s="158">
        <v>5.2767999999999997</v>
      </c>
      <c r="L1164" s="158">
        <v>4.7907000000000002</v>
      </c>
      <c r="M1164" s="158">
        <v>4.3498999999999999</v>
      </c>
      <c r="N1164" s="158">
        <v>4.0896999999999997</v>
      </c>
      <c r="O1164" s="158">
        <v>3.5223</v>
      </c>
      <c r="P1164" s="158"/>
      <c r="Q1164" s="158">
        <v>3.8262999999999998</v>
      </c>
      <c r="R1164" s="158">
        <v>3.5095999999999998</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44860</v>
      </c>
      <c r="E1165" s="158">
        <v>59.3551</v>
      </c>
      <c r="F1165" s="158">
        <v>6.2119999999999997</v>
      </c>
      <c r="G1165" s="158">
        <v>6.1936</v>
      </c>
      <c r="H1165" s="158">
        <v>5.8220999999999998</v>
      </c>
      <c r="I1165" s="158">
        <v>5.9036</v>
      </c>
      <c r="J1165" s="158">
        <v>5.9819000000000004</v>
      </c>
      <c r="K1165" s="158">
        <v>5.476</v>
      </c>
      <c r="L1165" s="158">
        <v>4.9038000000000004</v>
      </c>
      <c r="M1165" s="158">
        <v>4.5145</v>
      </c>
      <c r="N1165" s="158">
        <v>4.29</v>
      </c>
      <c r="O1165" s="158">
        <v>3.9462999999999999</v>
      </c>
      <c r="P1165" s="158">
        <v>5.2057000000000002</v>
      </c>
      <c r="Q1165" s="158">
        <v>7.4343000000000004</v>
      </c>
      <c r="R1165" s="158">
        <v>3.7399</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44860</v>
      </c>
      <c r="E1166" s="158">
        <v>59.829799999999999</v>
      </c>
      <c r="F1166" s="158">
        <v>6.2847</v>
      </c>
      <c r="G1166" s="158">
        <v>6.2869000000000002</v>
      </c>
      <c r="H1166" s="158">
        <v>5.9156000000000004</v>
      </c>
      <c r="I1166" s="158">
        <v>6.0011000000000001</v>
      </c>
      <c r="J1166" s="158">
        <v>6.0820999999999996</v>
      </c>
      <c r="K1166" s="158">
        <v>5.5772000000000004</v>
      </c>
      <c r="L1166" s="158">
        <v>5.0061</v>
      </c>
      <c r="M1166" s="158">
        <v>4.6177000000000001</v>
      </c>
      <c r="N1166" s="158">
        <v>4.3907999999999996</v>
      </c>
      <c r="O1166" s="158">
        <v>4.0351999999999997</v>
      </c>
      <c r="P1166" s="158">
        <v>5.2933000000000003</v>
      </c>
      <c r="Q1166" s="158">
        <v>6.8121999999999998</v>
      </c>
      <c r="R1166" s="158">
        <v>3.8315999999999999</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44860</v>
      </c>
      <c r="E1167" s="158">
        <v>34.122500000000002</v>
      </c>
      <c r="F1167" s="158">
        <v>6.2051999999999996</v>
      </c>
      <c r="G1167" s="158">
        <v>6.2073</v>
      </c>
      <c r="H1167" s="158">
        <v>5.8132999999999999</v>
      </c>
      <c r="I1167" s="158">
        <v>5.8887999999999998</v>
      </c>
      <c r="J1167" s="158">
        <v>5.9657999999999998</v>
      </c>
      <c r="K1167" s="158">
        <v>5.4573</v>
      </c>
      <c r="L1167" s="158">
        <v>4.8841000000000001</v>
      </c>
      <c r="M1167" s="158">
        <v>4.4924999999999997</v>
      </c>
      <c r="N1167" s="158">
        <v>4.2671999999999999</v>
      </c>
      <c r="O1167" s="158">
        <v>3.9382999999999999</v>
      </c>
      <c r="P1167" s="158">
        <v>5.2008000000000001</v>
      </c>
      <c r="Q1167" s="158">
        <v>6.8788999999999998</v>
      </c>
      <c r="R1167" s="158">
        <v>3.7275999999999998</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1778</v>
      </c>
      <c r="C1168" s="154">
        <v>148414</v>
      </c>
      <c r="D1168" s="157">
        <v>44860</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1779</v>
      </c>
      <c r="C1169" s="154">
        <v>148413</v>
      </c>
      <c r="D1169" s="157">
        <v>44860</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1780</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1781</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1782</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1783</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1784</v>
      </c>
      <c r="C1174" s="154">
        <v>148415</v>
      </c>
      <c r="D1174" s="157">
        <v>44860</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1858</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44860</v>
      </c>
      <c r="E1175" s="158">
        <v>4419.7969999999996</v>
      </c>
      <c r="F1175" s="158">
        <v>6.3244999999999996</v>
      </c>
      <c r="G1175" s="158">
        <v>6.2748999999999997</v>
      </c>
      <c r="H1175" s="158">
        <v>5.74</v>
      </c>
      <c r="I1175" s="158">
        <v>5.8680000000000003</v>
      </c>
      <c r="J1175" s="158">
        <v>5.8802000000000003</v>
      </c>
      <c r="K1175" s="158">
        <v>5.4349999999999996</v>
      </c>
      <c r="L1175" s="158">
        <v>4.8826999999999998</v>
      </c>
      <c r="M1175" s="158">
        <v>4.5167000000000002</v>
      </c>
      <c r="N1175" s="158">
        <v>4.3108000000000004</v>
      </c>
      <c r="O1175" s="158">
        <v>4.0445000000000002</v>
      </c>
      <c r="P1175" s="158">
        <v>5.2507000000000001</v>
      </c>
      <c r="Q1175" s="158">
        <v>6.7336999999999998</v>
      </c>
      <c r="R1175" s="158">
        <v>3.7742</v>
      </c>
      <c r="S1175" t="s">
        <v>1858</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44860</v>
      </c>
      <c r="E1176" s="158">
        <v>4391.9872999999998</v>
      </c>
      <c r="F1176" s="158">
        <v>6.2023999999999999</v>
      </c>
      <c r="G1176" s="158">
        <v>6.1529999999999996</v>
      </c>
      <c r="H1176" s="158">
        <v>5.6181999999999999</v>
      </c>
      <c r="I1176" s="158">
        <v>5.7458</v>
      </c>
      <c r="J1176" s="158">
        <v>5.7576000000000001</v>
      </c>
      <c r="K1176" s="158">
        <v>5.3114999999999997</v>
      </c>
      <c r="L1176" s="158">
        <v>4.758</v>
      </c>
      <c r="M1176" s="158">
        <v>4.391</v>
      </c>
      <c r="N1176" s="158">
        <v>4.1839000000000004</v>
      </c>
      <c r="O1176" s="158">
        <v>3.9426000000000001</v>
      </c>
      <c r="P1176" s="158">
        <v>5.1677</v>
      </c>
      <c r="Q1176" s="158">
        <v>6.8512000000000004</v>
      </c>
      <c r="R1176" s="158">
        <v>3.6515</v>
      </c>
      <c r="S1176" t="s">
        <v>1858</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44860</v>
      </c>
      <c r="E1177" s="158">
        <v>2994.9348</v>
      </c>
      <c r="F1177" s="158">
        <v>6.2995000000000001</v>
      </c>
      <c r="G1177" s="158">
        <v>6.2679</v>
      </c>
      <c r="H1177" s="158">
        <v>5.7869999999999999</v>
      </c>
      <c r="I1177" s="158">
        <v>5.9074</v>
      </c>
      <c r="J1177" s="158">
        <v>5.9165999999999999</v>
      </c>
      <c r="K1177" s="158">
        <v>5.46</v>
      </c>
      <c r="L1177" s="158">
        <v>4.9397000000000002</v>
      </c>
      <c r="M1177" s="158">
        <v>4.5502000000000002</v>
      </c>
      <c r="N1177" s="158">
        <v>4.3167999999999997</v>
      </c>
      <c r="O1177" s="158">
        <v>4.0636999999999999</v>
      </c>
      <c r="P1177" s="158">
        <v>5.2839</v>
      </c>
      <c r="Q1177" s="158">
        <v>6.7558999999999996</v>
      </c>
      <c r="R1177" s="158">
        <v>3.762</v>
      </c>
      <c r="S1177" t="s">
        <v>1858</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1930</v>
      </c>
      <c r="C1178" s="154">
        <v>112457</v>
      </c>
      <c r="D1178" s="157">
        <v>44860</v>
      </c>
      <c r="E1178" s="158">
        <v>2978.7197000000001</v>
      </c>
      <c r="F1178" s="158">
        <v>6.2393999999999998</v>
      </c>
      <c r="G1178" s="158">
        <v>6.2080000000000002</v>
      </c>
      <c r="H1178" s="158">
        <v>5.7270000000000003</v>
      </c>
      <c r="I1178" s="158">
        <v>5.8472</v>
      </c>
      <c r="J1178" s="158">
        <v>5.8563000000000001</v>
      </c>
      <c r="K1178" s="158">
        <v>5.3992000000000004</v>
      </c>
      <c r="L1178" s="158">
        <v>4.8781999999999996</v>
      </c>
      <c r="M1178" s="158">
        <v>4.4882</v>
      </c>
      <c r="N1178" s="158">
        <v>4.2542</v>
      </c>
      <c r="O1178" s="158">
        <v>4.0072999999999999</v>
      </c>
      <c r="P1178" s="158">
        <v>5.2267000000000001</v>
      </c>
      <c r="Q1178" s="158">
        <v>7.0263</v>
      </c>
      <c r="R1178" s="158">
        <v>3.7035999999999998</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44860</v>
      </c>
      <c r="E1179" s="158">
        <v>3972.2682</v>
      </c>
      <c r="F1179" s="158">
        <v>6.3891</v>
      </c>
      <c r="G1179" s="158">
        <v>6.4253999999999998</v>
      </c>
      <c r="H1179" s="158">
        <v>5.8198999999999996</v>
      </c>
      <c r="I1179" s="158">
        <v>5.9282000000000004</v>
      </c>
      <c r="J1179" s="158">
        <v>5.9710999999999999</v>
      </c>
      <c r="K1179" s="158">
        <v>5.4724000000000004</v>
      </c>
      <c r="L1179" s="158">
        <v>4.9105999999999996</v>
      </c>
      <c r="M1179" s="158">
        <v>4.5289000000000001</v>
      </c>
      <c r="N1179" s="158">
        <v>4.3171999999999997</v>
      </c>
      <c r="O1179" s="158">
        <v>4.1470000000000002</v>
      </c>
      <c r="P1179" s="158">
        <v>5.3452000000000002</v>
      </c>
      <c r="Q1179" s="158">
        <v>6.7815000000000003</v>
      </c>
      <c r="R1179" s="158">
        <v>3.8109000000000002</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1884</v>
      </c>
      <c r="C1180" s="154">
        <v>101185</v>
      </c>
      <c r="D1180" s="157">
        <v>44860</v>
      </c>
      <c r="E1180" s="158">
        <v>3927.4506000000001</v>
      </c>
      <c r="F1180" s="158">
        <v>6.2481999999999998</v>
      </c>
      <c r="G1180" s="158">
        <v>6.2847999999999997</v>
      </c>
      <c r="H1180" s="158">
        <v>5.6794000000000002</v>
      </c>
      <c r="I1180" s="158">
        <v>5.7876000000000003</v>
      </c>
      <c r="J1180" s="158">
        <v>5.8301999999999996</v>
      </c>
      <c r="K1180" s="158">
        <v>5.3300999999999998</v>
      </c>
      <c r="L1180" s="158">
        <v>4.7668999999999997</v>
      </c>
      <c r="M1180" s="158">
        <v>4.3840000000000003</v>
      </c>
      <c r="N1180" s="158">
        <v>4.1711</v>
      </c>
      <c r="O1180" s="158">
        <v>4.0034999999999998</v>
      </c>
      <c r="P1180" s="158">
        <v>5.1990999999999996</v>
      </c>
      <c r="Q1180" s="158">
        <v>6.8539000000000003</v>
      </c>
      <c r="R1180" s="158">
        <v>3.6659999999999999</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44860</v>
      </c>
      <c r="E1181" s="158">
        <v>1423.0556999999999</v>
      </c>
      <c r="F1181" s="158">
        <v>6.3544</v>
      </c>
      <c r="G1181" s="158">
        <v>6.4001999999999999</v>
      </c>
      <c r="H1181" s="158">
        <v>6.0084</v>
      </c>
      <c r="I1181" s="158">
        <v>6.1043000000000003</v>
      </c>
      <c r="J1181" s="158">
        <v>6.1017000000000001</v>
      </c>
      <c r="K1181" s="158">
        <v>5.5932000000000004</v>
      </c>
      <c r="L1181" s="158">
        <v>5.0548999999999999</v>
      </c>
      <c r="M1181" s="158">
        <v>4.6508000000000003</v>
      </c>
      <c r="N1181" s="158">
        <v>4.4207999999999998</v>
      </c>
      <c r="O1181" s="158">
        <v>4.1900000000000004</v>
      </c>
      <c r="P1181" s="158">
        <v>5.4154999999999998</v>
      </c>
      <c r="Q1181" s="158">
        <v>5.7431000000000001</v>
      </c>
      <c r="R1181" s="158">
        <v>3.8742999999999999</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44860</v>
      </c>
      <c r="E1182" s="158">
        <v>1412.1488999999999</v>
      </c>
      <c r="F1182" s="158">
        <v>6.2431999999999999</v>
      </c>
      <c r="G1182" s="158">
        <v>6.2900999999999998</v>
      </c>
      <c r="H1182" s="158">
        <v>5.8982999999999999</v>
      </c>
      <c r="I1182" s="158">
        <v>5.9939999999999998</v>
      </c>
      <c r="J1182" s="158">
        <v>5.9905999999999997</v>
      </c>
      <c r="K1182" s="158">
        <v>5.4813000000000001</v>
      </c>
      <c r="L1182" s="158">
        <v>4.9417999999999997</v>
      </c>
      <c r="M1182" s="158">
        <v>4.5366999999999997</v>
      </c>
      <c r="N1182" s="158">
        <v>4.3056999999999999</v>
      </c>
      <c r="O1182" s="158">
        <v>4.0754000000000001</v>
      </c>
      <c r="P1182" s="158">
        <v>5.2919</v>
      </c>
      <c r="Q1182" s="158">
        <v>5.6143000000000001</v>
      </c>
      <c r="R1182" s="158">
        <v>3.7599</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44860</v>
      </c>
      <c r="E1183" s="158">
        <v>2309.2804999999998</v>
      </c>
      <c r="F1183" s="158">
        <v>6.3739999999999997</v>
      </c>
      <c r="G1183" s="158">
        <v>6.3236999999999997</v>
      </c>
      <c r="H1183" s="158">
        <v>5.7718999999999996</v>
      </c>
      <c r="I1183" s="158">
        <v>5.9154999999999998</v>
      </c>
      <c r="J1183" s="158">
        <v>5.9676999999999998</v>
      </c>
      <c r="K1183" s="158">
        <v>5.5014000000000003</v>
      </c>
      <c r="L1183" s="158">
        <v>4.9898999999999996</v>
      </c>
      <c r="M1183" s="158">
        <v>4.5972</v>
      </c>
      <c r="N1183" s="158">
        <v>4.3554000000000004</v>
      </c>
      <c r="O1183" s="158">
        <v>4.1189999999999998</v>
      </c>
      <c r="P1183" s="158">
        <v>5.3274999999999997</v>
      </c>
      <c r="Q1183" s="158">
        <v>6.6029999999999998</v>
      </c>
      <c r="R1183" s="158">
        <v>3.8479999999999999</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44860</v>
      </c>
      <c r="E1184" s="158">
        <v>2276.4268000000002</v>
      </c>
      <c r="F1184" s="158">
        <v>6.2735000000000003</v>
      </c>
      <c r="G1184" s="158">
        <v>6.2220000000000004</v>
      </c>
      <c r="H1184" s="158">
        <v>5.6698000000000004</v>
      </c>
      <c r="I1184" s="158">
        <v>5.8131000000000004</v>
      </c>
      <c r="J1184" s="158">
        <v>5.8644999999999996</v>
      </c>
      <c r="K1184" s="158">
        <v>5.4016000000000002</v>
      </c>
      <c r="L1184" s="158">
        <v>4.8895999999999997</v>
      </c>
      <c r="M1184" s="158">
        <v>4.4965999999999999</v>
      </c>
      <c r="N1184" s="158">
        <v>4.2527999999999997</v>
      </c>
      <c r="O1184" s="158">
        <v>4.0168999999999997</v>
      </c>
      <c r="P1184" s="158">
        <v>5.2305000000000001</v>
      </c>
      <c r="Q1184" s="158">
        <v>6.1447000000000003</v>
      </c>
      <c r="R1184" s="158">
        <v>3.7471999999999999</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44860</v>
      </c>
      <c r="E1185" s="158">
        <v>11.6812</v>
      </c>
      <c r="F1185" s="158">
        <v>5.9379</v>
      </c>
      <c r="G1185" s="158">
        <v>5.8791000000000002</v>
      </c>
      <c r="H1185" s="158">
        <v>5.4962999999999997</v>
      </c>
      <c r="I1185" s="158">
        <v>5.7487000000000004</v>
      </c>
      <c r="J1185" s="158">
        <v>5.4508000000000001</v>
      </c>
      <c r="K1185" s="158">
        <v>5.0702999999999996</v>
      </c>
      <c r="L1185" s="158">
        <v>4.5941000000000001</v>
      </c>
      <c r="M1185" s="158">
        <v>4.2564000000000002</v>
      </c>
      <c r="N1185" s="158">
        <v>4.0243000000000002</v>
      </c>
      <c r="O1185" s="158">
        <v>3.6274000000000002</v>
      </c>
      <c r="P1185" s="158"/>
      <c r="Q1185" s="158">
        <v>4.1135999999999999</v>
      </c>
      <c r="R1185" s="158">
        <v>3.5163000000000002</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44860</v>
      </c>
      <c r="E1186" s="158">
        <v>11.613799999999999</v>
      </c>
      <c r="F1186" s="158">
        <v>5.9722999999999997</v>
      </c>
      <c r="G1186" s="158">
        <v>5.7244000000000002</v>
      </c>
      <c r="H1186" s="158">
        <v>5.3483000000000001</v>
      </c>
      <c r="I1186" s="158">
        <v>5.6017000000000001</v>
      </c>
      <c r="J1186" s="158">
        <v>5.3029000000000002</v>
      </c>
      <c r="K1186" s="158">
        <v>4.9179000000000004</v>
      </c>
      <c r="L1186" s="158">
        <v>4.4398999999999997</v>
      </c>
      <c r="M1186" s="158">
        <v>4.1017999999999999</v>
      </c>
      <c r="N1186" s="158">
        <v>3.8681000000000001</v>
      </c>
      <c r="O1186" s="158">
        <v>3.4721000000000002</v>
      </c>
      <c r="P1186" s="158"/>
      <c r="Q1186" s="158">
        <v>3.9573999999999998</v>
      </c>
      <c r="R1186" s="158">
        <v>3.3605</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1872</v>
      </c>
      <c r="C1187" s="154">
        <v>119164</v>
      </c>
      <c r="D1187" s="157">
        <v>44860</v>
      </c>
      <c r="E1187" s="158">
        <v>2399.1334000000002</v>
      </c>
      <c r="F1187" s="158">
        <v>6.2144000000000004</v>
      </c>
      <c r="G1187" s="158">
        <v>6.1820000000000004</v>
      </c>
      <c r="H1187" s="158">
        <v>5.9317000000000002</v>
      </c>
      <c r="I1187" s="158">
        <v>5.9314999999999998</v>
      </c>
      <c r="J1187" s="158">
        <v>5.7335000000000003</v>
      </c>
      <c r="K1187" s="158">
        <v>5.5311000000000003</v>
      </c>
      <c r="L1187" s="158">
        <v>5.0415000000000001</v>
      </c>
      <c r="M1187" s="158">
        <v>4.8685</v>
      </c>
      <c r="N1187" s="158">
        <v>4.6985999999999999</v>
      </c>
      <c r="O1187" s="158">
        <v>3.9895999999999998</v>
      </c>
      <c r="P1187" s="158">
        <v>5.2205000000000004</v>
      </c>
      <c r="Q1187" s="158">
        <v>6.8057999999999996</v>
      </c>
      <c r="R1187" s="158">
        <v>3.9535</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1873</v>
      </c>
      <c r="C1188" s="154">
        <v>112636</v>
      </c>
      <c r="D1188" s="157">
        <v>44860</v>
      </c>
      <c r="E1188" s="158">
        <v>2380.7154</v>
      </c>
      <c r="F1188" s="158">
        <v>6.1642999999999999</v>
      </c>
      <c r="G1188" s="158">
        <v>6.1318999999999999</v>
      </c>
      <c r="H1188" s="158">
        <v>5.8821000000000003</v>
      </c>
      <c r="I1188" s="158">
        <v>5.8823999999999996</v>
      </c>
      <c r="J1188" s="158">
        <v>5.6867000000000001</v>
      </c>
      <c r="K1188" s="158">
        <v>5.4802</v>
      </c>
      <c r="L1188" s="158">
        <v>4.9894999999999996</v>
      </c>
      <c r="M1188" s="158">
        <v>4.8162000000000003</v>
      </c>
      <c r="N1188" s="158">
        <v>4.6459000000000001</v>
      </c>
      <c r="O1188" s="158">
        <v>3.9375</v>
      </c>
      <c r="P1188" s="158">
        <v>5.1425000000000001</v>
      </c>
      <c r="Q1188" s="158">
        <v>7.0740999999999996</v>
      </c>
      <c r="R1188" s="158">
        <v>3.9013</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44860</v>
      </c>
      <c r="E1189" s="158">
        <v>5301.2340000000004</v>
      </c>
      <c r="F1189" s="158">
        <v>6.2694000000000001</v>
      </c>
      <c r="G1189" s="158">
        <v>6.0597000000000003</v>
      </c>
      <c r="H1189" s="158">
        <v>5.5682999999999998</v>
      </c>
      <c r="I1189" s="158">
        <v>5.7431999999999999</v>
      </c>
      <c r="J1189" s="158">
        <v>5.8907999999999996</v>
      </c>
      <c r="K1189" s="158">
        <v>5.3571999999999997</v>
      </c>
      <c r="L1189" s="158">
        <v>4.7698999999999998</v>
      </c>
      <c r="M1189" s="158">
        <v>4.4169</v>
      </c>
      <c r="N1189" s="158">
        <v>4.2068000000000003</v>
      </c>
      <c r="O1189" s="158">
        <v>3.9952999999999999</v>
      </c>
      <c r="P1189" s="158">
        <v>5.2583000000000002</v>
      </c>
      <c r="Q1189" s="158">
        <v>6.8339999999999996</v>
      </c>
      <c r="R1189" s="158">
        <v>3.6600999999999999</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44860</v>
      </c>
      <c r="E1190" s="158">
        <v>5350.2556000000004</v>
      </c>
      <c r="F1190" s="158">
        <v>6.4090999999999996</v>
      </c>
      <c r="G1190" s="158">
        <v>6.1993999999999998</v>
      </c>
      <c r="H1190" s="158">
        <v>5.7084000000000001</v>
      </c>
      <c r="I1190" s="158">
        <v>5.8951000000000002</v>
      </c>
      <c r="J1190" s="158">
        <v>6.0368000000000004</v>
      </c>
      <c r="K1190" s="158">
        <v>5.5007999999999999</v>
      </c>
      <c r="L1190" s="158">
        <v>4.9135</v>
      </c>
      <c r="M1190" s="158">
        <v>4.5609000000000002</v>
      </c>
      <c r="N1190" s="158">
        <v>4.3522999999999996</v>
      </c>
      <c r="O1190" s="158">
        <v>4.1257999999999999</v>
      </c>
      <c r="P1190" s="158">
        <v>5.3712</v>
      </c>
      <c r="Q1190" s="158">
        <v>6.8221999999999996</v>
      </c>
      <c r="R1190" s="158">
        <v>3.8052000000000001</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44860</v>
      </c>
      <c r="E1191" s="158">
        <v>4768.2411000000002</v>
      </c>
      <c r="F1191" s="158">
        <v>5.6692999999999998</v>
      </c>
      <c r="G1191" s="158">
        <v>5.4591000000000003</v>
      </c>
      <c r="H1191" s="158">
        <v>4.9676999999999998</v>
      </c>
      <c r="I1191" s="158">
        <v>5.1536</v>
      </c>
      <c r="J1191" s="158">
        <v>5.2933000000000003</v>
      </c>
      <c r="K1191" s="158">
        <v>4.7392000000000003</v>
      </c>
      <c r="L1191" s="158">
        <v>4.1416000000000004</v>
      </c>
      <c r="M1191" s="158">
        <v>3.7814000000000001</v>
      </c>
      <c r="N1191" s="158">
        <v>3.5653999999999999</v>
      </c>
      <c r="O1191" s="158">
        <v>3.3325999999999998</v>
      </c>
      <c r="P1191" s="158">
        <v>4.5126999999999997</v>
      </c>
      <c r="Q1191" s="158">
        <v>6.5486000000000004</v>
      </c>
      <c r="R1191" s="158">
        <v>3.0177999999999998</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44860</v>
      </c>
      <c r="E1192" s="158">
        <v>1222.3207</v>
      </c>
      <c r="F1192" s="158">
        <v>5.9493</v>
      </c>
      <c r="G1192" s="158">
        <v>6.0579000000000001</v>
      </c>
      <c r="H1192" s="158">
        <v>5.7870999999999997</v>
      </c>
      <c r="I1192" s="158">
        <v>5.9264000000000001</v>
      </c>
      <c r="J1192" s="158">
        <v>5.6082999999999998</v>
      </c>
      <c r="K1192" s="158">
        <v>5.2507999999999999</v>
      </c>
      <c r="L1192" s="158">
        <v>4.6710000000000003</v>
      </c>
      <c r="M1192" s="158">
        <v>4.3277999999999999</v>
      </c>
      <c r="N1192" s="158">
        <v>4.1093999999999999</v>
      </c>
      <c r="O1192" s="158">
        <v>3.7738999999999998</v>
      </c>
      <c r="P1192" s="158"/>
      <c r="Q1192" s="158">
        <v>4.6007999999999996</v>
      </c>
      <c r="R1192" s="158">
        <v>3.6194999999999999</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44860</v>
      </c>
      <c r="E1193" s="158">
        <v>1216.7601999999999</v>
      </c>
      <c r="F1193" s="158">
        <v>5.8535000000000004</v>
      </c>
      <c r="G1193" s="158">
        <v>5.9606000000000003</v>
      </c>
      <c r="H1193" s="158">
        <v>5.6902999999999997</v>
      </c>
      <c r="I1193" s="158">
        <v>5.8301999999999996</v>
      </c>
      <c r="J1193" s="158">
        <v>5.5110999999999999</v>
      </c>
      <c r="K1193" s="158">
        <v>5.1521999999999997</v>
      </c>
      <c r="L1193" s="158">
        <v>4.5709</v>
      </c>
      <c r="M1193" s="158">
        <v>4.2267000000000001</v>
      </c>
      <c r="N1193" s="158">
        <v>4.0068000000000001</v>
      </c>
      <c r="O1193" s="158">
        <v>3.6709000000000001</v>
      </c>
      <c r="P1193" s="158"/>
      <c r="Q1193" s="158">
        <v>4.4939999999999998</v>
      </c>
      <c r="R1193" s="158">
        <v>3.5167999999999999</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1940</v>
      </c>
      <c r="C1194" s="154">
        <v>138288</v>
      </c>
      <c r="D1194" s="157">
        <v>44860</v>
      </c>
      <c r="E1194" s="158">
        <v>282.66269999999997</v>
      </c>
      <c r="F1194" s="158">
        <v>6.2251000000000003</v>
      </c>
      <c r="G1194" s="158">
        <v>6.2874999999999996</v>
      </c>
      <c r="H1194" s="158">
        <v>5.7027000000000001</v>
      </c>
      <c r="I1194" s="158">
        <v>5.8033999999999999</v>
      </c>
      <c r="J1194" s="158">
        <v>5.8483000000000001</v>
      </c>
      <c r="K1194" s="158">
        <v>5.3716999999999997</v>
      </c>
      <c r="L1194" s="158">
        <v>4.8501000000000003</v>
      </c>
      <c r="M1194" s="158">
        <v>4.4732000000000003</v>
      </c>
      <c r="N1194" s="158">
        <v>4.2363</v>
      </c>
      <c r="O1194" s="158">
        <v>4.0019</v>
      </c>
      <c r="P1194" s="158">
        <v>5.2659000000000002</v>
      </c>
      <c r="Q1194" s="158">
        <v>7.0976999999999997</v>
      </c>
      <c r="R1194" s="158">
        <v>3.7063999999999999</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1941</v>
      </c>
      <c r="C1195" s="154">
        <v>138299</v>
      </c>
      <c r="D1195" s="157">
        <v>44860</v>
      </c>
      <c r="E1195" s="158">
        <v>285.0675</v>
      </c>
      <c r="F1195" s="158">
        <v>6.3518999999999997</v>
      </c>
      <c r="G1195" s="158">
        <v>6.4096000000000002</v>
      </c>
      <c r="H1195" s="158">
        <v>5.8250000000000002</v>
      </c>
      <c r="I1195" s="158">
        <v>5.9242999999999997</v>
      </c>
      <c r="J1195" s="158">
        <v>5.9692999999999996</v>
      </c>
      <c r="K1195" s="158">
        <v>5.4915000000000003</v>
      </c>
      <c r="L1195" s="158">
        <v>4.9706000000000001</v>
      </c>
      <c r="M1195" s="158">
        <v>4.5926</v>
      </c>
      <c r="N1195" s="158">
        <v>4.3536999999999999</v>
      </c>
      <c r="O1195" s="158">
        <v>4.1443000000000003</v>
      </c>
      <c r="P1195" s="158">
        <v>5.3753000000000002</v>
      </c>
      <c r="Q1195" s="158">
        <v>6.8072999999999997</v>
      </c>
      <c r="R1195" s="158">
        <v>3.8277000000000001</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1785</v>
      </c>
      <c r="C1196" s="154">
        <v>148513</v>
      </c>
      <c r="D1196" s="157">
        <v>44860</v>
      </c>
      <c r="E1196" s="158">
        <v>10.9598</v>
      </c>
      <c r="F1196" s="158">
        <v>6.3288000000000002</v>
      </c>
      <c r="G1196" s="158">
        <v>6.3998999999999997</v>
      </c>
      <c r="H1196" s="158">
        <v>5.6200999999999999</v>
      </c>
      <c r="I1196" s="158">
        <v>5.8173000000000004</v>
      </c>
      <c r="J1196" s="158">
        <v>5.8785999999999996</v>
      </c>
      <c r="K1196" s="158">
        <v>5.2709999999999999</v>
      </c>
      <c r="L1196" s="158">
        <v>4.6920999999999999</v>
      </c>
      <c r="M1196" s="158">
        <v>4.4314</v>
      </c>
      <c r="N1196" s="158">
        <v>4.3532000000000002</v>
      </c>
      <c r="O1196" s="158"/>
      <c r="P1196" s="158"/>
      <c r="Q1196" s="158">
        <v>4.4283999999999999</v>
      </c>
      <c r="R1196" s="158">
        <v>4.3613999999999997</v>
      </c>
      <c r="S1196" t="s">
        <v>1858</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1786</v>
      </c>
      <c r="C1197" s="154">
        <v>148510</v>
      </c>
      <c r="D1197" s="157">
        <v>44860</v>
      </c>
      <c r="E1197" s="158">
        <v>10.9605</v>
      </c>
      <c r="F1197" s="158">
        <v>6.3284000000000002</v>
      </c>
      <c r="G1197" s="158">
        <v>6.3994999999999997</v>
      </c>
      <c r="H1197" s="158">
        <v>5.6673999999999998</v>
      </c>
      <c r="I1197" s="158">
        <v>5.8169000000000004</v>
      </c>
      <c r="J1197" s="158">
        <v>5.8894000000000002</v>
      </c>
      <c r="K1197" s="158">
        <v>5.2744</v>
      </c>
      <c r="L1197" s="158">
        <v>4.6936999999999998</v>
      </c>
      <c r="M1197" s="158">
        <v>4.4337</v>
      </c>
      <c r="N1197" s="158">
        <v>4.3539000000000003</v>
      </c>
      <c r="O1197" s="158"/>
      <c r="P1197" s="158"/>
      <c r="Q1197" s="158">
        <v>4.4314999999999998</v>
      </c>
      <c r="R1197" s="158">
        <v>4.3651999999999997</v>
      </c>
      <c r="S1197" t="s">
        <v>1858</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1787</v>
      </c>
      <c r="C1198" s="154">
        <v>148511</v>
      </c>
      <c r="D1198" s="157">
        <v>44860</v>
      </c>
      <c r="E1198" s="158">
        <v>10.9598</v>
      </c>
      <c r="F1198" s="158">
        <v>6.3288000000000002</v>
      </c>
      <c r="G1198" s="158">
        <v>6.3998999999999997</v>
      </c>
      <c r="H1198" s="158">
        <v>5.6200999999999999</v>
      </c>
      <c r="I1198" s="158">
        <v>5.8173000000000004</v>
      </c>
      <c r="J1198" s="158">
        <v>5.8785999999999996</v>
      </c>
      <c r="K1198" s="158">
        <v>5.2709999999999999</v>
      </c>
      <c r="L1198" s="158">
        <v>4.6920999999999999</v>
      </c>
      <c r="M1198" s="158">
        <v>4.4314</v>
      </c>
      <c r="N1198" s="158">
        <v>4.3532000000000002</v>
      </c>
      <c r="O1198" s="158"/>
      <c r="P1198" s="158"/>
      <c r="Q1198" s="158">
        <v>4.4283999999999999</v>
      </c>
      <c r="R1198" s="158">
        <v>4.3613999999999997</v>
      </c>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1788</v>
      </c>
      <c r="C1199" s="154">
        <v>148512</v>
      </c>
      <c r="D1199" s="157">
        <v>44860</v>
      </c>
      <c r="E1199" s="158">
        <v>10.968299999999999</v>
      </c>
      <c r="F1199" s="158">
        <v>6.6567999999999996</v>
      </c>
      <c r="G1199" s="158">
        <v>6.5949</v>
      </c>
      <c r="H1199" s="158">
        <v>5.8539000000000003</v>
      </c>
      <c r="I1199" s="158">
        <v>6.0277000000000003</v>
      </c>
      <c r="J1199" s="158">
        <v>6.0532000000000004</v>
      </c>
      <c r="K1199" s="158">
        <v>5.3930999999999996</v>
      </c>
      <c r="L1199" s="158">
        <v>4.7492999999999999</v>
      </c>
      <c r="M1199" s="158">
        <v>4.4954999999999998</v>
      </c>
      <c r="N1199" s="158">
        <v>4.4062999999999999</v>
      </c>
      <c r="O1199" s="158"/>
      <c r="P1199" s="158"/>
      <c r="Q1199" s="158">
        <v>4.4667000000000003</v>
      </c>
      <c r="R1199" s="158">
        <v>4.4013</v>
      </c>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44860</v>
      </c>
      <c r="E1200" s="158">
        <v>34.581600000000002</v>
      </c>
      <c r="F1200" s="158">
        <v>6.1227999999999998</v>
      </c>
      <c r="G1200" s="158">
        <v>6.1479999999999997</v>
      </c>
      <c r="H1200" s="158">
        <v>5.3884999999999996</v>
      </c>
      <c r="I1200" s="158">
        <v>5.5606</v>
      </c>
      <c r="J1200" s="158">
        <v>5.6269999999999998</v>
      </c>
      <c r="K1200" s="158">
        <v>5.1753999999999998</v>
      </c>
      <c r="L1200" s="158">
        <v>4.6586999999999996</v>
      </c>
      <c r="M1200" s="158">
        <v>4.4189999999999996</v>
      </c>
      <c r="N1200" s="158">
        <v>4.3521999999999998</v>
      </c>
      <c r="O1200" s="158">
        <v>4.5472000000000001</v>
      </c>
      <c r="P1200" s="158">
        <v>5.5716999999999999</v>
      </c>
      <c r="Q1200" s="158">
        <v>7.5324</v>
      </c>
      <c r="R1200" s="158">
        <v>4.1661999999999999</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44860</v>
      </c>
      <c r="E1201" s="158">
        <v>35.244100000000003</v>
      </c>
      <c r="F1201" s="158">
        <v>6.3185000000000002</v>
      </c>
      <c r="G1201" s="158">
        <v>6.3851000000000004</v>
      </c>
      <c r="H1201" s="158">
        <v>5.6429</v>
      </c>
      <c r="I1201" s="158">
        <v>5.8125</v>
      </c>
      <c r="J1201" s="158">
        <v>5.8970000000000002</v>
      </c>
      <c r="K1201" s="158">
        <v>5.4363000000000001</v>
      </c>
      <c r="L1201" s="158">
        <v>4.9196999999999997</v>
      </c>
      <c r="M1201" s="158">
        <v>4.6814</v>
      </c>
      <c r="N1201" s="158">
        <v>4.6163999999999996</v>
      </c>
      <c r="O1201" s="158">
        <v>4.8758999999999997</v>
      </c>
      <c r="P1201" s="158">
        <v>5.8765000000000001</v>
      </c>
      <c r="Q1201" s="158">
        <v>7.2595000000000001</v>
      </c>
      <c r="R1201" s="158">
        <v>4.4762000000000004</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44860</v>
      </c>
      <c r="E1202" s="158">
        <v>29.459399999999999</v>
      </c>
      <c r="F1202" s="158">
        <v>6.0720999999999998</v>
      </c>
      <c r="G1202" s="158">
        <v>6.2394999999999996</v>
      </c>
      <c r="H1202" s="158">
        <v>5.8297999999999996</v>
      </c>
      <c r="I1202" s="158">
        <v>5.8985000000000003</v>
      </c>
      <c r="J1202" s="158">
        <v>5.7012</v>
      </c>
      <c r="K1202" s="158">
        <v>5.3006000000000002</v>
      </c>
      <c r="L1202" s="158">
        <v>4.7148000000000003</v>
      </c>
      <c r="M1202" s="158">
        <v>4.3640999999999996</v>
      </c>
      <c r="N1202" s="158">
        <v>4.1307</v>
      </c>
      <c r="O1202" s="158">
        <v>3.7584</v>
      </c>
      <c r="P1202" s="158">
        <v>4.8174999999999999</v>
      </c>
      <c r="Q1202" s="158">
        <v>6.74</v>
      </c>
      <c r="R1202" s="158">
        <v>3.63</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44860</v>
      </c>
      <c r="E1203" s="158">
        <v>29.3322</v>
      </c>
      <c r="F1203" s="158">
        <v>6.0983999999999998</v>
      </c>
      <c r="G1203" s="158">
        <v>6.1835000000000004</v>
      </c>
      <c r="H1203" s="158">
        <v>5.7304000000000004</v>
      </c>
      <c r="I1203" s="158">
        <v>5.7991999999999999</v>
      </c>
      <c r="J1203" s="158">
        <v>5.6045999999999996</v>
      </c>
      <c r="K1203" s="158">
        <v>5.1989000000000001</v>
      </c>
      <c r="L1203" s="158">
        <v>4.6124999999999998</v>
      </c>
      <c r="M1203" s="158">
        <v>4.2613000000000003</v>
      </c>
      <c r="N1203" s="158">
        <v>4.0266999999999999</v>
      </c>
      <c r="O1203" s="158">
        <v>3.6585999999999999</v>
      </c>
      <c r="P1203" s="158">
        <v>4.7332999999999998</v>
      </c>
      <c r="Q1203" s="158">
        <v>6.6767000000000003</v>
      </c>
      <c r="R1203" s="158">
        <v>3.5265</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44860</v>
      </c>
      <c r="E1204" s="158">
        <v>3423.7319000000002</v>
      </c>
      <c r="F1204" s="158">
        <v>6.3273000000000001</v>
      </c>
      <c r="G1204" s="158">
        <v>6.3821000000000003</v>
      </c>
      <c r="H1204" s="158">
        <v>5.7737999999999996</v>
      </c>
      <c r="I1204" s="158">
        <v>5.9039000000000001</v>
      </c>
      <c r="J1204" s="158">
        <v>5.8925000000000001</v>
      </c>
      <c r="K1204" s="158">
        <v>5.4715999999999996</v>
      </c>
      <c r="L1204" s="158">
        <v>4.8959000000000001</v>
      </c>
      <c r="M1204" s="158">
        <v>4.5198</v>
      </c>
      <c r="N1204" s="158">
        <v>4.3109999999999999</v>
      </c>
      <c r="O1204" s="158">
        <v>4.0712000000000002</v>
      </c>
      <c r="P1204" s="158">
        <v>5.2758000000000003</v>
      </c>
      <c r="Q1204" s="158">
        <v>6.73</v>
      </c>
      <c r="R1204" s="158">
        <v>3.7805</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44860</v>
      </c>
      <c r="E1205" s="158">
        <v>3430.9630000000002</v>
      </c>
      <c r="F1205" s="158">
        <v>6.2298999999999998</v>
      </c>
      <c r="G1205" s="158">
        <v>6.2842000000000002</v>
      </c>
      <c r="H1205" s="158">
        <v>5.6752000000000002</v>
      </c>
      <c r="I1205" s="158">
        <v>5.8042999999999996</v>
      </c>
      <c r="J1205" s="158">
        <v>5.7925000000000004</v>
      </c>
      <c r="K1205" s="158">
        <v>5.3708</v>
      </c>
      <c r="L1205" s="158">
        <v>4.7933000000000003</v>
      </c>
      <c r="M1205" s="158">
        <v>4.4165999999999999</v>
      </c>
      <c r="N1205" s="158">
        <v>4.2072000000000003</v>
      </c>
      <c r="O1205" s="158">
        <v>3.9801000000000002</v>
      </c>
      <c r="P1205" s="158">
        <v>5.1851000000000003</v>
      </c>
      <c r="Q1205" s="158">
        <v>6.7248000000000001</v>
      </c>
      <c r="R1205" s="158">
        <v>3.6839</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1947</v>
      </c>
      <c r="C1206" s="154">
        <v>105280</v>
      </c>
      <c r="D1206" s="157">
        <v>44860</v>
      </c>
      <c r="E1206" s="158">
        <v>3398.8364999999999</v>
      </c>
      <c r="F1206" s="158">
        <v>6.2275</v>
      </c>
      <c r="G1206" s="158">
        <v>6.282</v>
      </c>
      <c r="H1206" s="158">
        <v>5.6734</v>
      </c>
      <c r="I1206" s="158">
        <v>5.8040000000000003</v>
      </c>
      <c r="J1206" s="158">
        <v>5.7922000000000002</v>
      </c>
      <c r="K1206" s="158">
        <v>5.37</v>
      </c>
      <c r="L1206" s="158">
        <v>4.7931999999999997</v>
      </c>
      <c r="M1206" s="158">
        <v>4.4165000000000001</v>
      </c>
      <c r="N1206" s="158">
        <v>4.2070999999999996</v>
      </c>
      <c r="O1206" s="158">
        <v>3.9794999999999998</v>
      </c>
      <c r="P1206" s="158">
        <v>5.1841999999999997</v>
      </c>
      <c r="Q1206" s="158">
        <v>6.6558000000000002</v>
      </c>
      <c r="R1206" s="158">
        <v>3.6833999999999998</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1913</v>
      </c>
      <c r="C1207" s="154">
        <v>149661</v>
      </c>
      <c r="D1207" s="157">
        <v>44860</v>
      </c>
      <c r="E1207" s="158">
        <v>3066.7064</v>
      </c>
      <c r="F1207" s="158">
        <v>6.3958000000000004</v>
      </c>
      <c r="G1207" s="158">
        <v>6.4</v>
      </c>
      <c r="H1207" s="158">
        <v>5.7599</v>
      </c>
      <c r="I1207" s="158">
        <v>5.8768000000000002</v>
      </c>
      <c r="J1207" s="158">
        <v>5.8569000000000004</v>
      </c>
      <c r="K1207" s="158">
        <v>5.4473000000000003</v>
      </c>
      <c r="L1207" s="158">
        <v>4.8760000000000003</v>
      </c>
      <c r="M1207" s="158">
        <v>4.4961000000000002</v>
      </c>
      <c r="N1207" s="158">
        <v>4.2256</v>
      </c>
      <c r="O1207" s="158">
        <v>3.8247</v>
      </c>
      <c r="P1207" s="158">
        <v>3.1861000000000002</v>
      </c>
      <c r="Q1207" s="158">
        <v>6.3624999999999998</v>
      </c>
      <c r="R1207" s="158">
        <v>3.6648000000000001</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1914</v>
      </c>
      <c r="C1208" s="154">
        <v>149664</v>
      </c>
      <c r="D1208" s="157">
        <v>44860</v>
      </c>
      <c r="E1208" s="158">
        <v>3090.1841599999998</v>
      </c>
      <c r="F1208" s="158">
        <v>6.5079000000000002</v>
      </c>
      <c r="G1208" s="158">
        <v>6.5103</v>
      </c>
      <c r="H1208" s="158">
        <v>5.87</v>
      </c>
      <c r="I1208" s="158">
        <v>5.9870000000000001</v>
      </c>
      <c r="J1208" s="158">
        <v>5.9675000000000002</v>
      </c>
      <c r="K1208" s="158">
        <v>5.5589000000000004</v>
      </c>
      <c r="L1208" s="158">
        <v>5.0122</v>
      </c>
      <c r="M1208" s="158">
        <v>4.6257999999999999</v>
      </c>
      <c r="N1208" s="158">
        <v>4.3475000000000001</v>
      </c>
      <c r="O1208" s="158">
        <v>3.9192</v>
      </c>
      <c r="P1208" s="158">
        <v>3.2644000000000002</v>
      </c>
      <c r="Q1208" s="158">
        <v>5.7339000000000002</v>
      </c>
      <c r="R1208" s="158">
        <v>3.7694000000000001</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1858</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1858</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1858</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44860</v>
      </c>
      <c r="E1212" s="158">
        <v>3451.3647000000001</v>
      </c>
      <c r="F1212" s="158">
        <v>6.4035000000000002</v>
      </c>
      <c r="G1212" s="158">
        <v>6.3779000000000003</v>
      </c>
      <c r="H1212" s="158">
        <v>5.8853</v>
      </c>
      <c r="I1212" s="158">
        <v>5.9534000000000002</v>
      </c>
      <c r="J1212" s="158">
        <v>5.8752000000000004</v>
      </c>
      <c r="K1212" s="158">
        <v>5.4508999999999999</v>
      </c>
      <c r="L1212" s="158">
        <v>4.8589000000000002</v>
      </c>
      <c r="M1212" s="158">
        <v>4.5331000000000001</v>
      </c>
      <c r="N1212" s="158">
        <v>4.3244999999999996</v>
      </c>
      <c r="O1212" s="158">
        <v>4.1284000000000001</v>
      </c>
      <c r="P1212" s="158">
        <v>5.3430999999999997</v>
      </c>
      <c r="Q1212" s="158">
        <v>6.8177000000000003</v>
      </c>
      <c r="R1212" s="158">
        <v>3.7774999999999999</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44860</v>
      </c>
      <c r="E1213" s="158">
        <v>3420.9414999999999</v>
      </c>
      <c r="F1213" s="158">
        <v>6.2832999999999997</v>
      </c>
      <c r="G1213" s="158">
        <v>6.2584</v>
      </c>
      <c r="H1213" s="158">
        <v>5.7656999999999998</v>
      </c>
      <c r="I1213" s="158">
        <v>5.8346999999999998</v>
      </c>
      <c r="J1213" s="158">
        <v>5.7568999999999999</v>
      </c>
      <c r="K1213" s="158">
        <v>5.3315999999999999</v>
      </c>
      <c r="L1213" s="158">
        <v>4.7385000000000002</v>
      </c>
      <c r="M1213" s="158">
        <v>4.4142999999999999</v>
      </c>
      <c r="N1213" s="158">
        <v>4.2051999999999996</v>
      </c>
      <c r="O1213" s="158">
        <v>4.0076999999999998</v>
      </c>
      <c r="P1213" s="158">
        <v>5.2390999999999996</v>
      </c>
      <c r="Q1213" s="158">
        <v>7.0065999999999997</v>
      </c>
      <c r="R1213" s="158">
        <v>3.6581000000000001</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951</v>
      </c>
      <c r="C1214" s="154">
        <v>139619</v>
      </c>
      <c r="D1214" s="157">
        <v>44859</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1789</v>
      </c>
      <c r="C1218" s="154">
        <v>148841</v>
      </c>
      <c r="D1218" s="157">
        <v>44860</v>
      </c>
      <c r="E1218" s="158">
        <v>1060.3489999999999</v>
      </c>
      <c r="F1218" s="158">
        <v>6.3521000000000001</v>
      </c>
      <c r="G1218" s="158">
        <v>6.3026999999999997</v>
      </c>
      <c r="H1218" s="158">
        <v>5.7382</v>
      </c>
      <c r="I1218" s="158">
        <v>5.8581000000000003</v>
      </c>
      <c r="J1218" s="158">
        <v>5.6798999999999999</v>
      </c>
      <c r="K1218" s="158">
        <v>5.4767000000000001</v>
      </c>
      <c r="L1218" s="158">
        <v>4.9595000000000002</v>
      </c>
      <c r="M1218" s="158">
        <v>4.5537999999999998</v>
      </c>
      <c r="N1218" s="158">
        <v>4.3045999999999998</v>
      </c>
      <c r="O1218" s="158"/>
      <c r="P1218" s="158"/>
      <c r="Q1218" s="158">
        <v>3.9580000000000002</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1790</v>
      </c>
      <c r="C1219" s="154">
        <v>148833</v>
      </c>
      <c r="D1219" s="157">
        <v>44860</v>
      </c>
      <c r="E1219" s="158">
        <v>1057.9418000000001</v>
      </c>
      <c r="F1219" s="158">
        <v>6.2042999999999999</v>
      </c>
      <c r="G1219" s="158">
        <v>6.1532999999999998</v>
      </c>
      <c r="H1219" s="158">
        <v>5.5887000000000002</v>
      </c>
      <c r="I1219" s="158">
        <v>5.7081</v>
      </c>
      <c r="J1219" s="158">
        <v>5.5292000000000003</v>
      </c>
      <c r="K1219" s="158">
        <v>5.3247999999999998</v>
      </c>
      <c r="L1219" s="158">
        <v>4.8057999999999996</v>
      </c>
      <c r="M1219" s="158">
        <v>4.3986999999999998</v>
      </c>
      <c r="N1219" s="158">
        <v>4.1482999999999999</v>
      </c>
      <c r="O1219" s="158"/>
      <c r="P1219" s="158"/>
      <c r="Q1219" s="158">
        <v>3.8016999999999999</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44860</v>
      </c>
      <c r="E1220" s="158">
        <v>2087.6606999999999</v>
      </c>
      <c r="F1220" s="158">
        <v>6.3441999999999998</v>
      </c>
      <c r="G1220" s="158">
        <v>6.2885999999999997</v>
      </c>
      <c r="H1220" s="158">
        <v>5.6971999999999996</v>
      </c>
      <c r="I1220" s="158">
        <v>5.8064</v>
      </c>
      <c r="J1220" s="158">
        <v>5.9984999999999999</v>
      </c>
      <c r="K1220" s="158">
        <v>5.4423000000000004</v>
      </c>
      <c r="L1220" s="158">
        <v>4.8723999999999998</v>
      </c>
      <c r="M1220" s="158">
        <v>4.4894999999999996</v>
      </c>
      <c r="N1220" s="158">
        <v>4.2511000000000001</v>
      </c>
      <c r="O1220" s="158">
        <v>4.0495000000000001</v>
      </c>
      <c r="P1220" s="158">
        <v>4.4661999999999997</v>
      </c>
      <c r="Q1220" s="158">
        <v>6.6844000000000001</v>
      </c>
      <c r="R1220" s="158">
        <v>3.726</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44860</v>
      </c>
      <c r="E1221" s="158">
        <v>2107.7384000000002</v>
      </c>
      <c r="F1221" s="158">
        <v>6.4447999999999999</v>
      </c>
      <c r="G1221" s="158">
        <v>6.3887999999999998</v>
      </c>
      <c r="H1221" s="158">
        <v>5.7972999999999999</v>
      </c>
      <c r="I1221" s="158">
        <v>5.9065000000000003</v>
      </c>
      <c r="J1221" s="158">
        <v>6.0991999999999997</v>
      </c>
      <c r="K1221" s="158">
        <v>5.5438000000000001</v>
      </c>
      <c r="L1221" s="158">
        <v>4.9748999999999999</v>
      </c>
      <c r="M1221" s="158">
        <v>4.593</v>
      </c>
      <c r="N1221" s="158">
        <v>4.3555000000000001</v>
      </c>
      <c r="O1221" s="158">
        <v>4.1498999999999997</v>
      </c>
      <c r="P1221" s="158">
        <v>4.5673000000000004</v>
      </c>
      <c r="Q1221" s="158">
        <v>6.3543000000000003</v>
      </c>
      <c r="R1221" s="158">
        <v>3.8243</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44860</v>
      </c>
      <c r="E1222" s="158">
        <v>3584.3409999999999</v>
      </c>
      <c r="F1222" s="158">
        <v>6.4104000000000001</v>
      </c>
      <c r="G1222" s="158">
        <v>6.3158000000000003</v>
      </c>
      <c r="H1222" s="158">
        <v>5.7975000000000003</v>
      </c>
      <c r="I1222" s="158">
        <v>5.9493</v>
      </c>
      <c r="J1222" s="158">
        <v>6.0259</v>
      </c>
      <c r="K1222" s="158">
        <v>5.5317999999999996</v>
      </c>
      <c r="L1222" s="158">
        <v>4.9656000000000002</v>
      </c>
      <c r="M1222" s="158">
        <v>4.5899000000000001</v>
      </c>
      <c r="N1222" s="158">
        <v>4.3655999999999997</v>
      </c>
      <c r="O1222" s="158">
        <v>4.1018999999999997</v>
      </c>
      <c r="P1222" s="158">
        <v>5.3330000000000002</v>
      </c>
      <c r="Q1222" s="158">
        <v>6.7657999999999996</v>
      </c>
      <c r="R1222" s="158">
        <v>3.819</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44860</v>
      </c>
      <c r="E1223" s="158">
        <v>3264.7723999999998</v>
      </c>
      <c r="F1223" s="158">
        <v>5.7797999999999998</v>
      </c>
      <c r="G1223" s="158">
        <v>5.6847000000000003</v>
      </c>
      <c r="H1223" s="158">
        <v>5.1658999999999997</v>
      </c>
      <c r="I1223" s="158">
        <v>5.3170999999999999</v>
      </c>
      <c r="J1223" s="158">
        <v>5.3920000000000003</v>
      </c>
      <c r="K1223" s="158">
        <v>4.8932000000000002</v>
      </c>
      <c r="L1223" s="158">
        <v>4.3198999999999996</v>
      </c>
      <c r="M1223" s="158">
        <v>3.9373999999999998</v>
      </c>
      <c r="N1223" s="158">
        <v>3.7052</v>
      </c>
      <c r="O1223" s="158">
        <v>3.4557000000000002</v>
      </c>
      <c r="P1223" s="158">
        <v>4.6645000000000003</v>
      </c>
      <c r="Q1223" s="158">
        <v>6.3052999999999999</v>
      </c>
      <c r="R1223" s="158">
        <v>3.1671999999999998</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44860</v>
      </c>
      <c r="E1224" s="158">
        <v>3560.5538000000001</v>
      </c>
      <c r="F1224" s="158">
        <v>6.3209999999999997</v>
      </c>
      <c r="G1224" s="158">
        <v>6.2256999999999998</v>
      </c>
      <c r="H1224" s="158">
        <v>5.7073999999999998</v>
      </c>
      <c r="I1224" s="158">
        <v>5.8590999999999998</v>
      </c>
      <c r="J1224" s="158">
        <v>5.9355000000000002</v>
      </c>
      <c r="K1224" s="158">
        <v>5.4405999999999999</v>
      </c>
      <c r="L1224" s="158">
        <v>4.8704999999999998</v>
      </c>
      <c r="M1224" s="158">
        <v>4.4917999999999996</v>
      </c>
      <c r="N1224" s="158">
        <v>4.2652999999999999</v>
      </c>
      <c r="O1224" s="158">
        <v>4.0057</v>
      </c>
      <c r="P1224" s="158">
        <v>5.2507999999999999</v>
      </c>
      <c r="Q1224" s="158">
        <v>6.8282999999999996</v>
      </c>
      <c r="R1224" s="158">
        <v>3.7238000000000002</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1932</v>
      </c>
      <c r="C1225" s="154">
        <v>145971</v>
      </c>
      <c r="D1225" s="157">
        <v>44860</v>
      </c>
      <c r="E1225" s="158">
        <v>1175.3336999999999</v>
      </c>
      <c r="F1225" s="158">
        <v>6.1871999999999998</v>
      </c>
      <c r="G1225" s="158">
        <v>5.7508999999999997</v>
      </c>
      <c r="H1225" s="158">
        <v>5.5594000000000001</v>
      </c>
      <c r="I1225" s="158">
        <v>5.7853000000000003</v>
      </c>
      <c r="J1225" s="158">
        <v>5.7643000000000004</v>
      </c>
      <c r="K1225" s="158">
        <v>5.2111000000000001</v>
      </c>
      <c r="L1225" s="158">
        <v>4.6288</v>
      </c>
      <c r="M1225" s="158">
        <v>4.1852999999999998</v>
      </c>
      <c r="N1225" s="158">
        <v>3.9426000000000001</v>
      </c>
      <c r="O1225" s="158">
        <v>3.6749999999999998</v>
      </c>
      <c r="P1225" s="158"/>
      <c r="Q1225" s="158">
        <v>4.3619000000000003</v>
      </c>
      <c r="R1225" s="158">
        <v>3.4571000000000001</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1933</v>
      </c>
      <c r="C1226" s="154">
        <v>145968</v>
      </c>
      <c r="D1226" s="157">
        <v>44860</v>
      </c>
      <c r="E1226" s="158">
        <v>1171.405</v>
      </c>
      <c r="F1226" s="158">
        <v>6.0864000000000003</v>
      </c>
      <c r="G1226" s="158">
        <v>5.6585000000000001</v>
      </c>
      <c r="H1226" s="158">
        <v>5.4687999999999999</v>
      </c>
      <c r="I1226" s="158">
        <v>5.5465</v>
      </c>
      <c r="J1226" s="158">
        <v>5.5898000000000003</v>
      </c>
      <c r="K1226" s="158">
        <v>5.0782999999999996</v>
      </c>
      <c r="L1226" s="158">
        <v>4.5002000000000004</v>
      </c>
      <c r="M1226" s="158">
        <v>4.0572999999999997</v>
      </c>
      <c r="N1226" s="158">
        <v>3.8237000000000001</v>
      </c>
      <c r="O1226" s="158">
        <v>3.5809000000000002</v>
      </c>
      <c r="P1226" s="158"/>
      <c r="Q1226" s="158">
        <v>4.2694999999999999</v>
      </c>
      <c r="R1226" s="158">
        <v>3.3567</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5.994539583333335</v>
      </c>
      <c r="G1227" s="160">
        <v>5.9429364583333308</v>
      </c>
      <c r="H1227" s="160">
        <v>5.4481958333333331</v>
      </c>
      <c r="I1227" s="160">
        <v>5.558498958333332</v>
      </c>
      <c r="J1227" s="160">
        <v>5.5867750000000003</v>
      </c>
      <c r="K1227" s="160">
        <v>5.1452739583333313</v>
      </c>
      <c r="L1227" s="160">
        <v>4.6068364583333317</v>
      </c>
      <c r="M1227" s="160">
        <v>4.2531937500000021</v>
      </c>
      <c r="N1227" s="160">
        <v>4.0421260416666671</v>
      </c>
      <c r="O1227" s="160">
        <v>3.8860862068965498</v>
      </c>
      <c r="P1227" s="160">
        <v>5.0579871794871796</v>
      </c>
      <c r="Q1227" s="160">
        <v>6.004052083333332</v>
      </c>
      <c r="R1227" s="160">
        <v>3.5496319148936175</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6.2822999999999993</v>
      </c>
      <c r="G1228" s="160">
        <v>6.2622499999999999</v>
      </c>
      <c r="H1228" s="160">
        <v>5.7079000000000004</v>
      </c>
      <c r="I1228" s="160">
        <v>5.8323499999999999</v>
      </c>
      <c r="J1228" s="160">
        <v>5.8765499999999999</v>
      </c>
      <c r="K1228" s="160">
        <v>5.4134000000000002</v>
      </c>
      <c r="L1228" s="160">
        <v>4.8622499999999995</v>
      </c>
      <c r="M1228" s="160">
        <v>4.4906499999999996</v>
      </c>
      <c r="N1228" s="160">
        <v>4.2593999999999994</v>
      </c>
      <c r="O1228" s="160">
        <v>3.9952999999999999</v>
      </c>
      <c r="P1228" s="160">
        <v>5.2347999999999999</v>
      </c>
      <c r="Q1228" s="160">
        <v>6.7318499999999997</v>
      </c>
      <c r="R1228" s="160">
        <v>3.7146499999999998</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05"/>
      <c r="B1229" s="105"/>
      <c r="C1229" s="105"/>
      <c r="D1229" s="105"/>
      <c r="E1229" s="105"/>
      <c r="F1229" s="105"/>
      <c r="G1229" s="105"/>
      <c r="H1229" s="105"/>
      <c r="I1229" s="105"/>
      <c r="J1229" s="105"/>
      <c r="K1229" s="105"/>
      <c r="L1229" s="105"/>
      <c r="M1229" s="105"/>
      <c r="N1229" s="105"/>
      <c r="O1229" s="105"/>
      <c r="P1229" s="105"/>
      <c r="Q1229" s="105"/>
      <c r="R1229" s="105"/>
    </row>
    <row r="1230" spans="1:34" x14ac:dyDescent="0.3">
      <c r="A1230" s="156" t="s">
        <v>952</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953</v>
      </c>
      <c r="B1231" s="154" t="s">
        <v>954</v>
      </c>
      <c r="C1231" s="154">
        <v>100365</v>
      </c>
      <c r="D1231" s="157">
        <v>44859</v>
      </c>
      <c r="E1231" s="158">
        <v>71.9833</v>
      </c>
      <c r="F1231" s="158">
        <v>44.251899999999999</v>
      </c>
      <c r="G1231" s="158">
        <v>44.251899999999999</v>
      </c>
      <c r="H1231" s="158">
        <v>0</v>
      </c>
      <c r="I1231" s="158">
        <v>5.1422999999999996</v>
      </c>
      <c r="J1231" s="158">
        <v>2.3197999999999999</v>
      </c>
      <c r="K1231" s="158">
        <v>6.3917000000000002</v>
      </c>
      <c r="L1231" s="158">
        <v>1.7272000000000001</v>
      </c>
      <c r="M1231" s="158">
        <v>1.3071999999999999</v>
      </c>
      <c r="N1231" s="158">
        <v>0.1666</v>
      </c>
      <c r="O1231" s="158">
        <v>4.1618000000000004</v>
      </c>
      <c r="P1231" s="158">
        <v>5.6585999999999999</v>
      </c>
      <c r="Q1231" s="158">
        <v>8.4573999999999998</v>
      </c>
      <c r="R1231" s="158">
        <v>0.42430000000000001</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953</v>
      </c>
      <c r="B1232" s="154" t="s">
        <v>955</v>
      </c>
      <c r="C1232" s="154">
        <v>120743</v>
      </c>
      <c r="D1232" s="157">
        <v>44859</v>
      </c>
      <c r="E1232" s="158">
        <v>77.679199999999994</v>
      </c>
      <c r="F1232" s="158">
        <v>44.858199999999997</v>
      </c>
      <c r="G1232" s="158">
        <v>44.858199999999997</v>
      </c>
      <c r="H1232" s="158">
        <v>0.60419999999999996</v>
      </c>
      <c r="I1232" s="158">
        <v>5.7451999999999996</v>
      </c>
      <c r="J1232" s="158">
        <v>2.9207000000000001</v>
      </c>
      <c r="K1232" s="158">
        <v>7.0015999999999998</v>
      </c>
      <c r="L1232" s="158">
        <v>2.3334999999999999</v>
      </c>
      <c r="M1232" s="158">
        <v>1.9145000000000001</v>
      </c>
      <c r="N1232" s="158">
        <v>0.76939999999999997</v>
      </c>
      <c r="O1232" s="158">
        <v>4.7504999999999997</v>
      </c>
      <c r="P1232" s="158">
        <v>6.2751999999999999</v>
      </c>
      <c r="Q1232" s="158">
        <v>8.0169999999999995</v>
      </c>
      <c r="R1232" s="158">
        <v>1.0286</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953</v>
      </c>
      <c r="B1233" s="154" t="s">
        <v>956</v>
      </c>
      <c r="C1233" s="154">
        <v>143702</v>
      </c>
      <c r="D1233" s="157">
        <v>44859</v>
      </c>
      <c r="E1233" s="158">
        <v>14.1014</v>
      </c>
      <c r="F1233" s="158">
        <v>56.647100000000002</v>
      </c>
      <c r="G1233" s="158">
        <v>56.647100000000002</v>
      </c>
      <c r="H1233" s="158">
        <v>-4.5442</v>
      </c>
      <c r="I1233" s="158">
        <v>8.8675999999999995</v>
      </c>
      <c r="J1233" s="158">
        <v>3.2528000000000001</v>
      </c>
      <c r="K1233" s="158">
        <v>10.8002</v>
      </c>
      <c r="L1233" s="158">
        <v>2.5948000000000002</v>
      </c>
      <c r="M1233" s="158">
        <v>2.1023000000000001</v>
      </c>
      <c r="N1233" s="158">
        <v>1.5029999999999999</v>
      </c>
      <c r="O1233" s="158">
        <v>5.2191000000000001</v>
      </c>
      <c r="P1233" s="158"/>
      <c r="Q1233" s="158">
        <v>8.3071000000000002</v>
      </c>
      <c r="R1233" s="158">
        <v>2.0720000000000001</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953</v>
      </c>
      <c r="B1234" s="154" t="s">
        <v>957</v>
      </c>
      <c r="C1234" s="154">
        <v>143704</v>
      </c>
      <c r="D1234" s="157">
        <v>44859</v>
      </c>
      <c r="E1234" s="158">
        <v>14.2966</v>
      </c>
      <c r="F1234" s="158">
        <v>57.0321</v>
      </c>
      <c r="G1234" s="158">
        <v>57.0321</v>
      </c>
      <c r="H1234" s="158">
        <v>-4.1909000000000001</v>
      </c>
      <c r="I1234" s="158">
        <v>9.2050999999999998</v>
      </c>
      <c r="J1234" s="158">
        <v>3.6257000000000001</v>
      </c>
      <c r="K1234" s="158">
        <v>11.143800000000001</v>
      </c>
      <c r="L1234" s="158">
        <v>2.9058999999999999</v>
      </c>
      <c r="M1234" s="158">
        <v>2.4386999999999999</v>
      </c>
      <c r="N1234" s="158">
        <v>1.8269</v>
      </c>
      <c r="O1234" s="158">
        <v>5.5481999999999996</v>
      </c>
      <c r="P1234" s="158"/>
      <c r="Q1234" s="158">
        <v>8.6533999999999995</v>
      </c>
      <c r="R1234" s="158">
        <v>2.3858999999999999</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50.697324999999992</v>
      </c>
      <c r="G1235" s="160">
        <v>50.697324999999992</v>
      </c>
      <c r="H1235" s="160">
        <v>-2.0327250000000001</v>
      </c>
      <c r="I1235" s="160">
        <v>7.2400500000000001</v>
      </c>
      <c r="J1235" s="160">
        <v>3.0297499999999999</v>
      </c>
      <c r="K1235" s="160">
        <v>8.8343249999999998</v>
      </c>
      <c r="L1235" s="160">
        <v>2.3903499999999998</v>
      </c>
      <c r="M1235" s="160">
        <v>1.9406749999999999</v>
      </c>
      <c r="N1235" s="160">
        <v>1.0664750000000001</v>
      </c>
      <c r="O1235" s="160">
        <v>4.9199000000000002</v>
      </c>
      <c r="P1235" s="160">
        <v>5.9668999999999999</v>
      </c>
      <c r="Q1235" s="160">
        <v>8.3587249999999997</v>
      </c>
      <c r="R1235" s="160">
        <v>1.4777</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50.752650000000003</v>
      </c>
      <c r="G1236" s="160">
        <v>50.752650000000003</v>
      </c>
      <c r="H1236" s="160">
        <v>-2.09545</v>
      </c>
      <c r="I1236" s="160">
        <v>7.3064</v>
      </c>
      <c r="J1236" s="160">
        <v>3.0867500000000003</v>
      </c>
      <c r="K1236" s="160">
        <v>8.9009</v>
      </c>
      <c r="L1236" s="160">
        <v>2.4641500000000001</v>
      </c>
      <c r="M1236" s="160">
        <v>2.0084</v>
      </c>
      <c r="N1236" s="160">
        <v>1.1361999999999999</v>
      </c>
      <c r="O1236" s="160">
        <v>4.9847999999999999</v>
      </c>
      <c r="P1236" s="160">
        <v>5.9668999999999999</v>
      </c>
      <c r="Q1236" s="160">
        <v>8.3822499999999991</v>
      </c>
      <c r="R1236" s="160">
        <v>1.5503</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05"/>
      <c r="B1237" s="105"/>
      <c r="C1237" s="105"/>
      <c r="D1237" s="105"/>
      <c r="E1237" s="105"/>
      <c r="F1237" s="105"/>
      <c r="G1237" s="105"/>
      <c r="H1237" s="105"/>
      <c r="I1237" s="105"/>
      <c r="J1237" s="105"/>
      <c r="K1237" s="105"/>
      <c r="L1237" s="105"/>
      <c r="M1237" s="105"/>
      <c r="N1237" s="105"/>
      <c r="O1237" s="105"/>
      <c r="P1237" s="105"/>
      <c r="Q1237" s="105"/>
      <c r="R1237" s="105"/>
    </row>
    <row r="1238" spans="1:34" x14ac:dyDescent="0.3">
      <c r="A1238" s="156" t="s">
        <v>958</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959</v>
      </c>
      <c r="B1239" s="154" t="s">
        <v>960</v>
      </c>
      <c r="C1239" s="154">
        <v>103192</v>
      </c>
      <c r="D1239" s="157">
        <v>44859</v>
      </c>
      <c r="E1239" s="158">
        <v>546.69209999999998</v>
      </c>
      <c r="F1239" s="158">
        <v>6.6630000000000003</v>
      </c>
      <c r="G1239" s="158">
        <v>6.6630000000000003</v>
      </c>
      <c r="H1239" s="158">
        <v>5.2110000000000003</v>
      </c>
      <c r="I1239" s="158">
        <v>5.2167000000000003</v>
      </c>
      <c r="J1239" s="158">
        <v>4.5380000000000003</v>
      </c>
      <c r="K1239" s="158">
        <v>4.5515999999999996</v>
      </c>
      <c r="L1239" s="158">
        <v>3.6764000000000001</v>
      </c>
      <c r="M1239" s="158">
        <v>3.7187999999999999</v>
      </c>
      <c r="N1239" s="158">
        <v>3.5724999999999998</v>
      </c>
      <c r="O1239" s="158">
        <v>5.0857000000000001</v>
      </c>
      <c r="P1239" s="158">
        <v>6.0523999999999996</v>
      </c>
      <c r="Q1239" s="158">
        <v>7.19</v>
      </c>
      <c r="R1239" s="158">
        <v>3.7303999999999999</v>
      </c>
      <c r="S1239" t="s">
        <v>1858</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959</v>
      </c>
      <c r="B1240" s="154" t="s">
        <v>961</v>
      </c>
      <c r="C1240" s="154">
        <v>119523</v>
      </c>
      <c r="D1240" s="157">
        <v>44859</v>
      </c>
      <c r="E1240" s="158">
        <v>592.7817</v>
      </c>
      <c r="F1240" s="158">
        <v>7.4935999999999998</v>
      </c>
      <c r="G1240" s="158">
        <v>7.4935999999999998</v>
      </c>
      <c r="H1240" s="158">
        <v>6.0420999999999996</v>
      </c>
      <c r="I1240" s="158">
        <v>6.0483000000000002</v>
      </c>
      <c r="J1240" s="158">
        <v>5.3733000000000004</v>
      </c>
      <c r="K1240" s="158">
        <v>5.4082999999999997</v>
      </c>
      <c r="L1240" s="158">
        <v>4.5319000000000003</v>
      </c>
      <c r="M1240" s="158">
        <v>4.5800999999999998</v>
      </c>
      <c r="N1240" s="158">
        <v>4.4398999999999997</v>
      </c>
      <c r="O1240" s="158">
        <v>5.9516999999999998</v>
      </c>
      <c r="P1240" s="158">
        <v>6.9326999999999996</v>
      </c>
      <c r="Q1240" s="158">
        <v>8.0376999999999992</v>
      </c>
      <c r="R1240" s="158">
        <v>4.5784000000000002</v>
      </c>
      <c r="S1240" t="s">
        <v>1858</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959</v>
      </c>
      <c r="B1241" s="154" t="s">
        <v>962</v>
      </c>
      <c r="C1241" s="154">
        <v>120513</v>
      </c>
      <c r="D1241" s="157">
        <v>44859</v>
      </c>
      <c r="E1241" s="158">
        <v>2648.3415</v>
      </c>
      <c r="F1241" s="158">
        <v>9.0010999999999992</v>
      </c>
      <c r="G1241" s="158">
        <v>9.0010999999999992</v>
      </c>
      <c r="H1241" s="158">
        <v>5.3026999999999997</v>
      </c>
      <c r="I1241" s="158">
        <v>6.1527000000000003</v>
      </c>
      <c r="J1241" s="158">
        <v>4.9547999999999996</v>
      </c>
      <c r="K1241" s="158">
        <v>5.0354000000000001</v>
      </c>
      <c r="L1241" s="158">
        <v>4.1166999999999998</v>
      </c>
      <c r="M1241" s="158">
        <v>4.1210000000000004</v>
      </c>
      <c r="N1241" s="158">
        <v>4.0707000000000004</v>
      </c>
      <c r="O1241" s="158">
        <v>5.4351000000000003</v>
      </c>
      <c r="P1241" s="158">
        <v>6.6082999999999998</v>
      </c>
      <c r="Q1241" s="158">
        <v>7.7050000000000001</v>
      </c>
      <c r="R1241" s="158">
        <v>4.1833</v>
      </c>
      <c r="S1241" t="s">
        <v>1857</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959</v>
      </c>
      <c r="B1242" s="154" t="s">
        <v>963</v>
      </c>
      <c r="C1242" s="154">
        <v>112214</v>
      </c>
      <c r="D1242" s="157">
        <v>44859</v>
      </c>
      <c r="E1242" s="158">
        <v>2548.3398000000002</v>
      </c>
      <c r="F1242" s="158">
        <v>8.6754999999999995</v>
      </c>
      <c r="G1242" s="158">
        <v>8.6754999999999995</v>
      </c>
      <c r="H1242" s="158">
        <v>4.9775</v>
      </c>
      <c r="I1242" s="158">
        <v>5.8270999999999997</v>
      </c>
      <c r="J1242" s="158">
        <v>4.6284999999999998</v>
      </c>
      <c r="K1242" s="158">
        <v>4.6906999999999996</v>
      </c>
      <c r="L1242" s="158">
        <v>3.7624</v>
      </c>
      <c r="M1242" s="158">
        <v>3.7730000000000001</v>
      </c>
      <c r="N1242" s="158">
        <v>3.7267999999999999</v>
      </c>
      <c r="O1242" s="158">
        <v>5.1031000000000004</v>
      </c>
      <c r="P1242" s="158">
        <v>6.2229000000000001</v>
      </c>
      <c r="Q1242" s="158">
        <v>7.4301000000000004</v>
      </c>
      <c r="R1242" s="158">
        <v>3.8491</v>
      </c>
      <c r="S1242" t="s">
        <v>1857</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959</v>
      </c>
      <c r="B1243" s="154" t="s">
        <v>1975</v>
      </c>
      <c r="C1243" s="154">
        <v>150165</v>
      </c>
      <c r="D1243" s="157">
        <v>44859</v>
      </c>
      <c r="E1243" s="158">
        <v>33.4163</v>
      </c>
      <c r="F1243" s="158">
        <v>7.2148000000000003</v>
      </c>
      <c r="G1243" s="158">
        <v>7.2148000000000003</v>
      </c>
      <c r="H1243" s="158">
        <v>4.7792000000000003</v>
      </c>
      <c r="I1243" s="158">
        <v>5.1908000000000003</v>
      </c>
      <c r="J1243" s="158">
        <v>3.9251999999999998</v>
      </c>
      <c r="K1243" s="158">
        <v>4.2660999999999998</v>
      </c>
      <c r="L1243" s="158">
        <v>3.05</v>
      </c>
      <c r="M1243" s="158">
        <v>3.0383</v>
      </c>
      <c r="N1243" s="158">
        <v>3.0350000000000001</v>
      </c>
      <c r="O1243" s="158">
        <v>4.7472000000000003</v>
      </c>
      <c r="P1243" s="158">
        <v>5.6139000000000001</v>
      </c>
      <c r="Q1243" s="158">
        <v>7.3449</v>
      </c>
      <c r="R1243" s="158">
        <v>3.3412999999999999</v>
      </c>
      <c r="S1243" t="s">
        <v>1858</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959</v>
      </c>
      <c r="B1244" s="154" t="s">
        <v>1976</v>
      </c>
      <c r="C1244" s="154">
        <v>150169</v>
      </c>
      <c r="D1244" s="157">
        <v>44859</v>
      </c>
      <c r="E1244" s="158">
        <v>35.872399999999999</v>
      </c>
      <c r="F1244" s="158">
        <v>7.8414000000000001</v>
      </c>
      <c r="G1244" s="158">
        <v>7.8414000000000001</v>
      </c>
      <c r="H1244" s="158">
        <v>5.4128999999999996</v>
      </c>
      <c r="I1244" s="158">
        <v>5.82</v>
      </c>
      <c r="J1244" s="158">
        <v>4.5587</v>
      </c>
      <c r="K1244" s="158">
        <v>4.9028999999999998</v>
      </c>
      <c r="L1244" s="158">
        <v>3.7517</v>
      </c>
      <c r="M1244" s="158">
        <v>3.819</v>
      </c>
      <c r="N1244" s="158">
        <v>3.8527</v>
      </c>
      <c r="O1244" s="158">
        <v>5.5944000000000003</v>
      </c>
      <c r="P1244" s="158">
        <v>6.4364999999999997</v>
      </c>
      <c r="Q1244" s="158">
        <v>7.6132999999999997</v>
      </c>
      <c r="R1244" s="158">
        <v>4.1672000000000002</v>
      </c>
      <c r="S1244" t="s">
        <v>1858</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959</v>
      </c>
      <c r="B1245" s="154" t="s">
        <v>964</v>
      </c>
      <c r="C1245" s="154">
        <v>112029</v>
      </c>
      <c r="D1245" s="157"/>
      <c r="E1245" s="158"/>
      <c r="F1245" s="158"/>
      <c r="G1245" s="158"/>
      <c r="H1245" s="158"/>
      <c r="I1245" s="158"/>
      <c r="J1245" s="158"/>
      <c r="K1245" s="158"/>
      <c r="L1245" s="158"/>
      <c r="M1245" s="158"/>
      <c r="N1245" s="158"/>
      <c r="O1245" s="158"/>
      <c r="P1245" s="158"/>
      <c r="Q1245" s="158"/>
      <c r="R1245" s="158"/>
      <c r="S1245" t="s">
        <v>1858</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959</v>
      </c>
      <c r="B1246" s="154" t="s">
        <v>965</v>
      </c>
      <c r="C1246" s="154">
        <v>119410</v>
      </c>
      <c r="D1246" s="157"/>
      <c r="E1246" s="158"/>
      <c r="F1246" s="158"/>
      <c r="G1246" s="158"/>
      <c r="H1246" s="158"/>
      <c r="I1246" s="158"/>
      <c r="J1246" s="158"/>
      <c r="K1246" s="158"/>
      <c r="L1246" s="158"/>
      <c r="M1246" s="158"/>
      <c r="N1246" s="158"/>
      <c r="O1246" s="158"/>
      <c r="P1246" s="158"/>
      <c r="Q1246" s="158"/>
      <c r="R1246" s="158"/>
      <c r="S1246" t="s">
        <v>1858</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959</v>
      </c>
      <c r="B1247" s="154" t="s">
        <v>966</v>
      </c>
      <c r="C1247" s="154">
        <v>118291</v>
      </c>
      <c r="D1247" s="157">
        <v>44859</v>
      </c>
      <c r="E1247" s="158">
        <v>35.546199999999999</v>
      </c>
      <c r="F1247" s="158">
        <v>8.9164999999999992</v>
      </c>
      <c r="G1247" s="158">
        <v>8.9164999999999992</v>
      </c>
      <c r="H1247" s="158">
        <v>5.2568000000000001</v>
      </c>
      <c r="I1247" s="158">
        <v>6.2050999999999998</v>
      </c>
      <c r="J1247" s="158">
        <v>4.6816000000000004</v>
      </c>
      <c r="K1247" s="158">
        <v>4.2027000000000001</v>
      </c>
      <c r="L1247" s="158">
        <v>3.5808</v>
      </c>
      <c r="M1247" s="158">
        <v>3.6634000000000002</v>
      </c>
      <c r="N1247" s="158">
        <v>3.6248</v>
      </c>
      <c r="O1247" s="158">
        <v>4.7013999999999996</v>
      </c>
      <c r="P1247" s="158">
        <v>5.8674999999999997</v>
      </c>
      <c r="Q1247" s="158">
        <v>7.2157999999999998</v>
      </c>
      <c r="R1247" s="158">
        <v>3.59</v>
      </c>
      <c r="S1247" t="s">
        <v>1858</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959</v>
      </c>
      <c r="B1248" s="154" t="s">
        <v>967</v>
      </c>
      <c r="C1248" s="154">
        <v>102913</v>
      </c>
      <c r="D1248" s="157">
        <v>44859</v>
      </c>
      <c r="E1248" s="158">
        <v>34.856000000000002</v>
      </c>
      <c r="F1248" s="158">
        <v>8.6211000000000002</v>
      </c>
      <c r="G1248" s="158">
        <v>8.6211000000000002</v>
      </c>
      <c r="H1248" s="158">
        <v>5.0012999999999996</v>
      </c>
      <c r="I1248" s="158">
        <v>5.9450000000000003</v>
      </c>
      <c r="J1248" s="158">
        <v>4.4283000000000001</v>
      </c>
      <c r="K1248" s="158">
        <v>3.9476</v>
      </c>
      <c r="L1248" s="158">
        <v>3.3218000000000001</v>
      </c>
      <c r="M1248" s="158">
        <v>3.41</v>
      </c>
      <c r="N1248" s="158">
        <v>3.3673999999999999</v>
      </c>
      <c r="O1248" s="158">
        <v>4.4417</v>
      </c>
      <c r="P1248" s="158">
        <v>5.6197999999999997</v>
      </c>
      <c r="Q1248" s="158">
        <v>7.3285999999999998</v>
      </c>
      <c r="R1248" s="158">
        <v>3.3298000000000001</v>
      </c>
      <c r="S1248" t="s">
        <v>1858</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959</v>
      </c>
      <c r="B1249" s="154" t="s">
        <v>968</v>
      </c>
      <c r="C1249" s="154">
        <v>133925</v>
      </c>
      <c r="D1249" s="157">
        <v>44859</v>
      </c>
      <c r="E1249" s="158">
        <v>16.798400000000001</v>
      </c>
      <c r="F1249" s="158">
        <v>7.3391999999999999</v>
      </c>
      <c r="G1249" s="158">
        <v>7.3391999999999999</v>
      </c>
      <c r="H1249" s="158">
        <v>4.9089999999999998</v>
      </c>
      <c r="I1249" s="158">
        <v>5.4122000000000003</v>
      </c>
      <c r="J1249" s="158">
        <v>4.5197000000000003</v>
      </c>
      <c r="K1249" s="158">
        <v>4.3093000000000004</v>
      </c>
      <c r="L1249" s="158">
        <v>3.7166999999999999</v>
      </c>
      <c r="M1249" s="158">
        <v>3.8062999999999998</v>
      </c>
      <c r="N1249" s="158">
        <v>3.7886000000000002</v>
      </c>
      <c r="O1249" s="158">
        <v>4.9977</v>
      </c>
      <c r="P1249" s="158">
        <v>6.2519999999999998</v>
      </c>
      <c r="Q1249" s="158">
        <v>7.0317999999999996</v>
      </c>
      <c r="R1249" s="158">
        <v>3.8683999999999998</v>
      </c>
      <c r="S1249" t="s">
        <v>1858</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959</v>
      </c>
      <c r="B1250" s="154" t="s">
        <v>969</v>
      </c>
      <c r="C1250" s="154">
        <v>133926</v>
      </c>
      <c r="D1250" s="157">
        <v>44859</v>
      </c>
      <c r="E1250" s="158">
        <v>16.404399999999999</v>
      </c>
      <c r="F1250" s="158">
        <v>7.0141999999999998</v>
      </c>
      <c r="G1250" s="158">
        <v>7.0141999999999998</v>
      </c>
      <c r="H1250" s="158">
        <v>4.6130000000000004</v>
      </c>
      <c r="I1250" s="158">
        <v>5.1116000000000001</v>
      </c>
      <c r="J1250" s="158">
        <v>4.2152000000000003</v>
      </c>
      <c r="K1250" s="158">
        <v>3.9990000000000001</v>
      </c>
      <c r="L1250" s="158">
        <v>3.4030999999999998</v>
      </c>
      <c r="M1250" s="158">
        <v>3.4958999999999998</v>
      </c>
      <c r="N1250" s="158">
        <v>3.4775999999999998</v>
      </c>
      <c r="O1250" s="158">
        <v>4.6976000000000004</v>
      </c>
      <c r="P1250" s="158">
        <v>5.9425999999999997</v>
      </c>
      <c r="Q1250" s="158">
        <v>6.6994999999999996</v>
      </c>
      <c r="R1250" s="158">
        <v>3.5680999999999998</v>
      </c>
      <c r="S1250" t="s">
        <v>1858</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959</v>
      </c>
      <c r="B1251" s="154" t="s">
        <v>970</v>
      </c>
      <c r="C1251" s="154">
        <v>140220</v>
      </c>
      <c r="D1251" s="157"/>
      <c r="E1251" s="158"/>
      <c r="F1251" s="158"/>
      <c r="G1251" s="158"/>
      <c r="H1251" s="158"/>
      <c r="I1251" s="158"/>
      <c r="J1251" s="158"/>
      <c r="K1251" s="158"/>
      <c r="L1251" s="158"/>
      <c r="M1251" s="158"/>
      <c r="N1251" s="158"/>
      <c r="O1251" s="158"/>
      <c r="P1251" s="158"/>
      <c r="Q1251" s="158"/>
      <c r="R1251" s="158"/>
      <c r="S1251" t="s">
        <v>1858</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959</v>
      </c>
      <c r="B1252" s="154" t="s">
        <v>971</v>
      </c>
      <c r="C1252" s="154">
        <v>140207</v>
      </c>
      <c r="D1252" s="157"/>
      <c r="E1252" s="158"/>
      <c r="F1252" s="158"/>
      <c r="G1252" s="158"/>
      <c r="H1252" s="158"/>
      <c r="I1252" s="158"/>
      <c r="J1252" s="158"/>
      <c r="K1252" s="158"/>
      <c r="L1252" s="158"/>
      <c r="M1252" s="158"/>
      <c r="N1252" s="158"/>
      <c r="O1252" s="158"/>
      <c r="P1252" s="158"/>
      <c r="Q1252" s="158"/>
      <c r="R1252" s="158"/>
      <c r="S1252" t="s">
        <v>1858</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959</v>
      </c>
      <c r="B1253" s="154" t="s">
        <v>1791</v>
      </c>
      <c r="C1253" s="154">
        <v>113135</v>
      </c>
      <c r="D1253" s="157"/>
      <c r="E1253" s="158"/>
      <c r="F1253" s="158"/>
      <c r="G1253" s="158"/>
      <c r="H1253" s="158"/>
      <c r="I1253" s="158"/>
      <c r="J1253" s="158"/>
      <c r="K1253" s="158"/>
      <c r="L1253" s="158"/>
      <c r="M1253" s="158"/>
      <c r="N1253" s="158"/>
      <c r="O1253" s="158"/>
      <c r="P1253" s="158"/>
      <c r="Q1253" s="158"/>
      <c r="R1253" s="158"/>
      <c r="S1253" t="s">
        <v>1858</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959</v>
      </c>
      <c r="B1254" s="154" t="s">
        <v>1792</v>
      </c>
      <c r="C1254" s="154">
        <v>118530</v>
      </c>
      <c r="D1254" s="157"/>
      <c r="E1254" s="158"/>
      <c r="F1254" s="158"/>
      <c r="G1254" s="158"/>
      <c r="H1254" s="158"/>
      <c r="I1254" s="158"/>
      <c r="J1254" s="158"/>
      <c r="K1254" s="158"/>
      <c r="L1254" s="158"/>
      <c r="M1254" s="158"/>
      <c r="N1254" s="158"/>
      <c r="O1254" s="158"/>
      <c r="P1254" s="158"/>
      <c r="Q1254" s="158"/>
      <c r="R1254" s="158"/>
      <c r="S1254" t="s">
        <v>1858</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959</v>
      </c>
      <c r="B1255" s="154" t="s">
        <v>1848</v>
      </c>
      <c r="C1255" s="154">
        <v>100503</v>
      </c>
      <c r="D1255" s="157"/>
      <c r="E1255" s="158"/>
      <c r="F1255" s="158"/>
      <c r="G1255" s="158"/>
      <c r="H1255" s="158"/>
      <c r="I1255" s="158"/>
      <c r="J1255" s="158"/>
      <c r="K1255" s="158"/>
      <c r="L1255" s="158"/>
      <c r="M1255" s="158"/>
      <c r="N1255" s="158"/>
      <c r="O1255" s="158"/>
      <c r="P1255" s="158"/>
      <c r="Q1255" s="158"/>
      <c r="R1255" s="158"/>
      <c r="S1255" t="s">
        <v>1858</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959</v>
      </c>
      <c r="B1256" s="154" t="s">
        <v>1849</v>
      </c>
      <c r="C1256" s="154">
        <v>118528</v>
      </c>
      <c r="D1256" s="157"/>
      <c r="E1256" s="158"/>
      <c r="F1256" s="158"/>
      <c r="G1256" s="158"/>
      <c r="H1256" s="158"/>
      <c r="I1256" s="158"/>
      <c r="J1256" s="158"/>
      <c r="K1256" s="158"/>
      <c r="L1256" s="158"/>
      <c r="M1256" s="158"/>
      <c r="N1256" s="158"/>
      <c r="O1256" s="158"/>
      <c r="P1256" s="158"/>
      <c r="Q1256" s="158"/>
      <c r="R1256" s="158"/>
      <c r="S1256" t="s">
        <v>1858</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959</v>
      </c>
      <c r="B1257" s="154" t="s">
        <v>972</v>
      </c>
      <c r="C1257" s="154">
        <v>147990</v>
      </c>
      <c r="D1257" s="157"/>
      <c r="E1257" s="158"/>
      <c r="F1257" s="158"/>
      <c r="G1257" s="158"/>
      <c r="H1257" s="158"/>
      <c r="I1257" s="158"/>
      <c r="J1257" s="158"/>
      <c r="K1257" s="158"/>
      <c r="L1257" s="158"/>
      <c r="M1257" s="158"/>
      <c r="N1257" s="158"/>
      <c r="O1257" s="158"/>
      <c r="P1257" s="158"/>
      <c r="Q1257" s="158"/>
      <c r="R1257" s="158"/>
      <c r="S1257" t="s">
        <v>1858</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959</v>
      </c>
      <c r="B1258" s="154" t="s">
        <v>973</v>
      </c>
      <c r="C1258" s="154">
        <v>147991</v>
      </c>
      <c r="D1258" s="157"/>
      <c r="E1258" s="158"/>
      <c r="F1258" s="158"/>
      <c r="G1258" s="158"/>
      <c r="H1258" s="158"/>
      <c r="I1258" s="158"/>
      <c r="J1258" s="158"/>
      <c r="K1258" s="158"/>
      <c r="L1258" s="158"/>
      <c r="M1258" s="158"/>
      <c r="N1258" s="158"/>
      <c r="O1258" s="158"/>
      <c r="P1258" s="158"/>
      <c r="Q1258" s="158"/>
      <c r="R1258" s="158"/>
      <c r="S1258" t="s">
        <v>1858</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959</v>
      </c>
      <c r="B1259" s="154" t="s">
        <v>1793</v>
      </c>
      <c r="C1259" s="154">
        <v>148000</v>
      </c>
      <c r="D1259" s="157">
        <v>44859</v>
      </c>
      <c r="E1259" s="158">
        <v>0.33910000000000001</v>
      </c>
      <c r="F1259" s="158">
        <v>13.474600000000001</v>
      </c>
      <c r="G1259" s="158">
        <v>13.474600000000001</v>
      </c>
      <c r="H1259" s="158">
        <v>13.875999999999999</v>
      </c>
      <c r="I1259" s="158">
        <v>14.690300000000001</v>
      </c>
      <c r="J1259" s="158">
        <v>14.9948</v>
      </c>
      <c r="K1259" s="158">
        <v>-14.104799999999999</v>
      </c>
      <c r="L1259" s="158">
        <v>-1.8069</v>
      </c>
      <c r="M1259" s="158"/>
      <c r="N1259" s="158"/>
      <c r="O1259" s="158"/>
      <c r="P1259" s="158"/>
      <c r="Q1259" s="158">
        <v>1.1438999999999999</v>
      </c>
      <c r="R1259" s="158"/>
      <c r="S1259" t="s">
        <v>1858</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959</v>
      </c>
      <c r="B1260" s="154" t="s">
        <v>1794</v>
      </c>
      <c r="C1260" s="154">
        <v>147999</v>
      </c>
      <c r="D1260" s="157">
        <v>44859</v>
      </c>
      <c r="E1260" s="158">
        <v>0.3468</v>
      </c>
      <c r="F1260" s="158">
        <v>13.175000000000001</v>
      </c>
      <c r="G1260" s="158">
        <v>13.175000000000001</v>
      </c>
      <c r="H1260" s="158">
        <v>15.078900000000001</v>
      </c>
      <c r="I1260" s="158">
        <v>15.1226</v>
      </c>
      <c r="J1260" s="158">
        <v>14.995100000000001</v>
      </c>
      <c r="K1260" s="158">
        <v>-14.122</v>
      </c>
      <c r="L1260" s="158">
        <v>-1.8236000000000001</v>
      </c>
      <c r="M1260" s="158"/>
      <c r="N1260" s="158"/>
      <c r="O1260" s="158"/>
      <c r="P1260" s="158"/>
      <c r="Q1260" s="158">
        <v>1.1633</v>
      </c>
      <c r="R1260" s="158"/>
      <c r="S1260" t="s">
        <v>1858</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959</v>
      </c>
      <c r="B1261" s="154" t="s">
        <v>1850</v>
      </c>
      <c r="C1261" s="154">
        <v>147995</v>
      </c>
      <c r="D1261" s="157">
        <v>44859</v>
      </c>
      <c r="E1261" s="158">
        <v>0.15640000000000001</v>
      </c>
      <c r="F1261" s="158">
        <v>17.536799999999999</v>
      </c>
      <c r="G1261" s="158">
        <v>17.536799999999999</v>
      </c>
      <c r="H1261" s="158">
        <v>16.723199999999999</v>
      </c>
      <c r="I1261" s="158">
        <v>15.089600000000001</v>
      </c>
      <c r="J1261" s="158">
        <v>15.5237</v>
      </c>
      <c r="K1261" s="158">
        <v>-13.950699999999999</v>
      </c>
      <c r="L1261" s="158">
        <v>-1.7695000000000001</v>
      </c>
      <c r="M1261" s="158"/>
      <c r="N1261" s="158"/>
      <c r="O1261" s="158"/>
      <c r="P1261" s="158"/>
      <c r="Q1261" s="158">
        <v>1.1908000000000001</v>
      </c>
      <c r="R1261" s="158"/>
      <c r="S1261" t="s">
        <v>1858</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959</v>
      </c>
      <c r="B1262" s="154" t="s">
        <v>1851</v>
      </c>
      <c r="C1262" s="154">
        <v>147996</v>
      </c>
      <c r="D1262" s="157">
        <v>44859</v>
      </c>
      <c r="E1262" s="158">
        <v>0.16120000000000001</v>
      </c>
      <c r="F1262" s="158">
        <v>17.0137</v>
      </c>
      <c r="G1262" s="158">
        <v>17.0137</v>
      </c>
      <c r="H1262" s="158">
        <v>16.223700000000001</v>
      </c>
      <c r="I1262" s="158">
        <v>14.637700000000001</v>
      </c>
      <c r="J1262" s="158">
        <v>15.055400000000001</v>
      </c>
      <c r="K1262" s="158">
        <v>-14.008100000000001</v>
      </c>
      <c r="L1262" s="158">
        <v>-1.7173</v>
      </c>
      <c r="M1262" s="158"/>
      <c r="N1262" s="158"/>
      <c r="O1262" s="158"/>
      <c r="P1262" s="158"/>
      <c r="Q1262" s="158">
        <v>1.1551</v>
      </c>
      <c r="R1262" s="158"/>
      <c r="S1262" t="s">
        <v>1858</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959</v>
      </c>
      <c r="B1263" s="154" t="s">
        <v>974</v>
      </c>
      <c r="C1263" s="154">
        <v>102452</v>
      </c>
      <c r="D1263" s="157">
        <v>44859</v>
      </c>
      <c r="E1263" s="158">
        <v>47.747599999999998</v>
      </c>
      <c r="F1263" s="158">
        <v>11.0212</v>
      </c>
      <c r="G1263" s="158">
        <v>11.0212</v>
      </c>
      <c r="H1263" s="158">
        <v>4.8642000000000003</v>
      </c>
      <c r="I1263" s="158">
        <v>6.1407999999999996</v>
      </c>
      <c r="J1263" s="158">
        <v>4.6702000000000004</v>
      </c>
      <c r="K1263" s="158">
        <v>5.3406000000000002</v>
      </c>
      <c r="L1263" s="158">
        <v>3.7498</v>
      </c>
      <c r="M1263" s="158">
        <v>3.5821999999999998</v>
      </c>
      <c r="N1263" s="158">
        <v>3.3675000000000002</v>
      </c>
      <c r="O1263" s="158">
        <v>5.2667999999999999</v>
      </c>
      <c r="P1263" s="158">
        <v>5.9619999999999997</v>
      </c>
      <c r="Q1263" s="158">
        <v>7.0491000000000001</v>
      </c>
      <c r="R1263" s="158">
        <v>3.9378000000000002</v>
      </c>
      <c r="S1263" t="s">
        <v>1858</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959</v>
      </c>
      <c r="B1264" s="154" t="s">
        <v>975</v>
      </c>
      <c r="C1264" s="154">
        <v>118942</v>
      </c>
      <c r="D1264" s="157">
        <v>44859</v>
      </c>
      <c r="E1264" s="158">
        <v>50.959200000000003</v>
      </c>
      <c r="F1264" s="158">
        <v>11.636100000000001</v>
      </c>
      <c r="G1264" s="158">
        <v>11.636100000000001</v>
      </c>
      <c r="H1264" s="158">
        <v>5.48</v>
      </c>
      <c r="I1264" s="158">
        <v>6.7553999999999998</v>
      </c>
      <c r="J1264" s="158">
        <v>5.2843999999999998</v>
      </c>
      <c r="K1264" s="158">
        <v>5.96</v>
      </c>
      <c r="L1264" s="158">
        <v>4.3746</v>
      </c>
      <c r="M1264" s="158">
        <v>4.2252000000000001</v>
      </c>
      <c r="N1264" s="158">
        <v>4.0172999999999996</v>
      </c>
      <c r="O1264" s="158">
        <v>5.9090999999999996</v>
      </c>
      <c r="P1264" s="158">
        <v>6.6147999999999998</v>
      </c>
      <c r="Q1264" s="158">
        <v>7.6750999999999996</v>
      </c>
      <c r="R1264" s="158">
        <v>4.5769000000000002</v>
      </c>
      <c r="S1264" t="s">
        <v>1858</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959</v>
      </c>
      <c r="B1265" s="154" t="s">
        <v>976</v>
      </c>
      <c r="C1265" s="154">
        <v>104344</v>
      </c>
      <c r="D1265" s="157">
        <v>44859</v>
      </c>
      <c r="E1265" s="158">
        <v>17.045400000000001</v>
      </c>
      <c r="F1265" s="158">
        <v>6.1604999999999999</v>
      </c>
      <c r="G1265" s="158">
        <v>6.1604999999999999</v>
      </c>
      <c r="H1265" s="158">
        <v>4.2248999999999999</v>
      </c>
      <c r="I1265" s="158">
        <v>4.2896999999999998</v>
      </c>
      <c r="J1265" s="158">
        <v>4.2988</v>
      </c>
      <c r="K1265" s="158">
        <v>4.2961</v>
      </c>
      <c r="L1265" s="158">
        <v>3.1583000000000001</v>
      </c>
      <c r="M1265" s="158">
        <v>3.1972999999999998</v>
      </c>
      <c r="N1265" s="158">
        <v>3.2484999999999999</v>
      </c>
      <c r="O1265" s="158">
        <v>3.3610000000000002</v>
      </c>
      <c r="P1265" s="158">
        <v>2.7235</v>
      </c>
      <c r="Q1265" s="158">
        <v>3.3822000000000001</v>
      </c>
      <c r="R1265" s="158">
        <v>3.2612999999999999</v>
      </c>
      <c r="S1265" t="s">
        <v>1858</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959</v>
      </c>
      <c r="B1266" s="154" t="s">
        <v>977</v>
      </c>
      <c r="C1266" s="154">
        <v>120066</v>
      </c>
      <c r="D1266" s="157">
        <v>44859</v>
      </c>
      <c r="E1266" s="158">
        <v>18.2849</v>
      </c>
      <c r="F1266" s="158">
        <v>6.6421000000000001</v>
      </c>
      <c r="G1266" s="158">
        <v>6.6421000000000001</v>
      </c>
      <c r="H1266" s="158">
        <v>4.681</v>
      </c>
      <c r="I1266" s="158">
        <v>4.7567000000000004</v>
      </c>
      <c r="J1266" s="158">
        <v>4.7606999999999999</v>
      </c>
      <c r="K1266" s="158">
        <v>4.7493999999999996</v>
      </c>
      <c r="L1266" s="158">
        <v>3.6002000000000001</v>
      </c>
      <c r="M1266" s="158">
        <v>3.6368</v>
      </c>
      <c r="N1266" s="158">
        <v>3.6959</v>
      </c>
      <c r="O1266" s="158">
        <v>4.0742000000000003</v>
      </c>
      <c r="P1266" s="158">
        <v>3.4807000000000001</v>
      </c>
      <c r="Q1266" s="158">
        <v>6.0804</v>
      </c>
      <c r="R1266" s="158">
        <v>3.9079999999999999</v>
      </c>
      <c r="S1266" t="s">
        <v>1858</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959</v>
      </c>
      <c r="B1267" s="154" t="s">
        <v>978</v>
      </c>
      <c r="C1267" s="154">
        <v>101619</v>
      </c>
      <c r="D1267" s="157">
        <v>44859</v>
      </c>
      <c r="E1267" s="158">
        <v>444.55739999999997</v>
      </c>
      <c r="F1267" s="158">
        <v>16.3948</v>
      </c>
      <c r="G1267" s="158">
        <v>16.3948</v>
      </c>
      <c r="H1267" s="158">
        <v>8.827</v>
      </c>
      <c r="I1267" s="158">
        <v>9.6008999999999993</v>
      </c>
      <c r="J1267" s="158">
        <v>6.8925000000000001</v>
      </c>
      <c r="K1267" s="158">
        <v>8.6912000000000003</v>
      </c>
      <c r="L1267" s="158">
        <v>4.7887000000000004</v>
      </c>
      <c r="M1267" s="158">
        <v>4.1726000000000001</v>
      </c>
      <c r="N1267" s="158">
        <v>3.5709</v>
      </c>
      <c r="O1267" s="158">
        <v>5.6628999999999996</v>
      </c>
      <c r="P1267" s="158">
        <v>6.4997999999999996</v>
      </c>
      <c r="Q1267" s="158">
        <v>7.7087000000000003</v>
      </c>
      <c r="R1267" s="158">
        <v>4.2988</v>
      </c>
      <c r="S1267" t="s">
        <v>1858</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959</v>
      </c>
      <c r="B1268" s="154" t="s">
        <v>979</v>
      </c>
      <c r="C1268" s="154">
        <v>120398</v>
      </c>
      <c r="D1268" s="157">
        <v>44859</v>
      </c>
      <c r="E1268" s="158">
        <v>449.3263</v>
      </c>
      <c r="F1268" s="158">
        <v>16.515999999999998</v>
      </c>
      <c r="G1268" s="158">
        <v>16.515999999999998</v>
      </c>
      <c r="H1268" s="158">
        <v>8.9463000000000008</v>
      </c>
      <c r="I1268" s="158">
        <v>9.7213999999999992</v>
      </c>
      <c r="J1268" s="158">
        <v>7.0133999999999999</v>
      </c>
      <c r="K1268" s="158">
        <v>8.8139000000000003</v>
      </c>
      <c r="L1268" s="158">
        <v>4.9116</v>
      </c>
      <c r="M1268" s="158">
        <v>4.2964000000000002</v>
      </c>
      <c r="N1268" s="158">
        <v>3.6953</v>
      </c>
      <c r="O1268" s="158">
        <v>5.7786</v>
      </c>
      <c r="P1268" s="158">
        <v>6.6269999999999998</v>
      </c>
      <c r="Q1268" s="158">
        <v>7.8220999999999998</v>
      </c>
      <c r="R1268" s="158">
        <v>4.4199000000000002</v>
      </c>
      <c r="S1268" t="s">
        <v>1858</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959</v>
      </c>
      <c r="B1269" s="154" t="s">
        <v>980</v>
      </c>
      <c r="C1269" s="154">
        <v>118371</v>
      </c>
      <c r="D1269" s="157">
        <v>44859</v>
      </c>
      <c r="E1269" s="158">
        <v>32.4636</v>
      </c>
      <c r="F1269" s="158">
        <v>10.383800000000001</v>
      </c>
      <c r="G1269" s="158">
        <v>10.383800000000001</v>
      </c>
      <c r="H1269" s="158">
        <v>5.0321999999999996</v>
      </c>
      <c r="I1269" s="158">
        <v>6.1017000000000001</v>
      </c>
      <c r="J1269" s="158">
        <v>4.9828000000000001</v>
      </c>
      <c r="K1269" s="158">
        <v>4.1679000000000004</v>
      </c>
      <c r="L1269" s="158">
        <v>3.5238999999999998</v>
      </c>
      <c r="M1269" s="158">
        <v>3.5718000000000001</v>
      </c>
      <c r="N1269" s="158">
        <v>3.573</v>
      </c>
      <c r="O1269" s="158">
        <v>4.9669999999999996</v>
      </c>
      <c r="P1269" s="158">
        <v>6.1181000000000001</v>
      </c>
      <c r="Q1269" s="158">
        <v>7.4983000000000004</v>
      </c>
      <c r="R1269" s="158">
        <v>3.7185999999999999</v>
      </c>
      <c r="S1269" t="s">
        <v>1857</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959</v>
      </c>
      <c r="B1270" s="154" t="s">
        <v>981</v>
      </c>
      <c r="C1270" s="154">
        <v>108632</v>
      </c>
      <c r="D1270" s="157">
        <v>44859</v>
      </c>
      <c r="E1270" s="158">
        <v>31.905899999999999</v>
      </c>
      <c r="F1270" s="158">
        <v>10.1355</v>
      </c>
      <c r="G1270" s="158">
        <v>10.1355</v>
      </c>
      <c r="H1270" s="158">
        <v>4.7763999999999998</v>
      </c>
      <c r="I1270" s="158">
        <v>5.8474000000000004</v>
      </c>
      <c r="J1270" s="158">
        <v>4.7350000000000003</v>
      </c>
      <c r="K1270" s="158">
        <v>3.9192</v>
      </c>
      <c r="L1270" s="158">
        <v>3.2715999999999998</v>
      </c>
      <c r="M1270" s="158">
        <v>3.3108</v>
      </c>
      <c r="N1270" s="158">
        <v>3.3125</v>
      </c>
      <c r="O1270" s="158">
        <v>4.7263000000000002</v>
      </c>
      <c r="P1270" s="158">
        <v>5.8825000000000003</v>
      </c>
      <c r="Q1270" s="158">
        <v>7.1585000000000001</v>
      </c>
      <c r="R1270" s="158">
        <v>3.4765999999999999</v>
      </c>
      <c r="S1270" t="s">
        <v>1857</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959</v>
      </c>
      <c r="B1271" s="154" t="s">
        <v>982</v>
      </c>
      <c r="C1271" s="154">
        <v>104726</v>
      </c>
      <c r="D1271" s="157">
        <v>44859</v>
      </c>
      <c r="E1271" s="158">
        <v>3128.0608999999999</v>
      </c>
      <c r="F1271" s="158">
        <v>8.3506999999999998</v>
      </c>
      <c r="G1271" s="158">
        <v>8.3506999999999998</v>
      </c>
      <c r="H1271" s="158">
        <v>4.9313000000000002</v>
      </c>
      <c r="I1271" s="158">
        <v>5.2439999999999998</v>
      </c>
      <c r="J1271" s="158">
        <v>4.2782</v>
      </c>
      <c r="K1271" s="158">
        <v>3.8371</v>
      </c>
      <c r="L1271" s="158">
        <v>3.2218</v>
      </c>
      <c r="M1271" s="158">
        <v>3.3527</v>
      </c>
      <c r="N1271" s="158">
        <v>3.3108</v>
      </c>
      <c r="O1271" s="158">
        <v>4.8066000000000004</v>
      </c>
      <c r="P1271" s="158">
        <v>5.9901</v>
      </c>
      <c r="Q1271" s="158">
        <v>7.4941000000000004</v>
      </c>
      <c r="R1271" s="158">
        <v>3.4767000000000001</v>
      </c>
      <c r="S1271" t="s">
        <v>1858</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959</v>
      </c>
      <c r="B1272" s="154" t="s">
        <v>983</v>
      </c>
      <c r="C1272" s="154">
        <v>120570</v>
      </c>
      <c r="D1272" s="157">
        <v>44859</v>
      </c>
      <c r="E1272" s="158">
        <v>3235.8661999999999</v>
      </c>
      <c r="F1272" s="158">
        <v>8.6809999999999992</v>
      </c>
      <c r="G1272" s="158">
        <v>8.6809999999999992</v>
      </c>
      <c r="H1272" s="158">
        <v>5.2617000000000003</v>
      </c>
      <c r="I1272" s="158">
        <v>5.5747999999999998</v>
      </c>
      <c r="J1272" s="158">
        <v>4.6087999999999996</v>
      </c>
      <c r="K1272" s="158">
        <v>4.1698000000000004</v>
      </c>
      <c r="L1272" s="158">
        <v>3.5537999999999998</v>
      </c>
      <c r="M1272" s="158">
        <v>3.6892999999999998</v>
      </c>
      <c r="N1272" s="158">
        <v>3.6507000000000001</v>
      </c>
      <c r="O1272" s="158">
        <v>5.1444999999999999</v>
      </c>
      <c r="P1272" s="158">
        <v>6.3220999999999998</v>
      </c>
      <c r="Q1272" s="158">
        <v>7.5103</v>
      </c>
      <c r="R1272" s="158">
        <v>3.8153999999999999</v>
      </c>
      <c r="S1272" t="s">
        <v>1858</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959</v>
      </c>
      <c r="B1273" s="154" t="s">
        <v>984</v>
      </c>
      <c r="C1273" s="154">
        <v>143607</v>
      </c>
      <c r="D1273" s="157">
        <v>44859</v>
      </c>
      <c r="E1273" s="158">
        <v>30.8004</v>
      </c>
      <c r="F1273" s="158">
        <v>6.3444000000000003</v>
      </c>
      <c r="G1273" s="158">
        <v>6.3444000000000003</v>
      </c>
      <c r="H1273" s="158">
        <v>4.3205</v>
      </c>
      <c r="I1273" s="158">
        <v>4.5873999999999997</v>
      </c>
      <c r="J1273" s="158">
        <v>3.9912000000000001</v>
      </c>
      <c r="K1273" s="158">
        <v>4.0191999999999997</v>
      </c>
      <c r="L1273" s="158">
        <v>3.3729</v>
      </c>
      <c r="M1273" s="158">
        <v>3.4958</v>
      </c>
      <c r="N1273" s="158">
        <v>3.5129999999999999</v>
      </c>
      <c r="O1273" s="158">
        <v>9.1704000000000008</v>
      </c>
      <c r="P1273" s="158">
        <v>5.0136000000000003</v>
      </c>
      <c r="Q1273" s="158">
        <v>7.2428999999999997</v>
      </c>
      <c r="R1273" s="158">
        <v>3.3552</v>
      </c>
      <c r="S1273" t="s">
        <v>1858</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959</v>
      </c>
      <c r="B1274" s="154" t="s">
        <v>985</v>
      </c>
      <c r="C1274" s="154">
        <v>143612</v>
      </c>
      <c r="D1274" s="157">
        <v>44859</v>
      </c>
      <c r="E1274" s="158">
        <v>31.282399999999999</v>
      </c>
      <c r="F1274" s="158">
        <v>6.8015999999999996</v>
      </c>
      <c r="G1274" s="158">
        <v>6.8015999999999996</v>
      </c>
      <c r="H1274" s="158">
        <v>4.7881999999999998</v>
      </c>
      <c r="I1274" s="158">
        <v>5.0351999999999997</v>
      </c>
      <c r="J1274" s="158">
        <v>4.4438000000000004</v>
      </c>
      <c r="K1274" s="158">
        <v>4.3606999999999996</v>
      </c>
      <c r="L1274" s="158">
        <v>3.8492999999999999</v>
      </c>
      <c r="M1274" s="158">
        <v>3.9963000000000002</v>
      </c>
      <c r="N1274" s="158">
        <v>3.9859</v>
      </c>
      <c r="O1274" s="158">
        <v>9.4689999999999994</v>
      </c>
      <c r="P1274" s="158">
        <v>5.2285000000000004</v>
      </c>
      <c r="Q1274" s="158">
        <v>6.875</v>
      </c>
      <c r="R1274" s="158">
        <v>3.7273000000000001</v>
      </c>
      <c r="S1274" t="s">
        <v>1858</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959</v>
      </c>
      <c r="B1275" s="154" t="s">
        <v>986</v>
      </c>
      <c r="C1275" s="154">
        <v>133805</v>
      </c>
      <c r="D1275" s="157">
        <v>44859</v>
      </c>
      <c r="E1275" s="158">
        <v>2778.2325999999998</v>
      </c>
      <c r="F1275" s="158">
        <v>11.4337</v>
      </c>
      <c r="G1275" s="158">
        <v>11.4337</v>
      </c>
      <c r="H1275" s="158">
        <v>5.3014000000000001</v>
      </c>
      <c r="I1275" s="158">
        <v>7.7183999999999999</v>
      </c>
      <c r="J1275" s="158">
        <v>5.3773999999999997</v>
      </c>
      <c r="K1275" s="158">
        <v>5.2206000000000001</v>
      </c>
      <c r="L1275" s="158">
        <v>3.4157000000000002</v>
      </c>
      <c r="M1275" s="158">
        <v>3.262</v>
      </c>
      <c r="N1275" s="158">
        <v>3.1271</v>
      </c>
      <c r="O1275" s="158">
        <v>5.1239999999999997</v>
      </c>
      <c r="P1275" s="158">
        <v>6.11</v>
      </c>
      <c r="Q1275" s="158">
        <v>7.2256</v>
      </c>
      <c r="R1275" s="158">
        <v>3.5314000000000001</v>
      </c>
      <c r="S1275" t="s">
        <v>1858</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959</v>
      </c>
      <c r="B1276" s="154" t="s">
        <v>987</v>
      </c>
      <c r="C1276" s="154">
        <v>133810</v>
      </c>
      <c r="D1276" s="157">
        <v>44859</v>
      </c>
      <c r="E1276" s="158">
        <v>2967.4917</v>
      </c>
      <c r="F1276" s="158">
        <v>12.1858</v>
      </c>
      <c r="G1276" s="158">
        <v>12.1858</v>
      </c>
      <c r="H1276" s="158">
        <v>6.0533000000000001</v>
      </c>
      <c r="I1276" s="158">
        <v>8.4648000000000003</v>
      </c>
      <c r="J1276" s="158">
        <v>6.1298000000000004</v>
      </c>
      <c r="K1276" s="158">
        <v>5.9882</v>
      </c>
      <c r="L1276" s="158">
        <v>4.1852</v>
      </c>
      <c r="M1276" s="158">
        <v>4.0362</v>
      </c>
      <c r="N1276" s="158">
        <v>3.9076</v>
      </c>
      <c r="O1276" s="158">
        <v>5.9268999999999998</v>
      </c>
      <c r="P1276" s="158">
        <v>6.9114000000000004</v>
      </c>
      <c r="Q1276" s="158">
        <v>7.9892000000000003</v>
      </c>
      <c r="R1276" s="158">
        <v>4.3265000000000002</v>
      </c>
      <c r="S1276" t="s">
        <v>1858</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959</v>
      </c>
      <c r="B1277" s="154" t="s">
        <v>988</v>
      </c>
      <c r="C1277" s="154">
        <v>119809</v>
      </c>
      <c r="D1277" s="157">
        <v>44859</v>
      </c>
      <c r="E1277" s="158">
        <v>24.380199999999999</v>
      </c>
      <c r="F1277" s="158">
        <v>8.9164999999999992</v>
      </c>
      <c r="G1277" s="158">
        <v>8.9164999999999992</v>
      </c>
      <c r="H1277" s="158">
        <v>6.1025</v>
      </c>
      <c r="I1277" s="158">
        <v>6.4642999999999997</v>
      </c>
      <c r="J1277" s="158">
        <v>5.1649000000000003</v>
      </c>
      <c r="K1277" s="158">
        <v>4.6776999999999997</v>
      </c>
      <c r="L1277" s="158">
        <v>3.907</v>
      </c>
      <c r="M1277" s="158">
        <v>3.9796</v>
      </c>
      <c r="N1277" s="158">
        <v>3.9742999999999999</v>
      </c>
      <c r="O1277" s="158">
        <v>5.4245999999999999</v>
      </c>
      <c r="P1277" s="158">
        <v>5.6555999999999997</v>
      </c>
      <c r="Q1277" s="158">
        <v>7.5157999999999996</v>
      </c>
      <c r="R1277" s="158">
        <v>4.1642999999999999</v>
      </c>
      <c r="S1277" t="s">
        <v>1858</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959</v>
      </c>
      <c r="B1278" s="154" t="s">
        <v>989</v>
      </c>
      <c r="C1278" s="154">
        <v>118133</v>
      </c>
      <c r="D1278" s="157">
        <v>44859</v>
      </c>
      <c r="E1278" s="158">
        <v>23.385999999999999</v>
      </c>
      <c r="F1278" s="158">
        <v>8.2795000000000005</v>
      </c>
      <c r="G1278" s="158">
        <v>8.2795000000000005</v>
      </c>
      <c r="H1278" s="158">
        <v>5.4461000000000004</v>
      </c>
      <c r="I1278" s="158">
        <v>5.81</v>
      </c>
      <c r="J1278" s="158">
        <v>4.5098000000000003</v>
      </c>
      <c r="K1278" s="158">
        <v>4.0167999999999999</v>
      </c>
      <c r="L1278" s="158">
        <v>3.2442000000000002</v>
      </c>
      <c r="M1278" s="158">
        <v>3.3161</v>
      </c>
      <c r="N1278" s="158">
        <v>3.3033000000000001</v>
      </c>
      <c r="O1278" s="158">
        <v>4.7785000000000002</v>
      </c>
      <c r="P1278" s="158">
        <v>5.0701999999999998</v>
      </c>
      <c r="Q1278" s="158">
        <v>7.4009999999999998</v>
      </c>
      <c r="R1278" s="158">
        <v>3.4906999999999999</v>
      </c>
      <c r="S1278" t="s">
        <v>1858</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959</v>
      </c>
      <c r="B1279" s="154" t="s">
        <v>990</v>
      </c>
      <c r="C1279" s="154">
        <v>101830</v>
      </c>
      <c r="D1279" s="157">
        <v>44859</v>
      </c>
      <c r="E1279" s="158">
        <v>33.006100000000004</v>
      </c>
      <c r="F1279" s="158">
        <v>7.8860000000000001</v>
      </c>
      <c r="G1279" s="158">
        <v>7.8860000000000001</v>
      </c>
      <c r="H1279" s="158">
        <v>4.4904999999999999</v>
      </c>
      <c r="I1279" s="158">
        <v>5.2476000000000003</v>
      </c>
      <c r="J1279" s="158">
        <v>4.2699999999999996</v>
      </c>
      <c r="K1279" s="158">
        <v>3.9123000000000001</v>
      </c>
      <c r="L1279" s="158">
        <v>3.3037000000000001</v>
      </c>
      <c r="M1279" s="158">
        <v>3.2772999999999999</v>
      </c>
      <c r="N1279" s="158">
        <v>3.2496</v>
      </c>
      <c r="O1279" s="158">
        <v>4.8407999999999998</v>
      </c>
      <c r="P1279" s="158">
        <v>5.0025000000000004</v>
      </c>
      <c r="Q1279" s="158">
        <v>6.3467000000000002</v>
      </c>
      <c r="R1279" s="158">
        <v>3.5781000000000001</v>
      </c>
      <c r="S1279" t="s">
        <v>1858</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959</v>
      </c>
      <c r="B1280" s="154" t="s">
        <v>991</v>
      </c>
      <c r="C1280" s="154">
        <v>120315</v>
      </c>
      <c r="D1280" s="157">
        <v>44859</v>
      </c>
      <c r="E1280" s="158">
        <v>35.161499999999997</v>
      </c>
      <c r="F1280" s="158">
        <v>8.4161000000000001</v>
      </c>
      <c r="G1280" s="158">
        <v>8.4161000000000001</v>
      </c>
      <c r="H1280" s="158">
        <v>5.0320999999999998</v>
      </c>
      <c r="I1280" s="158">
        <v>5.7964000000000002</v>
      </c>
      <c r="J1280" s="158">
        <v>4.8181000000000003</v>
      </c>
      <c r="K1280" s="158">
        <v>4.4602000000000004</v>
      </c>
      <c r="L1280" s="158">
        <v>3.8544</v>
      </c>
      <c r="M1280" s="158">
        <v>3.8319999999999999</v>
      </c>
      <c r="N1280" s="158">
        <v>3.8075999999999999</v>
      </c>
      <c r="O1280" s="158">
        <v>5.3986000000000001</v>
      </c>
      <c r="P1280" s="158">
        <v>5.5567000000000002</v>
      </c>
      <c r="Q1280" s="158">
        <v>7.1268000000000002</v>
      </c>
      <c r="R1280" s="158">
        <v>4.1367000000000003</v>
      </c>
      <c r="S1280" t="s">
        <v>1858</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959</v>
      </c>
      <c r="B1281" s="154" t="s">
        <v>992</v>
      </c>
      <c r="C1281" s="154">
        <v>140613</v>
      </c>
      <c r="D1281" s="157">
        <v>44859</v>
      </c>
      <c r="E1281" s="158">
        <v>1429.9942000000001</v>
      </c>
      <c r="F1281" s="158">
        <v>8.5249000000000006</v>
      </c>
      <c r="G1281" s="158">
        <v>8.5249000000000006</v>
      </c>
      <c r="H1281" s="158">
        <v>5.5618999999999996</v>
      </c>
      <c r="I1281" s="158">
        <v>6.0121000000000002</v>
      </c>
      <c r="J1281" s="158">
        <v>5.2417999999999996</v>
      </c>
      <c r="K1281" s="158">
        <v>4.7869999999999999</v>
      </c>
      <c r="L1281" s="158">
        <v>4.0366999999999997</v>
      </c>
      <c r="M1281" s="158">
        <v>3.9312999999999998</v>
      </c>
      <c r="N1281" s="158">
        <v>3.891</v>
      </c>
      <c r="O1281" s="158">
        <v>5.2100999999999997</v>
      </c>
      <c r="P1281" s="158">
        <v>6.3357000000000001</v>
      </c>
      <c r="Q1281" s="158">
        <v>6.484</v>
      </c>
      <c r="R1281" s="158">
        <v>4.0194000000000001</v>
      </c>
      <c r="S1281" t="s">
        <v>1858</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959</v>
      </c>
      <c r="B1282" s="154" t="s">
        <v>993</v>
      </c>
      <c r="C1282" s="154">
        <v>140620</v>
      </c>
      <c r="D1282" s="157">
        <v>44859</v>
      </c>
      <c r="E1282" s="158">
        <v>1361.4960000000001</v>
      </c>
      <c r="F1282" s="158">
        <v>7.7241</v>
      </c>
      <c r="G1282" s="158">
        <v>7.7241</v>
      </c>
      <c r="H1282" s="158">
        <v>4.7606000000000002</v>
      </c>
      <c r="I1282" s="158">
        <v>5.2127999999999997</v>
      </c>
      <c r="J1282" s="158">
        <v>4.4370000000000003</v>
      </c>
      <c r="K1282" s="158">
        <v>3.9777</v>
      </c>
      <c r="L1282" s="158">
        <v>3.2214</v>
      </c>
      <c r="M1282" s="158">
        <v>3.1097000000000001</v>
      </c>
      <c r="N1282" s="158">
        <v>3.0628000000000002</v>
      </c>
      <c r="O1282" s="158">
        <v>4.3613</v>
      </c>
      <c r="P1282" s="158">
        <v>5.4375</v>
      </c>
      <c r="Q1282" s="158">
        <v>5.5698999999999996</v>
      </c>
      <c r="R1282" s="158">
        <v>3.1846000000000001</v>
      </c>
      <c r="S1282" t="s">
        <v>1858</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959</v>
      </c>
      <c r="B1283" s="154" t="s">
        <v>994</v>
      </c>
      <c r="C1283" s="154">
        <v>118840</v>
      </c>
      <c r="D1283" s="157">
        <v>44859</v>
      </c>
      <c r="E1283" s="158">
        <v>2010.7254</v>
      </c>
      <c r="F1283" s="158">
        <v>7.6490999999999998</v>
      </c>
      <c r="G1283" s="158">
        <v>7.6490999999999998</v>
      </c>
      <c r="H1283" s="158">
        <v>5.3067000000000002</v>
      </c>
      <c r="I1283" s="158">
        <v>5.7187999999999999</v>
      </c>
      <c r="J1283" s="158">
        <v>4.9634999999999998</v>
      </c>
      <c r="K1283" s="158">
        <v>4.9603999999999999</v>
      </c>
      <c r="L1283" s="158">
        <v>4.2149000000000001</v>
      </c>
      <c r="M1283" s="158">
        <v>4.1097000000000001</v>
      </c>
      <c r="N1283" s="158">
        <v>3.9693000000000001</v>
      </c>
      <c r="O1283" s="158">
        <v>4.9936999999999996</v>
      </c>
      <c r="P1283" s="158">
        <v>5.7826000000000004</v>
      </c>
      <c r="Q1283" s="158">
        <v>6.8952</v>
      </c>
      <c r="R1283" s="158">
        <v>3.9664000000000001</v>
      </c>
      <c r="S1283" t="s">
        <v>1858</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959</v>
      </c>
      <c r="B1284" s="154" t="s">
        <v>995</v>
      </c>
      <c r="C1284" s="154">
        <v>107705</v>
      </c>
      <c r="D1284" s="157">
        <v>44859</v>
      </c>
      <c r="E1284" s="158">
        <v>1877.5091</v>
      </c>
      <c r="F1284" s="158">
        <v>7.0556000000000001</v>
      </c>
      <c r="G1284" s="158">
        <v>7.0556000000000001</v>
      </c>
      <c r="H1284" s="158">
        <v>4.7186000000000003</v>
      </c>
      <c r="I1284" s="158">
        <v>5.1268000000000002</v>
      </c>
      <c r="J1284" s="158">
        <v>4.3663999999999996</v>
      </c>
      <c r="K1284" s="158">
        <v>4.3494000000000002</v>
      </c>
      <c r="L1284" s="158">
        <v>3.5888</v>
      </c>
      <c r="M1284" s="158">
        <v>3.4761000000000002</v>
      </c>
      <c r="N1284" s="158">
        <v>3.3241000000000001</v>
      </c>
      <c r="O1284" s="158">
        <v>4.3442999999999996</v>
      </c>
      <c r="P1284" s="158">
        <v>5.1024000000000003</v>
      </c>
      <c r="Q1284" s="158">
        <v>4.3940000000000001</v>
      </c>
      <c r="R1284" s="158">
        <v>3.3098000000000001</v>
      </c>
      <c r="S1284" t="s">
        <v>1858</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959</v>
      </c>
      <c r="B1285" s="154" t="s">
        <v>996</v>
      </c>
      <c r="C1285" s="154">
        <v>111753</v>
      </c>
      <c r="D1285" s="157">
        <v>44859</v>
      </c>
      <c r="E1285" s="158">
        <v>3103.0877999999998</v>
      </c>
      <c r="F1285" s="158">
        <v>7.5109000000000004</v>
      </c>
      <c r="G1285" s="158">
        <v>7.5109000000000004</v>
      </c>
      <c r="H1285" s="158">
        <v>5.3491999999999997</v>
      </c>
      <c r="I1285" s="158">
        <v>5.3064</v>
      </c>
      <c r="J1285" s="158">
        <v>4.2996999999999996</v>
      </c>
      <c r="K1285" s="158">
        <v>3.9714999999999998</v>
      </c>
      <c r="L1285" s="158">
        <v>3.4268999999999998</v>
      </c>
      <c r="M1285" s="158">
        <v>3.4864999999999999</v>
      </c>
      <c r="N1285" s="158">
        <v>3.4952000000000001</v>
      </c>
      <c r="O1285" s="158">
        <v>5.1826999999999996</v>
      </c>
      <c r="P1285" s="158">
        <v>5.8764000000000003</v>
      </c>
      <c r="Q1285" s="158">
        <v>7.5233999999999996</v>
      </c>
      <c r="R1285" s="158">
        <v>3.9927000000000001</v>
      </c>
      <c r="S1285" t="s">
        <v>1858</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959</v>
      </c>
      <c r="B1286" s="154" t="s">
        <v>997</v>
      </c>
      <c r="C1286" s="154">
        <v>118709</v>
      </c>
      <c r="D1286" s="157">
        <v>44859</v>
      </c>
      <c r="E1286" s="158">
        <v>3239.5940000000001</v>
      </c>
      <c r="F1286" s="158">
        <v>8.1715</v>
      </c>
      <c r="G1286" s="158">
        <v>8.1715</v>
      </c>
      <c r="H1286" s="158">
        <v>6.0096999999999996</v>
      </c>
      <c r="I1286" s="158">
        <v>5.9673999999999996</v>
      </c>
      <c r="J1286" s="158">
        <v>4.9623999999999997</v>
      </c>
      <c r="K1286" s="158">
        <v>4.6388999999999996</v>
      </c>
      <c r="L1286" s="158">
        <v>4.0991999999999997</v>
      </c>
      <c r="M1286" s="158">
        <v>4.1650999999999998</v>
      </c>
      <c r="N1286" s="158">
        <v>4.1848000000000001</v>
      </c>
      <c r="O1286" s="158">
        <v>5.8827999999999996</v>
      </c>
      <c r="P1286" s="158">
        <v>6.4321999999999999</v>
      </c>
      <c r="Q1286" s="158">
        <v>7.6532999999999998</v>
      </c>
      <c r="R1286" s="158">
        <v>4.6993</v>
      </c>
      <c r="S1286" t="s">
        <v>1858</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959</v>
      </c>
      <c r="B1287" s="154" t="s">
        <v>998</v>
      </c>
      <c r="C1287" s="154">
        <v>138423</v>
      </c>
      <c r="D1287" s="157">
        <v>44859</v>
      </c>
      <c r="E1287" s="158">
        <v>24.5763</v>
      </c>
      <c r="F1287" s="158">
        <v>7.9897999999999998</v>
      </c>
      <c r="G1287" s="158">
        <v>7.9897999999999998</v>
      </c>
      <c r="H1287" s="158">
        <v>4.4805999999999999</v>
      </c>
      <c r="I1287" s="158">
        <v>5.8051000000000004</v>
      </c>
      <c r="J1287" s="158">
        <v>4.4635999999999996</v>
      </c>
      <c r="K1287" s="158">
        <v>4.1794000000000002</v>
      </c>
      <c r="L1287" s="158">
        <v>3.4863</v>
      </c>
      <c r="M1287" s="158">
        <v>3.5651000000000002</v>
      </c>
      <c r="N1287" s="158">
        <v>3.3973</v>
      </c>
      <c r="O1287" s="158">
        <v>3.2189999999999999</v>
      </c>
      <c r="P1287" s="158">
        <v>1.2446999999999999</v>
      </c>
      <c r="Q1287" s="158">
        <v>6.0316000000000001</v>
      </c>
      <c r="R1287" s="158">
        <v>3.4712000000000001</v>
      </c>
      <c r="S1287" t="s">
        <v>1858</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959</v>
      </c>
      <c r="B1288" s="154" t="s">
        <v>999</v>
      </c>
      <c r="C1288" s="154">
        <v>138443</v>
      </c>
      <c r="D1288" s="157">
        <v>44859</v>
      </c>
      <c r="E1288" s="158">
        <v>26.172599999999999</v>
      </c>
      <c r="F1288" s="158">
        <v>8.9341000000000008</v>
      </c>
      <c r="G1288" s="158">
        <v>8.9341000000000008</v>
      </c>
      <c r="H1288" s="158">
        <v>5.4245999999999999</v>
      </c>
      <c r="I1288" s="158">
        <v>6.7412999999999998</v>
      </c>
      <c r="J1288" s="158">
        <v>5.3814000000000002</v>
      </c>
      <c r="K1288" s="158">
        <v>5.0895000000000001</v>
      </c>
      <c r="L1288" s="158">
        <v>4.3975</v>
      </c>
      <c r="M1288" s="158">
        <v>4.4781000000000004</v>
      </c>
      <c r="N1288" s="158">
        <v>4.2824</v>
      </c>
      <c r="O1288" s="158">
        <v>4.0072000000000001</v>
      </c>
      <c r="P1288" s="158">
        <v>1.9907999999999999</v>
      </c>
      <c r="Q1288" s="158">
        <v>5.6102999999999996</v>
      </c>
      <c r="R1288" s="158">
        <v>4.2694999999999999</v>
      </c>
      <c r="S1288" t="s">
        <v>1858</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959</v>
      </c>
      <c r="B1289" s="154" t="s">
        <v>1000</v>
      </c>
      <c r="C1289" s="154">
        <v>119812</v>
      </c>
      <c r="D1289" s="157">
        <v>44859</v>
      </c>
      <c r="E1289" s="158">
        <v>2970.9187999999999</v>
      </c>
      <c r="F1289" s="158">
        <v>8.4632000000000005</v>
      </c>
      <c r="G1289" s="158">
        <v>8.4632000000000005</v>
      </c>
      <c r="H1289" s="158">
        <v>4.7587999999999999</v>
      </c>
      <c r="I1289" s="158">
        <v>5.7342000000000004</v>
      </c>
      <c r="J1289" s="158">
        <v>4.9215</v>
      </c>
      <c r="K1289" s="158">
        <v>4.6696</v>
      </c>
      <c r="L1289" s="158">
        <v>3.8136999999999999</v>
      </c>
      <c r="M1289" s="158">
        <v>3.8801000000000001</v>
      </c>
      <c r="N1289" s="158">
        <v>3.8121999999999998</v>
      </c>
      <c r="O1289" s="158">
        <v>5.1627999999999998</v>
      </c>
      <c r="P1289" s="158">
        <v>6.2807000000000004</v>
      </c>
      <c r="Q1289" s="158">
        <v>7.3897000000000004</v>
      </c>
      <c r="R1289" s="158">
        <v>3.8877000000000002</v>
      </c>
      <c r="S1289" t="s">
        <v>1858</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959</v>
      </c>
      <c r="B1290" s="154" t="s">
        <v>2031</v>
      </c>
      <c r="C1290" s="154">
        <v>106212</v>
      </c>
      <c r="D1290" s="157">
        <v>44859</v>
      </c>
      <c r="E1290" s="158">
        <v>2898.1538999999998</v>
      </c>
      <c r="F1290" s="158">
        <v>7.9024999999999999</v>
      </c>
      <c r="G1290" s="158">
        <v>7.9024999999999999</v>
      </c>
      <c r="H1290" s="158">
        <v>4.2000999999999999</v>
      </c>
      <c r="I1290" s="158">
        <v>5.1738999999999997</v>
      </c>
      <c r="J1290" s="158">
        <v>4.3590999999999998</v>
      </c>
      <c r="K1290" s="158">
        <v>4.1029999999999998</v>
      </c>
      <c r="L1290" s="158">
        <v>3.2435999999999998</v>
      </c>
      <c r="M1290" s="158">
        <v>3.3262</v>
      </c>
      <c r="N1290" s="158">
        <v>3.26</v>
      </c>
      <c r="O1290" s="158">
        <v>4.5780000000000003</v>
      </c>
      <c r="P1290" s="158">
        <v>5.8415999999999997</v>
      </c>
      <c r="Q1290" s="158">
        <v>7.2217000000000002</v>
      </c>
      <c r="R1290" s="158">
        <v>3.3342999999999998</v>
      </c>
      <c r="S1290" t="s">
        <v>1858</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959</v>
      </c>
      <c r="B1291" s="154" t="s">
        <v>1915</v>
      </c>
      <c r="C1291" s="154">
        <v>149519</v>
      </c>
      <c r="D1291" s="157">
        <v>44859</v>
      </c>
      <c r="E1291" s="158">
        <v>2882.9794999999999</v>
      </c>
      <c r="F1291" s="158">
        <v>7.0849000000000002</v>
      </c>
      <c r="G1291" s="158">
        <v>7.0849000000000002</v>
      </c>
      <c r="H1291" s="158">
        <v>2.1772999999999998</v>
      </c>
      <c r="I1291" s="158">
        <v>4.8719000000000001</v>
      </c>
      <c r="J1291" s="158">
        <v>4.2683999999999997</v>
      </c>
      <c r="K1291" s="158">
        <v>4.3235000000000001</v>
      </c>
      <c r="L1291" s="158">
        <v>3.4619</v>
      </c>
      <c r="M1291" s="158">
        <v>3.5257999999999998</v>
      </c>
      <c r="N1291" s="158">
        <v>3.4592000000000001</v>
      </c>
      <c r="O1291" s="158">
        <v>4.1280000000000001</v>
      </c>
      <c r="P1291" s="158">
        <v>1.373</v>
      </c>
      <c r="Q1291" s="158">
        <v>6.0164</v>
      </c>
      <c r="R1291" s="158">
        <v>3.4746999999999999</v>
      </c>
      <c r="S1291" t="s">
        <v>1858</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959</v>
      </c>
      <c r="B1292" s="154" t="s">
        <v>1001</v>
      </c>
      <c r="C1292" s="154">
        <v>149526</v>
      </c>
      <c r="D1292" s="157">
        <v>44859</v>
      </c>
      <c r="E1292" s="158">
        <v>3028.2775000000001</v>
      </c>
      <c r="F1292" s="158">
        <v>7.7431000000000001</v>
      </c>
      <c r="G1292" s="158">
        <v>7.7431000000000001</v>
      </c>
      <c r="H1292" s="158">
        <v>2.8351999999999999</v>
      </c>
      <c r="I1292" s="158">
        <v>5.5312999999999999</v>
      </c>
      <c r="J1292" s="158">
        <v>4.9292999999999996</v>
      </c>
      <c r="K1292" s="158">
        <v>4.9880000000000004</v>
      </c>
      <c r="L1292" s="158">
        <v>4.1276999999999999</v>
      </c>
      <c r="M1292" s="158">
        <v>4.1996000000000002</v>
      </c>
      <c r="N1292" s="158">
        <v>4.0685000000000002</v>
      </c>
      <c r="O1292" s="158">
        <v>4.5199999999999996</v>
      </c>
      <c r="P1292" s="158">
        <v>1.7410000000000001</v>
      </c>
      <c r="Q1292" s="158">
        <v>5.2949000000000002</v>
      </c>
      <c r="R1292" s="158">
        <v>3.9521999999999999</v>
      </c>
      <c r="S1292" t="s">
        <v>1858</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959</v>
      </c>
      <c r="B1293" s="154" t="s">
        <v>1916</v>
      </c>
      <c r="C1293" s="154">
        <v>119680</v>
      </c>
      <c r="D1293" s="157"/>
      <c r="E1293" s="158"/>
      <c r="F1293" s="158"/>
      <c r="G1293" s="158"/>
      <c r="H1293" s="158"/>
      <c r="I1293" s="158"/>
      <c r="J1293" s="158"/>
      <c r="K1293" s="158"/>
      <c r="L1293" s="158"/>
      <c r="M1293" s="158"/>
      <c r="N1293" s="158"/>
      <c r="O1293" s="158"/>
      <c r="P1293" s="158"/>
      <c r="Q1293" s="158"/>
      <c r="R1293" s="158"/>
      <c r="S1293" t="s">
        <v>1858</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959</v>
      </c>
      <c r="B1294" s="154" t="s">
        <v>1917</v>
      </c>
      <c r="C1294" s="154">
        <v>105563</v>
      </c>
      <c r="D1294" s="157"/>
      <c r="E1294" s="158"/>
      <c r="F1294" s="158"/>
      <c r="G1294" s="158"/>
      <c r="H1294" s="158"/>
      <c r="I1294" s="158"/>
      <c r="J1294" s="158"/>
      <c r="K1294" s="158"/>
      <c r="L1294" s="158"/>
      <c r="M1294" s="158"/>
      <c r="N1294" s="158"/>
      <c r="O1294" s="158"/>
      <c r="P1294" s="158"/>
      <c r="Q1294" s="158"/>
      <c r="R1294" s="158"/>
      <c r="S1294" t="s">
        <v>1858</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959</v>
      </c>
      <c r="B1295" s="154" t="s">
        <v>1002</v>
      </c>
      <c r="C1295" s="154">
        <v>103159</v>
      </c>
      <c r="D1295" s="157">
        <v>44859</v>
      </c>
      <c r="E1295" s="158">
        <v>3256.1813999999999</v>
      </c>
      <c r="F1295" s="158">
        <v>7.7697000000000003</v>
      </c>
      <c r="G1295" s="158">
        <v>7.7697000000000003</v>
      </c>
      <c r="H1295" s="158">
        <v>5.4564000000000004</v>
      </c>
      <c r="I1295" s="158">
        <v>5.5183999999999997</v>
      </c>
      <c r="J1295" s="158">
        <v>4.6253000000000002</v>
      </c>
      <c r="K1295" s="158">
        <v>4.2876000000000003</v>
      </c>
      <c r="L1295" s="158">
        <v>3.4487999999999999</v>
      </c>
      <c r="M1295" s="158">
        <v>3.5287000000000002</v>
      </c>
      <c r="N1295" s="158">
        <v>3.5417999999999998</v>
      </c>
      <c r="O1295" s="158">
        <v>5.0262000000000002</v>
      </c>
      <c r="P1295" s="158">
        <v>4.8851000000000004</v>
      </c>
      <c r="Q1295" s="158">
        <v>7.1281999999999996</v>
      </c>
      <c r="R1295" s="158">
        <v>3.7004000000000001</v>
      </c>
      <c r="S1295" t="s">
        <v>1858</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959</v>
      </c>
      <c r="B1296" s="154" t="s">
        <v>1003</v>
      </c>
      <c r="C1296" s="154">
        <v>147399</v>
      </c>
      <c r="D1296" s="157"/>
      <c r="E1296" s="158"/>
      <c r="F1296" s="158"/>
      <c r="G1296" s="158"/>
      <c r="H1296" s="158"/>
      <c r="I1296" s="158"/>
      <c r="J1296" s="158"/>
      <c r="K1296" s="158"/>
      <c r="L1296" s="158"/>
      <c r="M1296" s="158"/>
      <c r="N1296" s="158"/>
      <c r="O1296" s="158"/>
      <c r="P1296" s="158"/>
      <c r="Q1296" s="158"/>
      <c r="R1296" s="158"/>
      <c r="S1296" t="s">
        <v>1858</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959</v>
      </c>
      <c r="B1297" s="154" t="s">
        <v>1004</v>
      </c>
      <c r="C1297" s="154">
        <v>119863</v>
      </c>
      <c r="D1297" s="157">
        <v>44859</v>
      </c>
      <c r="E1297" s="158">
        <v>3317.4133000000002</v>
      </c>
      <c r="F1297" s="158">
        <v>8.0879999999999992</v>
      </c>
      <c r="G1297" s="158">
        <v>8.0879999999999992</v>
      </c>
      <c r="H1297" s="158">
        <v>5.7653999999999996</v>
      </c>
      <c r="I1297" s="158">
        <v>5.8292999999999999</v>
      </c>
      <c r="J1297" s="158">
        <v>4.9168000000000003</v>
      </c>
      <c r="K1297" s="158">
        <v>4.5763999999999996</v>
      </c>
      <c r="L1297" s="158">
        <v>3.7410000000000001</v>
      </c>
      <c r="M1297" s="158">
        <v>3.8277000000000001</v>
      </c>
      <c r="N1297" s="158">
        <v>3.8506</v>
      </c>
      <c r="O1297" s="158">
        <v>5.2660999999999998</v>
      </c>
      <c r="P1297" s="158">
        <v>5.1127000000000002</v>
      </c>
      <c r="Q1297" s="158">
        <v>6.9123000000000001</v>
      </c>
      <c r="R1297" s="158">
        <v>3.9738000000000002</v>
      </c>
      <c r="S1297" t="s">
        <v>1858</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959</v>
      </c>
      <c r="B1298" s="154" t="s">
        <v>1005</v>
      </c>
      <c r="C1298" s="154">
        <v>147396</v>
      </c>
      <c r="D1298" s="157"/>
      <c r="E1298" s="158"/>
      <c r="F1298" s="158"/>
      <c r="G1298" s="158"/>
      <c r="H1298" s="158"/>
      <c r="I1298" s="158"/>
      <c r="J1298" s="158"/>
      <c r="K1298" s="158"/>
      <c r="L1298" s="158"/>
      <c r="M1298" s="158"/>
      <c r="N1298" s="158"/>
      <c r="O1298" s="158"/>
      <c r="P1298" s="158"/>
      <c r="Q1298" s="158"/>
      <c r="R1298" s="158"/>
      <c r="S1298" t="s">
        <v>1858</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959</v>
      </c>
      <c r="B1299" s="154" t="s">
        <v>1006</v>
      </c>
      <c r="C1299" s="154">
        <v>120735</v>
      </c>
      <c r="D1299" s="157">
        <v>44859</v>
      </c>
      <c r="E1299" s="158">
        <v>2958.1448999999998</v>
      </c>
      <c r="F1299" s="158">
        <v>7.8722000000000003</v>
      </c>
      <c r="G1299" s="158">
        <v>7.8722000000000003</v>
      </c>
      <c r="H1299" s="158">
        <v>5.9027000000000003</v>
      </c>
      <c r="I1299" s="158">
        <v>5.8369999999999997</v>
      </c>
      <c r="J1299" s="158">
        <v>5.3544</v>
      </c>
      <c r="K1299" s="158">
        <v>4.7789999999999999</v>
      </c>
      <c r="L1299" s="158">
        <v>4.1258999999999997</v>
      </c>
      <c r="M1299" s="158">
        <v>4.1098999999999997</v>
      </c>
      <c r="N1299" s="158">
        <v>3.9481999999999999</v>
      </c>
      <c r="O1299" s="158">
        <v>6.9856999999999996</v>
      </c>
      <c r="P1299" s="158">
        <v>4.7240000000000002</v>
      </c>
      <c r="Q1299" s="158">
        <v>6.7960000000000003</v>
      </c>
      <c r="R1299" s="158">
        <v>6.5712000000000002</v>
      </c>
      <c r="S1299" t="s">
        <v>1858</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959</v>
      </c>
      <c r="B1300" s="154" t="s">
        <v>1007</v>
      </c>
      <c r="C1300" s="154">
        <v>102544</v>
      </c>
      <c r="D1300" s="157">
        <v>44859</v>
      </c>
      <c r="E1300" s="158">
        <v>2919.2678000000001</v>
      </c>
      <c r="F1300" s="158">
        <v>7.7622999999999998</v>
      </c>
      <c r="G1300" s="158">
        <v>7.7622999999999998</v>
      </c>
      <c r="H1300" s="158">
        <v>5.7927</v>
      </c>
      <c r="I1300" s="158">
        <v>5.7267999999999999</v>
      </c>
      <c r="J1300" s="158">
        <v>5.2439</v>
      </c>
      <c r="K1300" s="158">
        <v>4.6677</v>
      </c>
      <c r="L1300" s="158">
        <v>4.0019999999999998</v>
      </c>
      <c r="M1300" s="158">
        <v>3.9750999999999999</v>
      </c>
      <c r="N1300" s="158">
        <v>3.8073000000000001</v>
      </c>
      <c r="O1300" s="158">
        <v>6.8696999999999999</v>
      </c>
      <c r="P1300" s="158">
        <v>4.5953999999999997</v>
      </c>
      <c r="Q1300" s="158">
        <v>7.1478000000000002</v>
      </c>
      <c r="R1300" s="158">
        <v>6.4451999999999998</v>
      </c>
      <c r="S1300" t="s">
        <v>1858</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9" t="s">
        <v>27</v>
      </c>
      <c r="B1301" s="154"/>
      <c r="C1301" s="154"/>
      <c r="D1301" s="154"/>
      <c r="E1301" s="154"/>
      <c r="F1301" s="160">
        <v>9.216910416666666</v>
      </c>
      <c r="G1301" s="160">
        <v>9.216910416666666</v>
      </c>
      <c r="H1301" s="160">
        <v>6.0514041666666678</v>
      </c>
      <c r="I1301" s="160">
        <v>6.6612520833333333</v>
      </c>
      <c r="J1301" s="160">
        <v>5.6949291666666682</v>
      </c>
      <c r="K1301" s="160">
        <v>3.1682812500000002</v>
      </c>
      <c r="L1301" s="160">
        <v>3.2816083333333341</v>
      </c>
      <c r="M1301" s="160">
        <v>3.7352477272727271</v>
      </c>
      <c r="N1301" s="160">
        <v>3.6504886363636357</v>
      </c>
      <c r="O1301" s="160">
        <v>5.2346136363636369</v>
      </c>
      <c r="P1301" s="160">
        <v>5.3425795454545453</v>
      </c>
      <c r="Q1301" s="160">
        <v>6.4462562500000002</v>
      </c>
      <c r="R1301" s="160">
        <v>3.9467863636363649</v>
      </c>
      <c r="S1301" t="s">
        <v>1858</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9" t="s">
        <v>407</v>
      </c>
      <c r="B1302" s="154"/>
      <c r="C1302" s="154"/>
      <c r="D1302" s="154"/>
      <c r="E1302" s="154"/>
      <c r="F1302" s="160">
        <v>8.2255000000000003</v>
      </c>
      <c r="G1302" s="160">
        <v>8.2255000000000003</v>
      </c>
      <c r="H1302" s="160">
        <v>5.2592499999999998</v>
      </c>
      <c r="I1302" s="160">
        <v>5.8149999999999995</v>
      </c>
      <c r="J1302" s="160">
        <v>4.7478499999999997</v>
      </c>
      <c r="K1302" s="160">
        <v>4.3550500000000003</v>
      </c>
      <c r="L1302" s="160">
        <v>3.5945</v>
      </c>
      <c r="M1302" s="160">
        <v>3.7040499999999996</v>
      </c>
      <c r="N1302" s="160">
        <v>3.63775</v>
      </c>
      <c r="O1302" s="160">
        <v>5.0944000000000003</v>
      </c>
      <c r="P1302" s="160">
        <v>5.8545499999999997</v>
      </c>
      <c r="Q1302" s="160">
        <v>7.1531500000000001</v>
      </c>
      <c r="R1302" s="160">
        <v>3.8587499999999997</v>
      </c>
      <c r="S1302" t="s">
        <v>1858</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57"/>
      <c r="F1303" s="104"/>
      <c r="G1303" s="104"/>
      <c r="H1303" s="104"/>
      <c r="I1303" s="104"/>
      <c r="J1303" s="104"/>
      <c r="K1303" s="104"/>
      <c r="L1303" s="104"/>
      <c r="M1303" s="104"/>
      <c r="N1303" s="104"/>
      <c r="O1303" s="104"/>
      <c r="P1303" s="104"/>
      <c r="Q1303" s="104"/>
      <c r="R1303" s="104"/>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6" t="s">
        <v>1008</v>
      </c>
      <c r="B1304" s="156"/>
      <c r="C1304" s="156"/>
      <c r="D1304" s="156"/>
      <c r="E1304" s="156"/>
      <c r="F1304" s="156"/>
      <c r="G1304" s="156"/>
      <c r="H1304" s="156"/>
      <c r="I1304" s="156"/>
      <c r="J1304" s="156"/>
      <c r="K1304" s="156"/>
      <c r="L1304" s="156"/>
      <c r="M1304" s="156"/>
      <c r="N1304" s="156"/>
      <c r="O1304" s="156"/>
      <c r="P1304" s="156"/>
      <c r="Q1304" s="156"/>
      <c r="R1304" s="156"/>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54" t="s">
        <v>1009</v>
      </c>
      <c r="B1305" s="154" t="s">
        <v>1010</v>
      </c>
      <c r="C1305" s="154">
        <v>119539</v>
      </c>
      <c r="D1305" s="157">
        <v>44859</v>
      </c>
      <c r="E1305" s="158">
        <v>33.092100000000002</v>
      </c>
      <c r="F1305" s="158">
        <v>15.3573</v>
      </c>
      <c r="G1305" s="158">
        <v>15.3573</v>
      </c>
      <c r="H1305" s="158">
        <v>6.1365999999999996</v>
      </c>
      <c r="I1305" s="158">
        <v>8.6080000000000005</v>
      </c>
      <c r="J1305" s="158">
        <v>6.6984000000000004</v>
      </c>
      <c r="K1305" s="158">
        <v>6.2793000000000001</v>
      </c>
      <c r="L1305" s="158">
        <v>35.751100000000001</v>
      </c>
      <c r="M1305" s="158">
        <v>31.431899999999999</v>
      </c>
      <c r="N1305" s="158">
        <v>24.660900000000002</v>
      </c>
      <c r="O1305" s="158">
        <v>11.167899999999999</v>
      </c>
      <c r="P1305" s="158">
        <v>8.3527000000000005</v>
      </c>
      <c r="Q1305" s="158">
        <v>9.5972000000000008</v>
      </c>
      <c r="R1305" s="158">
        <v>17.7897</v>
      </c>
    </row>
    <row r="1306" spans="1:34" x14ac:dyDescent="0.3">
      <c r="A1306" s="154" t="s">
        <v>1009</v>
      </c>
      <c r="B1306" s="154" t="s">
        <v>1011</v>
      </c>
      <c r="C1306" s="154">
        <v>111803</v>
      </c>
      <c r="D1306" s="157">
        <v>44859</v>
      </c>
      <c r="E1306" s="158">
        <v>31.017299999999999</v>
      </c>
      <c r="F1306" s="158">
        <v>14.674300000000001</v>
      </c>
      <c r="G1306" s="158">
        <v>14.674300000000001</v>
      </c>
      <c r="H1306" s="158">
        <v>5.4523999999999999</v>
      </c>
      <c r="I1306" s="158">
        <v>7.9081999999999999</v>
      </c>
      <c r="J1306" s="158">
        <v>5.9961000000000002</v>
      </c>
      <c r="K1306" s="158">
        <v>5.5694999999999997</v>
      </c>
      <c r="L1306" s="158">
        <v>34.926600000000001</v>
      </c>
      <c r="M1306" s="158">
        <v>30.4925</v>
      </c>
      <c r="N1306" s="158">
        <v>23.746500000000001</v>
      </c>
      <c r="O1306" s="158">
        <v>10.4039</v>
      </c>
      <c r="P1306" s="158">
        <v>7.6002999999999998</v>
      </c>
      <c r="Q1306" s="158">
        <v>8.6830999999999996</v>
      </c>
      <c r="R1306" s="158">
        <v>17.046099999999999</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1009</v>
      </c>
      <c r="B1307" s="154" t="s">
        <v>1012</v>
      </c>
      <c r="C1307" s="154">
        <v>147816</v>
      </c>
      <c r="D1307" s="157"/>
      <c r="E1307" s="158"/>
      <c r="F1307" s="158"/>
      <c r="G1307" s="158"/>
      <c r="H1307" s="158"/>
      <c r="I1307" s="158"/>
      <c r="J1307" s="158"/>
      <c r="K1307" s="158"/>
      <c r="L1307" s="158"/>
      <c r="M1307" s="158"/>
      <c r="N1307" s="158"/>
      <c r="O1307" s="158"/>
      <c r="P1307" s="158"/>
      <c r="Q1307" s="158"/>
      <c r="R1307" s="158"/>
      <c r="T1307" s="106"/>
      <c r="U1307" s="107"/>
      <c r="V1307" s="107"/>
      <c r="W1307" s="107"/>
      <c r="X1307" s="107"/>
      <c r="Y1307" s="107"/>
      <c r="Z1307" s="107"/>
      <c r="AA1307" s="107"/>
      <c r="AB1307" s="107"/>
      <c r="AC1307" s="107"/>
      <c r="AD1307" s="107"/>
      <c r="AE1307" s="107"/>
      <c r="AF1307" s="107"/>
      <c r="AG1307" s="107"/>
      <c r="AH1307" s="107"/>
    </row>
    <row r="1308" spans="1:34" x14ac:dyDescent="0.3">
      <c r="A1308" s="154" t="s">
        <v>1009</v>
      </c>
      <c r="B1308" s="154" t="s">
        <v>1013</v>
      </c>
      <c r="C1308" s="154">
        <v>147820</v>
      </c>
      <c r="D1308" s="157"/>
      <c r="E1308" s="158"/>
      <c r="F1308" s="158"/>
      <c r="G1308" s="158"/>
      <c r="H1308" s="158"/>
      <c r="I1308" s="158"/>
      <c r="J1308" s="158"/>
      <c r="K1308" s="158"/>
      <c r="L1308" s="158"/>
      <c r="M1308" s="158"/>
      <c r="N1308" s="158"/>
      <c r="O1308" s="158"/>
      <c r="P1308" s="158"/>
      <c r="Q1308" s="158"/>
      <c r="R1308" s="158"/>
      <c r="T1308" s="106"/>
      <c r="U1308" s="107"/>
      <c r="V1308" s="107"/>
      <c r="W1308" s="107"/>
      <c r="X1308" s="107"/>
      <c r="Y1308" s="107"/>
      <c r="Z1308" s="107"/>
      <c r="AA1308" s="107"/>
      <c r="AB1308" s="107"/>
      <c r="AC1308" s="107"/>
      <c r="AD1308" s="107"/>
      <c r="AE1308" s="107"/>
      <c r="AF1308" s="107"/>
      <c r="AG1308" s="107"/>
      <c r="AH1308" s="107"/>
    </row>
    <row r="1309" spans="1:34" x14ac:dyDescent="0.3">
      <c r="A1309" s="154" t="s">
        <v>1009</v>
      </c>
      <c r="B1309" s="154" t="s">
        <v>1014</v>
      </c>
      <c r="C1309" s="154">
        <v>120475</v>
      </c>
      <c r="D1309" s="157">
        <v>44859</v>
      </c>
      <c r="E1309" s="158">
        <v>24.4161</v>
      </c>
      <c r="F1309" s="158">
        <v>19.4754</v>
      </c>
      <c r="G1309" s="158">
        <v>19.4754</v>
      </c>
      <c r="H1309" s="158">
        <v>4.8951000000000002</v>
      </c>
      <c r="I1309" s="158">
        <v>8.8391999999999999</v>
      </c>
      <c r="J1309" s="158">
        <v>5.7420999999999998</v>
      </c>
      <c r="K1309" s="158">
        <v>5.4173</v>
      </c>
      <c r="L1309" s="158">
        <v>4.0175999999999998</v>
      </c>
      <c r="M1309" s="158">
        <v>3.7115999999999998</v>
      </c>
      <c r="N1309" s="158">
        <v>3.7768999999999999</v>
      </c>
      <c r="O1309" s="158">
        <v>7.2702999999999998</v>
      </c>
      <c r="P1309" s="158">
        <v>7.1600999999999999</v>
      </c>
      <c r="Q1309" s="158">
        <v>8.6164000000000005</v>
      </c>
      <c r="R1309" s="158">
        <v>5.3949999999999996</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1009</v>
      </c>
      <c r="B1310" s="154" t="s">
        <v>1015</v>
      </c>
      <c r="C1310" s="154">
        <v>116894</v>
      </c>
      <c r="D1310" s="157">
        <v>44859</v>
      </c>
      <c r="E1310" s="158">
        <v>22.620100000000001</v>
      </c>
      <c r="F1310" s="158">
        <v>18.796800000000001</v>
      </c>
      <c r="G1310" s="158">
        <v>18.796800000000001</v>
      </c>
      <c r="H1310" s="158">
        <v>4.1988000000000003</v>
      </c>
      <c r="I1310" s="158">
        <v>8.1395</v>
      </c>
      <c r="J1310" s="158">
        <v>5.0395000000000003</v>
      </c>
      <c r="K1310" s="158">
        <v>4.7138</v>
      </c>
      <c r="L1310" s="158">
        <v>3.3085</v>
      </c>
      <c r="M1310" s="158">
        <v>3.0091999999999999</v>
      </c>
      <c r="N1310" s="158">
        <v>3.0655000000000001</v>
      </c>
      <c r="O1310" s="158">
        <v>6.5263</v>
      </c>
      <c r="P1310" s="158">
        <v>6.4217000000000004</v>
      </c>
      <c r="Q1310" s="158">
        <v>8.0176999999999996</v>
      </c>
      <c r="R1310" s="158">
        <v>4.6612</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1009</v>
      </c>
      <c r="B1311" s="154" t="s">
        <v>1977</v>
      </c>
      <c r="C1311" s="154">
        <v>150241</v>
      </c>
      <c r="D1311" s="157">
        <v>44859</v>
      </c>
      <c r="E1311" s="158">
        <v>16.4374</v>
      </c>
      <c r="F1311" s="158">
        <v>16.795999999999999</v>
      </c>
      <c r="G1311" s="158">
        <v>16.795999999999999</v>
      </c>
      <c r="H1311" s="158">
        <v>4.7309000000000001</v>
      </c>
      <c r="I1311" s="158">
        <v>13.039199999999999</v>
      </c>
      <c r="J1311" s="158">
        <v>5.2001999999999997</v>
      </c>
      <c r="K1311" s="158">
        <v>6.1247999999999996</v>
      </c>
      <c r="L1311" s="158">
        <v>3.2305999999999999</v>
      </c>
      <c r="M1311" s="158">
        <v>2.2471000000000001</v>
      </c>
      <c r="N1311" s="158">
        <v>2.3933</v>
      </c>
      <c r="O1311" s="158">
        <v>4.5408999999999997</v>
      </c>
      <c r="P1311" s="158">
        <v>3.1488999999999998</v>
      </c>
      <c r="Q1311" s="158">
        <v>5.9082999999999997</v>
      </c>
      <c r="R1311" s="158">
        <v>2.7993999999999999</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1009</v>
      </c>
      <c r="B1312" s="154" t="s">
        <v>1997</v>
      </c>
      <c r="C1312" s="154">
        <v>150240</v>
      </c>
      <c r="D1312" s="157">
        <v>44859</v>
      </c>
      <c r="E1312" s="158">
        <v>15.490600000000001</v>
      </c>
      <c r="F1312" s="158">
        <v>16.582899999999999</v>
      </c>
      <c r="G1312" s="158">
        <v>16.582899999999999</v>
      </c>
      <c r="H1312" s="158">
        <v>4.4808000000000003</v>
      </c>
      <c r="I1312" s="158">
        <v>12.769299999999999</v>
      </c>
      <c r="J1312" s="158">
        <v>4.9252000000000002</v>
      </c>
      <c r="K1312" s="158">
        <v>5.8422999999999998</v>
      </c>
      <c r="L1312" s="158">
        <v>2.9093</v>
      </c>
      <c r="M1312" s="158">
        <v>1.8623000000000001</v>
      </c>
      <c r="N1312" s="158">
        <v>1.9648000000000001</v>
      </c>
      <c r="O1312" s="158">
        <v>4.0221999999999998</v>
      </c>
      <c r="P1312" s="158">
        <v>2.5352000000000001</v>
      </c>
      <c r="Q1312" s="158">
        <v>5.1844000000000001</v>
      </c>
      <c r="R1312" s="158">
        <v>2.2946</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1009</v>
      </c>
      <c r="B1313" s="154" t="s">
        <v>1995</v>
      </c>
      <c r="C1313" s="154">
        <v>150291</v>
      </c>
      <c r="D1313" s="157"/>
      <c r="E1313" s="158"/>
      <c r="F1313" s="158"/>
      <c r="G1313" s="158"/>
      <c r="H1313" s="158"/>
      <c r="I1313" s="158"/>
      <c r="J1313" s="158"/>
      <c r="K1313" s="158"/>
      <c r="L1313" s="158"/>
      <c r="M1313" s="158"/>
      <c r="N1313" s="158"/>
      <c r="O1313" s="158"/>
      <c r="P1313" s="158"/>
      <c r="Q1313" s="158"/>
      <c r="R1313" s="158"/>
      <c r="T1313" s="106"/>
      <c r="U1313" s="107"/>
      <c r="V1313" s="107"/>
      <c r="W1313" s="107"/>
      <c r="X1313" s="107"/>
      <c r="Y1313" s="107"/>
      <c r="Z1313" s="107"/>
      <c r="AA1313" s="107"/>
      <c r="AB1313" s="107"/>
      <c r="AC1313" s="107"/>
      <c r="AD1313" s="107"/>
      <c r="AE1313" s="107"/>
      <c r="AF1313" s="107"/>
      <c r="AG1313" s="107"/>
      <c r="AH1313" s="107"/>
    </row>
    <row r="1314" spans="1:34" x14ac:dyDescent="0.3">
      <c r="A1314" s="154" t="s">
        <v>1009</v>
      </c>
      <c r="B1314" s="154" t="s">
        <v>1996</v>
      </c>
      <c r="C1314" s="154">
        <v>150294</v>
      </c>
      <c r="D1314" s="157"/>
      <c r="E1314" s="158"/>
      <c r="F1314" s="158"/>
      <c r="G1314" s="158"/>
      <c r="H1314" s="158"/>
      <c r="I1314" s="158"/>
      <c r="J1314" s="158"/>
      <c r="K1314" s="158"/>
      <c r="L1314" s="158"/>
      <c r="M1314" s="158"/>
      <c r="N1314" s="158"/>
      <c r="O1314" s="158"/>
      <c r="P1314" s="158"/>
      <c r="Q1314" s="158"/>
      <c r="R1314" s="158"/>
      <c r="T1314" s="106"/>
      <c r="U1314" s="107"/>
      <c r="V1314" s="107"/>
      <c r="W1314" s="107"/>
      <c r="X1314" s="107"/>
      <c r="Y1314" s="107"/>
      <c r="Z1314" s="107"/>
      <c r="AA1314" s="107"/>
      <c r="AB1314" s="107"/>
      <c r="AC1314" s="107"/>
      <c r="AD1314" s="107"/>
      <c r="AE1314" s="107"/>
      <c r="AF1314" s="107"/>
      <c r="AG1314" s="107"/>
      <c r="AH1314" s="107"/>
    </row>
    <row r="1315" spans="1:34" x14ac:dyDescent="0.3">
      <c r="A1315" s="154" t="s">
        <v>1009</v>
      </c>
      <c r="B1315" s="154" t="s">
        <v>1016</v>
      </c>
      <c r="C1315" s="154">
        <v>118924</v>
      </c>
      <c r="D1315" s="157">
        <v>44859</v>
      </c>
      <c r="E1315" s="158">
        <v>70.017399999999995</v>
      </c>
      <c r="F1315" s="158">
        <v>25.8644</v>
      </c>
      <c r="G1315" s="158">
        <v>25.8644</v>
      </c>
      <c r="H1315" s="158">
        <v>7.8834999999999997</v>
      </c>
      <c r="I1315" s="158">
        <v>12.2858</v>
      </c>
      <c r="J1315" s="158">
        <v>5.8044000000000002</v>
      </c>
      <c r="K1315" s="158">
        <v>4.2263000000000002</v>
      </c>
      <c r="L1315" s="158">
        <v>2.5278999999999998</v>
      </c>
      <c r="M1315" s="158">
        <v>2.2654000000000001</v>
      </c>
      <c r="N1315" s="158">
        <v>2.2225000000000001</v>
      </c>
      <c r="O1315" s="158">
        <v>5.5491999999999999</v>
      </c>
      <c r="P1315" s="158">
        <v>4.6260000000000003</v>
      </c>
      <c r="Q1315" s="158">
        <v>6.8456000000000001</v>
      </c>
      <c r="R1315" s="158">
        <v>3.3525</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1009</v>
      </c>
      <c r="B1316" s="154" t="s">
        <v>1017</v>
      </c>
      <c r="C1316" s="154">
        <v>100078</v>
      </c>
      <c r="D1316" s="157">
        <v>44859</v>
      </c>
      <c r="E1316" s="158">
        <v>66.572199999999995</v>
      </c>
      <c r="F1316" s="158">
        <v>25.538699999999999</v>
      </c>
      <c r="G1316" s="158">
        <v>25.538699999999999</v>
      </c>
      <c r="H1316" s="158">
        <v>7.5537000000000001</v>
      </c>
      <c r="I1316" s="158">
        <v>11.952199999999999</v>
      </c>
      <c r="J1316" s="158">
        <v>5.4711999999999996</v>
      </c>
      <c r="K1316" s="158">
        <v>3.8931</v>
      </c>
      <c r="L1316" s="158">
        <v>2.2006000000000001</v>
      </c>
      <c r="M1316" s="158">
        <v>1.9213</v>
      </c>
      <c r="N1316" s="158">
        <v>1.8765000000000001</v>
      </c>
      <c r="O1316" s="158">
        <v>5.1646000000000001</v>
      </c>
      <c r="P1316" s="158">
        <v>4.2187999999999999</v>
      </c>
      <c r="Q1316" s="158">
        <v>7.7153</v>
      </c>
      <c r="R1316" s="158">
        <v>2.9815</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1009</v>
      </c>
      <c r="B1317" s="154" t="s">
        <v>1795</v>
      </c>
      <c r="C1317" s="154"/>
      <c r="D1317" s="157">
        <v>44859</v>
      </c>
      <c r="E1317" s="158">
        <v>66.572199999999995</v>
      </c>
      <c r="F1317" s="158">
        <v>25.538699999999999</v>
      </c>
      <c r="G1317" s="158">
        <v>25.538699999999999</v>
      </c>
      <c r="H1317" s="158">
        <v>7.5537000000000001</v>
      </c>
      <c r="I1317" s="158">
        <v>11.952199999999999</v>
      </c>
      <c r="J1317" s="158">
        <v>5.4711999999999996</v>
      </c>
      <c r="K1317" s="158">
        <v>3.8931</v>
      </c>
      <c r="L1317" s="158">
        <v>2.2006000000000001</v>
      </c>
      <c r="M1317" s="158">
        <v>1.9213</v>
      </c>
      <c r="N1317" s="158">
        <v>1.8765000000000001</v>
      </c>
      <c r="O1317" s="158">
        <v>5.1646000000000001</v>
      </c>
      <c r="P1317" s="158">
        <v>4.2187999999999999</v>
      </c>
      <c r="Q1317" s="158">
        <v>7.7153</v>
      </c>
      <c r="R1317" s="158">
        <v>2.9815</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1009</v>
      </c>
      <c r="B1318" s="154" t="s">
        <v>1018</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1009</v>
      </c>
      <c r="B1319" s="154" t="s">
        <v>1019</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1009</v>
      </c>
      <c r="B1320" s="154" t="s">
        <v>1699</v>
      </c>
      <c r="C1320" s="154">
        <v>147968</v>
      </c>
      <c r="D1320" s="157">
        <v>44859</v>
      </c>
      <c r="E1320" s="158">
        <v>0.48130000000000001</v>
      </c>
      <c r="F1320" s="158">
        <v>15.192500000000001</v>
      </c>
      <c r="G1320" s="158">
        <v>15.192500000000001</v>
      </c>
      <c r="H1320" s="158">
        <v>15.211499999999999</v>
      </c>
      <c r="I1320" s="158">
        <v>15.256</v>
      </c>
      <c r="J1320" s="158">
        <v>15.128299999999999</v>
      </c>
      <c r="K1320" s="158">
        <v>-14.072699999999999</v>
      </c>
      <c r="L1320" s="158">
        <v>-1.7662</v>
      </c>
      <c r="M1320" s="158"/>
      <c r="N1320" s="158"/>
      <c r="O1320" s="158"/>
      <c r="P1320" s="158"/>
      <c r="Q1320" s="158">
        <v>1.1606000000000001</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1009</v>
      </c>
      <c r="B1321" s="154" t="s">
        <v>1700</v>
      </c>
      <c r="C1321" s="154">
        <v>147966</v>
      </c>
      <c r="D1321" s="157">
        <v>44859</v>
      </c>
      <c r="E1321" s="158">
        <v>0.50880000000000003</v>
      </c>
      <c r="F1321" s="158">
        <v>14.370100000000001</v>
      </c>
      <c r="G1321" s="158">
        <v>14.370100000000001</v>
      </c>
      <c r="H1321" s="158">
        <v>14.3871</v>
      </c>
      <c r="I1321" s="158">
        <v>14.9451</v>
      </c>
      <c r="J1321" s="158">
        <v>14.9903</v>
      </c>
      <c r="K1321" s="158">
        <v>-14.137</v>
      </c>
      <c r="L1321" s="158">
        <v>-1.7870999999999999</v>
      </c>
      <c r="M1321" s="158"/>
      <c r="N1321" s="158"/>
      <c r="O1321" s="158"/>
      <c r="P1321" s="158"/>
      <c r="Q1321" s="158">
        <v>1.1589</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1009</v>
      </c>
      <c r="B1322" s="154" t="s">
        <v>1020</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1009</v>
      </c>
      <c r="B1323" s="154" t="s">
        <v>1021</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1009</v>
      </c>
      <c r="B1324" s="154" t="s">
        <v>1022</v>
      </c>
      <c r="C1324" s="154">
        <v>101989</v>
      </c>
      <c r="D1324" s="157">
        <v>44859</v>
      </c>
      <c r="E1324" s="158">
        <v>46.025199999999998</v>
      </c>
      <c r="F1324" s="158">
        <v>20.944700000000001</v>
      </c>
      <c r="G1324" s="158">
        <v>20.944700000000001</v>
      </c>
      <c r="H1324" s="158">
        <v>6.3293999999999997</v>
      </c>
      <c r="I1324" s="158">
        <v>10.5047</v>
      </c>
      <c r="J1324" s="158">
        <v>5.0881999999999996</v>
      </c>
      <c r="K1324" s="158">
        <v>4.4040999999999997</v>
      </c>
      <c r="L1324" s="158">
        <v>2.3443999999999998</v>
      </c>
      <c r="M1324" s="158">
        <v>1.8280000000000001</v>
      </c>
      <c r="N1324" s="158">
        <v>2.0299</v>
      </c>
      <c r="O1324" s="158">
        <v>5.9638999999999998</v>
      </c>
      <c r="P1324" s="158">
        <v>6.2476000000000003</v>
      </c>
      <c r="Q1324" s="158">
        <v>7.6425999999999998</v>
      </c>
      <c r="R1324" s="158">
        <v>4.0716999999999999</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1009</v>
      </c>
      <c r="B1325" s="154" t="s">
        <v>1023</v>
      </c>
      <c r="C1325" s="154">
        <v>119081</v>
      </c>
      <c r="D1325" s="157">
        <v>44859</v>
      </c>
      <c r="E1325" s="158">
        <v>49.041600000000003</v>
      </c>
      <c r="F1325" s="158">
        <v>21.6723</v>
      </c>
      <c r="G1325" s="158">
        <v>21.6723</v>
      </c>
      <c r="H1325" s="158">
        <v>7.0694999999999997</v>
      </c>
      <c r="I1325" s="158">
        <v>11.249499999999999</v>
      </c>
      <c r="J1325" s="158">
        <v>5.8444000000000003</v>
      </c>
      <c r="K1325" s="158">
        <v>5.1447000000000003</v>
      </c>
      <c r="L1325" s="158">
        <v>3.0758000000000001</v>
      </c>
      <c r="M1325" s="158">
        <v>2.5323000000000002</v>
      </c>
      <c r="N1325" s="158">
        <v>2.7465000000000002</v>
      </c>
      <c r="O1325" s="158">
        <v>6.7816999999999998</v>
      </c>
      <c r="P1325" s="158">
        <v>7.0815000000000001</v>
      </c>
      <c r="Q1325" s="158">
        <v>8.1712000000000007</v>
      </c>
      <c r="R1325" s="158">
        <v>4.8513000000000002</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1009</v>
      </c>
      <c r="B1326" s="154" t="s">
        <v>1024</v>
      </c>
      <c r="C1326" s="154">
        <v>102741</v>
      </c>
      <c r="D1326" s="157">
        <v>44859</v>
      </c>
      <c r="E1326" s="158">
        <v>36.468400000000003</v>
      </c>
      <c r="F1326" s="158">
        <v>18.2271</v>
      </c>
      <c r="G1326" s="158">
        <v>18.2271</v>
      </c>
      <c r="H1326" s="158">
        <v>6.5853999999999999</v>
      </c>
      <c r="I1326" s="158">
        <v>9.2118000000000002</v>
      </c>
      <c r="J1326" s="158">
        <v>5.6294000000000004</v>
      </c>
      <c r="K1326" s="158">
        <v>5.4356999999999998</v>
      </c>
      <c r="L1326" s="158">
        <v>4.1811999999999996</v>
      </c>
      <c r="M1326" s="158">
        <v>3.8412999999999999</v>
      </c>
      <c r="N1326" s="158">
        <v>3.4123999999999999</v>
      </c>
      <c r="O1326" s="158">
        <v>6.9074</v>
      </c>
      <c r="P1326" s="158">
        <v>6.5377000000000001</v>
      </c>
      <c r="Q1326" s="158">
        <v>7.4013999999999998</v>
      </c>
      <c r="R1326" s="158">
        <v>4.8566000000000003</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1009</v>
      </c>
      <c r="B1327" s="154" t="s">
        <v>1025</v>
      </c>
      <c r="C1327" s="154">
        <v>120670</v>
      </c>
      <c r="D1327" s="157">
        <v>44859</v>
      </c>
      <c r="E1327" s="158">
        <v>39.3613</v>
      </c>
      <c r="F1327" s="158">
        <v>18.863199999999999</v>
      </c>
      <c r="G1327" s="158">
        <v>18.863199999999999</v>
      </c>
      <c r="H1327" s="158">
        <v>7.2298</v>
      </c>
      <c r="I1327" s="158">
        <v>9.8533000000000008</v>
      </c>
      <c r="J1327" s="158">
        <v>6.2763</v>
      </c>
      <c r="K1327" s="158">
        <v>6.0892999999999997</v>
      </c>
      <c r="L1327" s="158">
        <v>4.8574000000000002</v>
      </c>
      <c r="M1327" s="158">
        <v>4.5411000000000001</v>
      </c>
      <c r="N1327" s="158">
        <v>4.1315</v>
      </c>
      <c r="O1327" s="158">
        <v>7.6196000000000002</v>
      </c>
      <c r="P1327" s="158">
        <v>7.2843</v>
      </c>
      <c r="Q1327" s="158">
        <v>8.5464000000000002</v>
      </c>
      <c r="R1327" s="158">
        <v>5.5928000000000004</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1009</v>
      </c>
      <c r="B1328" s="154" t="s">
        <v>1026</v>
      </c>
      <c r="C1328" s="154">
        <v>118401</v>
      </c>
      <c r="D1328" s="157">
        <v>44859</v>
      </c>
      <c r="E1328" s="158">
        <v>40.305599999999998</v>
      </c>
      <c r="F1328" s="158">
        <v>25.0627</v>
      </c>
      <c r="G1328" s="158">
        <v>25.0627</v>
      </c>
      <c r="H1328" s="158">
        <v>6.1134000000000004</v>
      </c>
      <c r="I1328" s="158">
        <v>11.486599999999999</v>
      </c>
      <c r="J1328" s="158">
        <v>7.3311000000000002</v>
      </c>
      <c r="K1328" s="158">
        <v>2.2033</v>
      </c>
      <c r="L1328" s="158">
        <v>0.37230000000000002</v>
      </c>
      <c r="M1328" s="158">
        <v>0.58069999999999999</v>
      </c>
      <c r="N1328" s="158">
        <v>0.95030000000000003</v>
      </c>
      <c r="O1328" s="158">
        <v>5.2175000000000002</v>
      </c>
      <c r="P1328" s="158">
        <v>6.2946</v>
      </c>
      <c r="Q1328" s="158">
        <v>7.5799000000000003</v>
      </c>
      <c r="R1328" s="158">
        <v>2.3946000000000001</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1009</v>
      </c>
      <c r="B1329" s="154" t="s">
        <v>1027</v>
      </c>
      <c r="C1329" s="154">
        <v>108728</v>
      </c>
      <c r="D1329" s="157">
        <v>44859</v>
      </c>
      <c r="E1329" s="158">
        <v>37.695700000000002</v>
      </c>
      <c r="F1329" s="158">
        <v>24.3687</v>
      </c>
      <c r="G1329" s="158">
        <v>24.3687</v>
      </c>
      <c r="H1329" s="158">
        <v>5.4002999999999997</v>
      </c>
      <c r="I1329" s="158">
        <v>10.778499999999999</v>
      </c>
      <c r="J1329" s="158">
        <v>6.6163999999999996</v>
      </c>
      <c r="K1329" s="158">
        <v>1.4917</v>
      </c>
      <c r="L1329" s="158">
        <v>-0.33650000000000002</v>
      </c>
      <c r="M1329" s="158">
        <v>-0.1336</v>
      </c>
      <c r="N1329" s="158">
        <v>0.23350000000000001</v>
      </c>
      <c r="O1329" s="158">
        <v>4.4941000000000004</v>
      </c>
      <c r="P1329" s="158">
        <v>5.5789</v>
      </c>
      <c r="Q1329" s="158">
        <v>7.1125999999999996</v>
      </c>
      <c r="R1329" s="158">
        <v>1.6803999999999999</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1009</v>
      </c>
      <c r="B1330" s="154" t="s">
        <v>1028</v>
      </c>
      <c r="C1330" s="154">
        <v>121153</v>
      </c>
      <c r="D1330" s="157"/>
      <c r="E1330" s="158"/>
      <c r="F1330" s="158"/>
      <c r="G1330" s="158"/>
      <c r="H1330" s="158"/>
      <c r="I1330" s="158"/>
      <c r="J1330" s="158"/>
      <c r="K1330" s="158"/>
      <c r="L1330" s="158"/>
      <c r="M1330" s="158"/>
      <c r="N1330" s="158"/>
      <c r="O1330" s="158"/>
      <c r="P1330" s="158"/>
      <c r="Q1330" s="158"/>
      <c r="R1330" s="158"/>
      <c r="S1330" t="s">
        <v>1857</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1009</v>
      </c>
      <c r="B1331" s="154" t="s">
        <v>1029</v>
      </c>
      <c r="C1331" s="154">
        <v>121158</v>
      </c>
      <c r="D1331" s="157"/>
      <c r="E1331" s="158"/>
      <c r="F1331" s="158"/>
      <c r="G1331" s="158"/>
      <c r="H1331" s="158"/>
      <c r="I1331" s="158"/>
      <c r="J1331" s="158"/>
      <c r="K1331" s="158"/>
      <c r="L1331" s="158"/>
      <c r="M1331" s="158"/>
      <c r="N1331" s="158"/>
      <c r="O1331" s="158"/>
      <c r="P1331" s="158"/>
      <c r="Q1331" s="158"/>
      <c r="R1331" s="158"/>
      <c r="S1331" t="s">
        <v>1857</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1009</v>
      </c>
      <c r="B1332" s="154" t="s">
        <v>1030</v>
      </c>
      <c r="C1332" s="154">
        <v>128009</v>
      </c>
      <c r="D1332" s="157">
        <v>44859</v>
      </c>
      <c r="E1332" s="158">
        <v>18.526800000000001</v>
      </c>
      <c r="F1332" s="158">
        <v>21.673400000000001</v>
      </c>
      <c r="G1332" s="158">
        <v>21.673400000000001</v>
      </c>
      <c r="H1332" s="158">
        <v>3.3231999999999999</v>
      </c>
      <c r="I1332" s="158">
        <v>12.7979</v>
      </c>
      <c r="J1332" s="158">
        <v>4.8658999999999999</v>
      </c>
      <c r="K1332" s="158">
        <v>4.5113000000000003</v>
      </c>
      <c r="L1332" s="158">
        <v>2.0710999999999999</v>
      </c>
      <c r="M1332" s="158">
        <v>2.3708</v>
      </c>
      <c r="N1332" s="158">
        <v>2.4371999999999998</v>
      </c>
      <c r="O1332" s="158">
        <v>5.5715000000000003</v>
      </c>
      <c r="P1332" s="158">
        <v>5.5670000000000002</v>
      </c>
      <c r="Q1332" s="158">
        <v>7.431</v>
      </c>
      <c r="R1332" s="158">
        <v>4.1486999999999998</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1009</v>
      </c>
      <c r="B1333" s="154" t="s">
        <v>1031</v>
      </c>
      <c r="C1333" s="154">
        <v>128006</v>
      </c>
      <c r="D1333" s="157">
        <v>44859</v>
      </c>
      <c r="E1333" s="158">
        <v>20.062000000000001</v>
      </c>
      <c r="F1333" s="158">
        <v>22.7074</v>
      </c>
      <c r="G1333" s="158">
        <v>22.7074</v>
      </c>
      <c r="H1333" s="158">
        <v>4.3441000000000001</v>
      </c>
      <c r="I1333" s="158">
        <v>13.8089</v>
      </c>
      <c r="J1333" s="158">
        <v>5.8747999999999996</v>
      </c>
      <c r="K1333" s="158">
        <v>5.5382999999999996</v>
      </c>
      <c r="L1333" s="158">
        <v>3.1406000000000001</v>
      </c>
      <c r="M1333" s="158">
        <v>3.4699</v>
      </c>
      <c r="N1333" s="158">
        <v>3.5533000000000001</v>
      </c>
      <c r="O1333" s="158">
        <v>6.6154999999999999</v>
      </c>
      <c r="P1333" s="158">
        <v>6.5206999999999997</v>
      </c>
      <c r="Q1333" s="158">
        <v>8.4298000000000002</v>
      </c>
      <c r="R1333" s="158">
        <v>5.2302999999999997</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1009</v>
      </c>
      <c r="B1334" s="154" t="s">
        <v>1032</v>
      </c>
      <c r="C1334" s="154">
        <v>133604</v>
      </c>
      <c r="D1334" s="157">
        <v>44859</v>
      </c>
      <c r="E1334" s="158">
        <v>17.765499999999999</v>
      </c>
      <c r="F1334" s="158">
        <v>22.707699999999999</v>
      </c>
      <c r="G1334" s="158">
        <v>22.707699999999999</v>
      </c>
      <c r="H1334" s="158">
        <v>8.0838999999999999</v>
      </c>
      <c r="I1334" s="158">
        <v>10.5648</v>
      </c>
      <c r="J1334" s="158">
        <v>5.8013000000000003</v>
      </c>
      <c r="K1334" s="158">
        <v>5.0571000000000002</v>
      </c>
      <c r="L1334" s="158">
        <v>2.5539000000000001</v>
      </c>
      <c r="M1334" s="158">
        <v>2.2755000000000001</v>
      </c>
      <c r="N1334" s="158">
        <v>2.5070999999999999</v>
      </c>
      <c r="O1334" s="158">
        <v>6.5964999999999998</v>
      </c>
      <c r="P1334" s="158">
        <v>6.3048000000000002</v>
      </c>
      <c r="Q1334" s="158">
        <v>7.7161</v>
      </c>
      <c r="R1334" s="158">
        <v>4.9276999999999997</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1009</v>
      </c>
      <c r="B1335" s="154" t="s">
        <v>1033</v>
      </c>
      <c r="C1335" s="154">
        <v>133607</v>
      </c>
      <c r="D1335" s="157">
        <v>44859</v>
      </c>
      <c r="E1335" s="158">
        <v>16.593</v>
      </c>
      <c r="F1335" s="158">
        <v>21.774100000000001</v>
      </c>
      <c r="G1335" s="158">
        <v>21.774100000000001</v>
      </c>
      <c r="H1335" s="158">
        <v>7.1746999999999996</v>
      </c>
      <c r="I1335" s="158">
        <v>9.6674000000000007</v>
      </c>
      <c r="J1335" s="158">
        <v>4.9016000000000002</v>
      </c>
      <c r="K1335" s="158">
        <v>4.1555999999999997</v>
      </c>
      <c r="L1335" s="158">
        <v>1.6556</v>
      </c>
      <c r="M1335" s="158">
        <v>1.3774</v>
      </c>
      <c r="N1335" s="158">
        <v>1.5992999999999999</v>
      </c>
      <c r="O1335" s="158">
        <v>5.6284999999999998</v>
      </c>
      <c r="P1335" s="158">
        <v>5.3571999999999997</v>
      </c>
      <c r="Q1335" s="158">
        <v>6.7690000000000001</v>
      </c>
      <c r="R1335" s="158">
        <v>3.9779</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1009</v>
      </c>
      <c r="B1336" s="154" t="s">
        <v>1034</v>
      </c>
      <c r="C1336" s="154">
        <v>130037</v>
      </c>
      <c r="D1336" s="157">
        <v>44859</v>
      </c>
      <c r="E1336" s="158">
        <v>12.603899999999999</v>
      </c>
      <c r="F1336" s="158">
        <v>12.8325</v>
      </c>
      <c r="G1336" s="158">
        <v>12.8325</v>
      </c>
      <c r="H1336" s="158">
        <v>1.9451000000000001</v>
      </c>
      <c r="I1336" s="158">
        <v>7.26</v>
      </c>
      <c r="J1336" s="158">
        <v>4.4973000000000001</v>
      </c>
      <c r="K1336" s="158">
        <v>3.3105000000000002</v>
      </c>
      <c r="L1336" s="158">
        <v>0.59040000000000004</v>
      </c>
      <c r="M1336" s="158">
        <v>1.0175000000000001</v>
      </c>
      <c r="N1336" s="158">
        <v>1.1914</v>
      </c>
      <c r="O1336" s="158">
        <v>-3.5670000000000002</v>
      </c>
      <c r="P1336" s="158">
        <v>-1.7726999999999999</v>
      </c>
      <c r="Q1336" s="158">
        <v>2.8147000000000002</v>
      </c>
      <c r="R1336" s="158">
        <v>9.7631999999999994</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1009</v>
      </c>
      <c r="B1337" s="154" t="s">
        <v>1035</v>
      </c>
      <c r="C1337" s="154">
        <v>130050</v>
      </c>
      <c r="D1337" s="157">
        <v>44859</v>
      </c>
      <c r="E1337" s="158">
        <v>13.452299999999999</v>
      </c>
      <c r="F1337" s="158">
        <v>13.314500000000001</v>
      </c>
      <c r="G1337" s="158">
        <v>13.314500000000001</v>
      </c>
      <c r="H1337" s="158">
        <v>2.4819</v>
      </c>
      <c r="I1337" s="158">
        <v>7.7949000000000002</v>
      </c>
      <c r="J1337" s="158">
        <v>5.0418000000000003</v>
      </c>
      <c r="K1337" s="158">
        <v>3.8624000000000001</v>
      </c>
      <c r="L1337" s="158">
        <v>1.1422000000000001</v>
      </c>
      <c r="M1337" s="158">
        <v>1.5727</v>
      </c>
      <c r="N1337" s="158">
        <v>1.7486999999999999</v>
      </c>
      <c r="O1337" s="158">
        <v>-3.0011000000000001</v>
      </c>
      <c r="P1337" s="158">
        <v>-1.0477000000000001</v>
      </c>
      <c r="Q1337" s="158">
        <v>3.6212</v>
      </c>
      <c r="R1337" s="158">
        <v>10.367100000000001</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1009</v>
      </c>
      <c r="B1338" s="154" t="s">
        <v>1036</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1009</v>
      </c>
      <c r="B1339" s="154" t="s">
        <v>1037</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1009</v>
      </c>
      <c r="B1340" s="154" t="s">
        <v>1038</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1009</v>
      </c>
      <c r="B1341" s="154" t="s">
        <v>1039</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1009</v>
      </c>
      <c r="B1342" s="154" t="s">
        <v>1040</v>
      </c>
      <c r="C1342" s="154">
        <v>119824</v>
      </c>
      <c r="D1342" s="157">
        <v>44859</v>
      </c>
      <c r="E1342" s="158">
        <v>44.315300000000001</v>
      </c>
      <c r="F1342" s="158">
        <v>23.4102</v>
      </c>
      <c r="G1342" s="158">
        <v>23.4102</v>
      </c>
      <c r="H1342" s="158">
        <v>4.9701000000000004</v>
      </c>
      <c r="I1342" s="158">
        <v>8.0021000000000004</v>
      </c>
      <c r="J1342" s="158">
        <v>5.3348000000000004</v>
      </c>
      <c r="K1342" s="158">
        <v>5.1281999999999996</v>
      </c>
      <c r="L1342" s="158">
        <v>3.0474000000000001</v>
      </c>
      <c r="M1342" s="158">
        <v>2.7465000000000002</v>
      </c>
      <c r="N1342" s="158">
        <v>2.8321000000000001</v>
      </c>
      <c r="O1342" s="158">
        <v>7.0727000000000002</v>
      </c>
      <c r="P1342" s="158">
        <v>7.5946999999999996</v>
      </c>
      <c r="Q1342" s="158">
        <v>9.1167999999999996</v>
      </c>
      <c r="R1342" s="158">
        <v>4.1660000000000004</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1009</v>
      </c>
      <c r="B1343" s="154" t="s">
        <v>1041</v>
      </c>
      <c r="C1343" s="154">
        <v>102053</v>
      </c>
      <c r="D1343" s="157">
        <v>44859</v>
      </c>
      <c r="E1343" s="158">
        <v>41.583199999999998</v>
      </c>
      <c r="F1343" s="158">
        <v>22.878900000000002</v>
      </c>
      <c r="G1343" s="158">
        <v>22.878900000000002</v>
      </c>
      <c r="H1343" s="158">
        <v>4.4302000000000001</v>
      </c>
      <c r="I1343" s="158">
        <v>7.4696999999999996</v>
      </c>
      <c r="J1343" s="158">
        <v>4.8038999999999996</v>
      </c>
      <c r="K1343" s="158">
        <v>4.5930999999999997</v>
      </c>
      <c r="L1343" s="158">
        <v>2.5184000000000002</v>
      </c>
      <c r="M1343" s="158">
        <v>2.2111000000000001</v>
      </c>
      <c r="N1343" s="158">
        <v>2.2917000000000001</v>
      </c>
      <c r="O1343" s="158">
        <v>6.5385999999999997</v>
      </c>
      <c r="P1343" s="158">
        <v>6.9847999999999999</v>
      </c>
      <c r="Q1343" s="158">
        <v>7.7960000000000003</v>
      </c>
      <c r="R1343" s="158">
        <v>3.6078999999999999</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1009</v>
      </c>
      <c r="B1344" s="154" t="s">
        <v>1042</v>
      </c>
      <c r="C1344" s="154">
        <v>100603</v>
      </c>
      <c r="D1344" s="157">
        <v>44859</v>
      </c>
      <c r="E1344" s="158">
        <v>58.673699999999997</v>
      </c>
      <c r="F1344" s="158">
        <v>30.834800000000001</v>
      </c>
      <c r="G1344" s="158">
        <v>30.834800000000001</v>
      </c>
      <c r="H1344" s="158">
        <v>3.2456999999999998</v>
      </c>
      <c r="I1344" s="158">
        <v>9.6243999999999996</v>
      </c>
      <c r="J1344" s="158">
        <v>4.7397</v>
      </c>
      <c r="K1344" s="158">
        <v>1.8867</v>
      </c>
      <c r="L1344" s="158">
        <v>-2.2800000000000001E-2</v>
      </c>
      <c r="M1344" s="158">
        <v>-0.52949999999999997</v>
      </c>
      <c r="N1344" s="158">
        <v>-0.49320000000000003</v>
      </c>
      <c r="O1344" s="158">
        <v>2.8010999999999999</v>
      </c>
      <c r="P1344" s="158">
        <v>3.9940000000000002</v>
      </c>
      <c r="Q1344" s="158">
        <v>7.3742999999999999</v>
      </c>
      <c r="R1344" s="158">
        <v>0.90529999999999999</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1009</v>
      </c>
      <c r="B1345" s="154" t="s">
        <v>1043</v>
      </c>
      <c r="C1345" s="154">
        <v>119675</v>
      </c>
      <c r="D1345" s="157">
        <v>44859</v>
      </c>
      <c r="E1345" s="158">
        <v>64.003799999999998</v>
      </c>
      <c r="F1345" s="158">
        <v>31.875499999999999</v>
      </c>
      <c r="G1345" s="158">
        <v>31.875499999999999</v>
      </c>
      <c r="H1345" s="158">
        <v>4.2805999999999997</v>
      </c>
      <c r="I1345" s="158">
        <v>10.6669</v>
      </c>
      <c r="J1345" s="158">
        <v>5.78</v>
      </c>
      <c r="K1345" s="158">
        <v>2.9293</v>
      </c>
      <c r="L1345" s="158">
        <v>0.97230000000000005</v>
      </c>
      <c r="M1345" s="158">
        <v>0.4708</v>
      </c>
      <c r="N1345" s="158">
        <v>0.50990000000000002</v>
      </c>
      <c r="O1345" s="158">
        <v>3.8003999999999998</v>
      </c>
      <c r="P1345" s="158">
        <v>4.9991000000000003</v>
      </c>
      <c r="Q1345" s="158">
        <v>6.8696999999999999</v>
      </c>
      <c r="R1345" s="158">
        <v>1.9205000000000001</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1009</v>
      </c>
      <c r="B1346" s="154" t="s">
        <v>1044</v>
      </c>
      <c r="C1346" s="154">
        <v>119127</v>
      </c>
      <c r="D1346" s="157"/>
      <c r="E1346" s="158"/>
      <c r="F1346" s="158"/>
      <c r="G1346" s="158"/>
      <c r="H1346" s="158"/>
      <c r="I1346" s="158"/>
      <c r="J1346" s="158"/>
      <c r="K1346" s="158"/>
      <c r="L1346" s="158"/>
      <c r="M1346" s="158"/>
      <c r="N1346" s="158"/>
      <c r="O1346" s="158"/>
      <c r="P1346" s="158"/>
      <c r="Q1346" s="158"/>
      <c r="R1346" s="158"/>
      <c r="T1346" s="106"/>
      <c r="U1346" s="107"/>
      <c r="V1346" s="107"/>
      <c r="W1346" s="107"/>
      <c r="X1346" s="107"/>
      <c r="Y1346" s="107"/>
      <c r="Z1346" s="107"/>
      <c r="AA1346" s="107"/>
      <c r="AB1346" s="107"/>
      <c r="AC1346" s="107"/>
      <c r="AD1346" s="107"/>
      <c r="AE1346" s="107"/>
      <c r="AF1346" s="107"/>
      <c r="AG1346" s="107"/>
      <c r="AH1346" s="107"/>
    </row>
    <row r="1347" spans="1:34" x14ac:dyDescent="0.3">
      <c r="A1347" s="154" t="s">
        <v>1009</v>
      </c>
      <c r="B1347" s="154" t="s">
        <v>1045</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1009</v>
      </c>
      <c r="B1348" s="154" t="s">
        <v>1046</v>
      </c>
      <c r="C1348" s="154">
        <v>101703</v>
      </c>
      <c r="D1348" s="157"/>
      <c r="E1348" s="158"/>
      <c r="F1348" s="158"/>
      <c r="G1348" s="158"/>
      <c r="H1348" s="158"/>
      <c r="I1348" s="158"/>
      <c r="J1348" s="158"/>
      <c r="K1348" s="158"/>
      <c r="L1348" s="158"/>
      <c r="M1348" s="158"/>
      <c r="N1348" s="158"/>
      <c r="O1348" s="158"/>
      <c r="P1348" s="158"/>
      <c r="Q1348" s="158"/>
      <c r="R1348" s="158"/>
      <c r="T1348" s="106"/>
      <c r="U1348" s="107"/>
      <c r="V1348" s="107"/>
      <c r="W1348" s="107"/>
      <c r="X1348" s="107"/>
      <c r="Y1348" s="107"/>
      <c r="Z1348" s="107"/>
      <c r="AA1348" s="107"/>
      <c r="AB1348" s="107"/>
      <c r="AC1348" s="107"/>
      <c r="AD1348" s="107"/>
      <c r="AE1348" s="107"/>
      <c r="AF1348" s="107"/>
      <c r="AG1348" s="107"/>
      <c r="AH1348" s="107"/>
    </row>
    <row r="1349" spans="1:34" x14ac:dyDescent="0.3">
      <c r="A1349" s="154" t="s">
        <v>1009</v>
      </c>
      <c r="B1349" s="154" t="s">
        <v>1047</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1009</v>
      </c>
      <c r="B1350" s="154" t="s">
        <v>1796</v>
      </c>
      <c r="C1350" s="154">
        <v>148479</v>
      </c>
      <c r="D1350" s="157">
        <v>44859</v>
      </c>
      <c r="E1350" s="158">
        <v>10.670999999999999</v>
      </c>
      <c r="F1350" s="158">
        <v>26.327999999999999</v>
      </c>
      <c r="G1350" s="158">
        <v>26.327999999999999</v>
      </c>
      <c r="H1350" s="158">
        <v>7.3888999999999996</v>
      </c>
      <c r="I1350" s="158">
        <v>11.459899999999999</v>
      </c>
      <c r="J1350" s="158">
        <v>5.3480999999999996</v>
      </c>
      <c r="K1350" s="158">
        <v>2.4051</v>
      </c>
      <c r="L1350" s="158">
        <v>0.62809999999999999</v>
      </c>
      <c r="M1350" s="158">
        <v>0.2737</v>
      </c>
      <c r="N1350" s="158">
        <v>0.67459999999999998</v>
      </c>
      <c r="O1350" s="158"/>
      <c r="P1350" s="158"/>
      <c r="Q1350" s="158">
        <v>3.1223000000000001</v>
      </c>
      <c r="R1350" s="158">
        <v>2.5304000000000002</v>
      </c>
      <c r="T1350" s="106"/>
      <c r="U1350" s="107"/>
      <c r="V1350" s="107"/>
      <c r="W1350" s="107"/>
      <c r="X1350" s="107"/>
      <c r="Y1350" s="107"/>
      <c r="Z1350" s="107"/>
      <c r="AA1350" s="107"/>
      <c r="AB1350" s="107"/>
      <c r="AC1350" s="107"/>
      <c r="AD1350" s="107"/>
      <c r="AE1350" s="107"/>
      <c r="AF1350" s="107"/>
      <c r="AG1350" s="107"/>
      <c r="AH1350" s="107"/>
    </row>
    <row r="1351" spans="1:34" x14ac:dyDescent="0.3">
      <c r="A1351" s="154" t="s">
        <v>1009</v>
      </c>
      <c r="B1351" s="154" t="s">
        <v>1797</v>
      </c>
      <c r="C1351" s="154">
        <v>148477</v>
      </c>
      <c r="D1351" s="157">
        <v>44859</v>
      </c>
      <c r="E1351" s="158">
        <v>10.5875</v>
      </c>
      <c r="F1351" s="158">
        <v>26.016100000000002</v>
      </c>
      <c r="G1351" s="158">
        <v>26.016100000000002</v>
      </c>
      <c r="H1351" s="158">
        <v>7.1016000000000004</v>
      </c>
      <c r="I1351" s="158">
        <v>11.2029</v>
      </c>
      <c r="J1351" s="158">
        <v>5.0751999999999997</v>
      </c>
      <c r="K1351" s="158">
        <v>2.1360999999999999</v>
      </c>
      <c r="L1351" s="158">
        <v>0.35859999999999997</v>
      </c>
      <c r="M1351" s="158">
        <v>5.8099999999999999E-2</v>
      </c>
      <c r="N1351" s="158">
        <v>0.4249</v>
      </c>
      <c r="O1351" s="158"/>
      <c r="P1351" s="158"/>
      <c r="Q1351" s="158">
        <v>2.7395</v>
      </c>
      <c r="R1351" s="158">
        <v>2.1621999999999999</v>
      </c>
      <c r="T1351" s="106"/>
      <c r="U1351" s="107"/>
      <c r="V1351" s="107"/>
      <c r="W1351" s="107"/>
      <c r="X1351" s="107"/>
      <c r="Y1351" s="107"/>
      <c r="Z1351" s="107"/>
      <c r="AA1351" s="107"/>
      <c r="AB1351" s="107"/>
      <c r="AC1351" s="107"/>
      <c r="AD1351" s="107"/>
      <c r="AE1351" s="107"/>
      <c r="AF1351" s="107"/>
      <c r="AG1351" s="107"/>
      <c r="AH1351" s="107"/>
    </row>
    <row r="1352" spans="1:34" x14ac:dyDescent="0.3">
      <c r="A1352" s="154" t="s">
        <v>1009</v>
      </c>
      <c r="B1352" s="154" t="s">
        <v>1048</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1009</v>
      </c>
      <c r="B1353" s="154" t="s">
        <v>1049</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1009</v>
      </c>
      <c r="B1354" s="154" t="s">
        <v>1050</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1009</v>
      </c>
      <c r="B1355" s="154" t="s">
        <v>1051</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1009</v>
      </c>
      <c r="B1356" s="154" t="s">
        <v>1052</v>
      </c>
      <c r="C1356" s="154">
        <v>134503</v>
      </c>
      <c r="D1356" s="157">
        <v>44859</v>
      </c>
      <c r="E1356" s="158">
        <v>15.901</v>
      </c>
      <c r="F1356" s="158">
        <v>27.513400000000001</v>
      </c>
      <c r="G1356" s="158">
        <v>27.513400000000001</v>
      </c>
      <c r="H1356" s="158">
        <v>3.7738</v>
      </c>
      <c r="I1356" s="158">
        <v>9.3132999999999999</v>
      </c>
      <c r="J1356" s="158">
        <v>4.9928999999999997</v>
      </c>
      <c r="K1356" s="158">
        <v>4.3792</v>
      </c>
      <c r="L1356" s="158">
        <v>2.6101000000000001</v>
      </c>
      <c r="M1356" s="158">
        <v>1.7712000000000001</v>
      </c>
      <c r="N1356" s="158">
        <v>1.9733000000000001</v>
      </c>
      <c r="O1356" s="158">
        <v>3.2136999999999998</v>
      </c>
      <c r="P1356" s="158">
        <v>4.4692999999999996</v>
      </c>
      <c r="Q1356" s="158">
        <v>6.3137999999999996</v>
      </c>
      <c r="R1356" s="158">
        <v>4.7645</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1009</v>
      </c>
      <c r="B1357" s="154" t="s">
        <v>1053</v>
      </c>
      <c r="C1357" s="154">
        <v>134499</v>
      </c>
      <c r="D1357" s="157">
        <v>44859</v>
      </c>
      <c r="E1357" s="158">
        <v>15.0886</v>
      </c>
      <c r="F1357" s="158">
        <v>26.991499999999998</v>
      </c>
      <c r="G1357" s="158">
        <v>26.991499999999998</v>
      </c>
      <c r="H1357" s="158">
        <v>3.2505000000000002</v>
      </c>
      <c r="I1357" s="158">
        <v>8.7898999999999994</v>
      </c>
      <c r="J1357" s="158">
        <v>4.4775999999999998</v>
      </c>
      <c r="K1357" s="158">
        <v>3.863</v>
      </c>
      <c r="L1357" s="158">
        <v>2.0594000000000001</v>
      </c>
      <c r="M1357" s="158">
        <v>1.1926000000000001</v>
      </c>
      <c r="N1357" s="158">
        <v>1.3759999999999999</v>
      </c>
      <c r="O1357" s="158">
        <v>2.5945</v>
      </c>
      <c r="P1357" s="158">
        <v>3.7911999999999999</v>
      </c>
      <c r="Q1357" s="158">
        <v>5.5803000000000003</v>
      </c>
      <c r="R1357" s="158">
        <v>4.0914000000000001</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21.554316129032259</v>
      </c>
      <c r="G1358" s="160">
        <v>21.554316129032259</v>
      </c>
      <c r="H1358" s="160">
        <v>6.0324580645161285</v>
      </c>
      <c r="I1358" s="160">
        <v>10.554906451612904</v>
      </c>
      <c r="J1358" s="160">
        <v>6.08992258064516</v>
      </c>
      <c r="K1358" s="160">
        <v>3.1056290322580642</v>
      </c>
      <c r="L1358" s="160">
        <v>4.0432064516129032</v>
      </c>
      <c r="M1358" s="160">
        <v>3.8734724137931029</v>
      </c>
      <c r="N1358" s="160">
        <v>3.507372413793103</v>
      </c>
      <c r="O1358" s="160">
        <v>5.2095925925925926</v>
      </c>
      <c r="P1358" s="160">
        <v>5.1877592592592592</v>
      </c>
      <c r="Q1358" s="160">
        <v>6.5403677419354826</v>
      </c>
      <c r="R1358" s="160">
        <v>5.0107586206896553</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21.774100000000001</v>
      </c>
      <c r="G1359" s="160">
        <v>21.774100000000001</v>
      </c>
      <c r="H1359" s="160">
        <v>5.4523999999999999</v>
      </c>
      <c r="I1359" s="160">
        <v>10.5648</v>
      </c>
      <c r="J1359" s="160">
        <v>5.4711999999999996</v>
      </c>
      <c r="K1359" s="160">
        <v>4.3792</v>
      </c>
      <c r="L1359" s="160">
        <v>2.3443999999999998</v>
      </c>
      <c r="M1359" s="160">
        <v>1.9213</v>
      </c>
      <c r="N1359" s="160">
        <v>2.0299</v>
      </c>
      <c r="O1359" s="160">
        <v>5.5715000000000003</v>
      </c>
      <c r="P1359" s="160">
        <v>5.5789</v>
      </c>
      <c r="Q1359" s="160">
        <v>7.4013999999999998</v>
      </c>
      <c r="R1359" s="160">
        <v>4.0914000000000001</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05"/>
      <c r="B1360" s="105"/>
      <c r="C1360" s="105"/>
      <c r="D1360" s="105"/>
      <c r="E1360" s="105"/>
      <c r="F1360" s="105"/>
      <c r="G1360" s="105"/>
      <c r="H1360" s="105"/>
      <c r="I1360" s="105"/>
      <c r="J1360" s="105"/>
      <c r="K1360" s="105"/>
      <c r="L1360" s="105"/>
      <c r="M1360" s="105"/>
      <c r="N1360" s="105"/>
      <c r="O1360" s="105"/>
      <c r="P1360" s="105"/>
      <c r="Q1360" s="105"/>
      <c r="R1360" s="105"/>
    </row>
    <row r="1361" spans="1:34" x14ac:dyDescent="0.3">
      <c r="A1361" s="156" t="s">
        <v>1054</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1055</v>
      </c>
      <c r="B1362" s="154" t="s">
        <v>1056</v>
      </c>
      <c r="C1362" s="154">
        <v>100038</v>
      </c>
      <c r="D1362" s="157">
        <v>44859</v>
      </c>
      <c r="E1362" s="158">
        <v>102.8188</v>
      </c>
      <c r="F1362" s="158">
        <v>22.919</v>
      </c>
      <c r="G1362" s="158">
        <v>22.919</v>
      </c>
      <c r="H1362" s="158">
        <v>4.8475999999999999</v>
      </c>
      <c r="I1362" s="158">
        <v>10.1797</v>
      </c>
      <c r="J1362" s="158">
        <v>5.3263999999999996</v>
      </c>
      <c r="K1362" s="158">
        <v>4.0369999999999999</v>
      </c>
      <c r="L1362" s="158">
        <v>1.3186</v>
      </c>
      <c r="M1362" s="158">
        <v>1.2299</v>
      </c>
      <c r="N1362" s="158">
        <v>1.4192</v>
      </c>
      <c r="O1362" s="158">
        <v>6.0057</v>
      </c>
      <c r="P1362" s="158">
        <v>6.1437999999999997</v>
      </c>
      <c r="Q1362" s="158">
        <v>9.0039999999999996</v>
      </c>
      <c r="R1362" s="158">
        <v>3.0261999999999998</v>
      </c>
      <c r="S1362" t="s">
        <v>1857</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1055</v>
      </c>
      <c r="B1363" s="154" t="s">
        <v>1057</v>
      </c>
      <c r="C1363" s="154">
        <v>119657</v>
      </c>
      <c r="D1363" s="157">
        <v>44859</v>
      </c>
      <c r="E1363" s="158">
        <v>109.602</v>
      </c>
      <c r="F1363" s="158">
        <v>23.3127</v>
      </c>
      <c r="G1363" s="158">
        <v>23.3127</v>
      </c>
      <c r="H1363" s="158">
        <v>5.2431999999999999</v>
      </c>
      <c r="I1363" s="158">
        <v>10.578200000000001</v>
      </c>
      <c r="J1363" s="158">
        <v>5.7275</v>
      </c>
      <c r="K1363" s="158">
        <v>4.4622000000000002</v>
      </c>
      <c r="L1363" s="158">
        <v>1.7321</v>
      </c>
      <c r="M1363" s="158">
        <v>1.6943999999999999</v>
      </c>
      <c r="N1363" s="158">
        <v>1.8711</v>
      </c>
      <c r="O1363" s="158">
        <v>6.5045999999999999</v>
      </c>
      <c r="P1363" s="158">
        <v>6.7747000000000002</v>
      </c>
      <c r="Q1363" s="158">
        <v>7.9137000000000004</v>
      </c>
      <c r="R1363" s="158">
        <v>3.4695999999999998</v>
      </c>
      <c r="S1363" t="s">
        <v>1857</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1055</v>
      </c>
      <c r="B1364" s="154" t="s">
        <v>1058</v>
      </c>
      <c r="C1364" s="154">
        <v>118282</v>
      </c>
      <c r="D1364" s="157">
        <v>44859</v>
      </c>
      <c r="E1364" s="158">
        <v>50.496200000000002</v>
      </c>
      <c r="F1364" s="158">
        <v>34.627800000000001</v>
      </c>
      <c r="G1364" s="158">
        <v>34.627800000000001</v>
      </c>
      <c r="H1364" s="158">
        <v>3.8338000000000001</v>
      </c>
      <c r="I1364" s="158">
        <v>9.2591000000000001</v>
      </c>
      <c r="J1364" s="158">
        <v>5.5679999999999996</v>
      </c>
      <c r="K1364" s="158">
        <v>4.2107000000000001</v>
      </c>
      <c r="L1364" s="158">
        <v>2.5373000000000001</v>
      </c>
      <c r="M1364" s="158">
        <v>1.9917</v>
      </c>
      <c r="N1364" s="158">
        <v>1.734</v>
      </c>
      <c r="O1364" s="158">
        <v>5.4047999999999998</v>
      </c>
      <c r="P1364" s="158">
        <v>6.3856000000000002</v>
      </c>
      <c r="Q1364" s="158">
        <v>7.8029999999999999</v>
      </c>
      <c r="R1364" s="158">
        <v>2.5722999999999998</v>
      </c>
      <c r="S1364" t="s">
        <v>1857</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1055</v>
      </c>
      <c r="B1365" s="154" t="s">
        <v>1059</v>
      </c>
      <c r="C1365" s="154">
        <v>101588</v>
      </c>
      <c r="D1365" s="157">
        <v>44859</v>
      </c>
      <c r="E1365" s="158">
        <v>46.4176</v>
      </c>
      <c r="F1365" s="158">
        <v>33.502699999999997</v>
      </c>
      <c r="G1365" s="158">
        <v>33.502699999999997</v>
      </c>
      <c r="H1365" s="158">
        <v>2.7086999999999999</v>
      </c>
      <c r="I1365" s="158">
        <v>8.1244999999999994</v>
      </c>
      <c r="J1365" s="158">
        <v>4.4057000000000004</v>
      </c>
      <c r="K1365" s="158">
        <v>3.0350999999999999</v>
      </c>
      <c r="L1365" s="158">
        <v>1.3745000000000001</v>
      </c>
      <c r="M1365" s="158">
        <v>0.83879999999999999</v>
      </c>
      <c r="N1365" s="158">
        <v>0.58379999999999999</v>
      </c>
      <c r="O1365" s="158">
        <v>4.2397</v>
      </c>
      <c r="P1365" s="158">
        <v>5.2792000000000003</v>
      </c>
      <c r="Q1365" s="158">
        <v>7.9314</v>
      </c>
      <c r="R1365" s="158">
        <v>1.4197</v>
      </c>
      <c r="S1365" t="s">
        <v>1857</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1055</v>
      </c>
      <c r="B1366" s="154" t="s">
        <v>1060</v>
      </c>
      <c r="C1366" s="154">
        <v>100124</v>
      </c>
      <c r="D1366" s="157">
        <v>44859</v>
      </c>
      <c r="E1366" s="158">
        <v>47.629300000000001</v>
      </c>
      <c r="F1366" s="158">
        <v>27.729500000000002</v>
      </c>
      <c r="G1366" s="158">
        <v>27.729500000000002</v>
      </c>
      <c r="H1366" s="158">
        <v>3.7797000000000001</v>
      </c>
      <c r="I1366" s="158">
        <v>11.4079</v>
      </c>
      <c r="J1366" s="158">
        <v>4.3342000000000001</v>
      </c>
      <c r="K1366" s="158">
        <v>5.3282999999999996</v>
      </c>
      <c r="L1366" s="158">
        <v>1.4476</v>
      </c>
      <c r="M1366" s="158">
        <v>0.20660000000000001</v>
      </c>
      <c r="N1366" s="158">
        <v>-2.3699999999999999E-2</v>
      </c>
      <c r="O1366" s="158">
        <v>3.9821</v>
      </c>
      <c r="P1366" s="158">
        <v>4.2994000000000003</v>
      </c>
      <c r="Q1366" s="158">
        <v>7.3064</v>
      </c>
      <c r="R1366" s="158">
        <v>1.3927</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1055</v>
      </c>
      <c r="B1367" s="154" t="s">
        <v>1061</v>
      </c>
      <c r="C1367" s="154">
        <v>119069</v>
      </c>
      <c r="D1367" s="157">
        <v>44859</v>
      </c>
      <c r="E1367" s="158">
        <v>51.583500000000001</v>
      </c>
      <c r="F1367" s="158">
        <v>29.263999999999999</v>
      </c>
      <c r="G1367" s="158">
        <v>29.263999999999999</v>
      </c>
      <c r="H1367" s="158">
        <v>5.3224999999999998</v>
      </c>
      <c r="I1367" s="158">
        <v>12.9625</v>
      </c>
      <c r="J1367" s="158">
        <v>5.89</v>
      </c>
      <c r="K1367" s="158">
        <v>6.9063999999999997</v>
      </c>
      <c r="L1367" s="158">
        <v>3.0171999999999999</v>
      </c>
      <c r="M1367" s="158">
        <v>1.7504</v>
      </c>
      <c r="N1367" s="158">
        <v>1.5045999999999999</v>
      </c>
      <c r="O1367" s="158">
        <v>5.0015000000000001</v>
      </c>
      <c r="P1367" s="158">
        <v>5.12</v>
      </c>
      <c r="Q1367" s="158">
        <v>7.0301999999999998</v>
      </c>
      <c r="R1367" s="158">
        <v>2.6272000000000002</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1055</v>
      </c>
      <c r="B1368" s="154" t="s">
        <v>1062</v>
      </c>
      <c r="C1368" s="154">
        <v>101685</v>
      </c>
      <c r="D1368" s="157">
        <v>44859</v>
      </c>
      <c r="E1368" s="158">
        <v>35.055900000000001</v>
      </c>
      <c r="F1368" s="158">
        <v>30.163900000000002</v>
      </c>
      <c r="G1368" s="158">
        <v>30.163900000000002</v>
      </c>
      <c r="H1368" s="158">
        <v>-0.34210000000000002</v>
      </c>
      <c r="I1368" s="158">
        <v>9.4194999999999993</v>
      </c>
      <c r="J1368" s="158">
        <v>5.1181999999999999</v>
      </c>
      <c r="K1368" s="158">
        <v>2.1379999999999999</v>
      </c>
      <c r="L1368" s="158">
        <v>0.49680000000000002</v>
      </c>
      <c r="M1368" s="158">
        <v>-0.75619999999999998</v>
      </c>
      <c r="N1368" s="158">
        <v>-0.56589999999999996</v>
      </c>
      <c r="O1368" s="158">
        <v>3.4417</v>
      </c>
      <c r="P1368" s="158">
        <v>4.6871999999999998</v>
      </c>
      <c r="Q1368" s="158">
        <v>6.5103999999999997</v>
      </c>
      <c r="R1368" s="158">
        <v>0.81320000000000003</v>
      </c>
      <c r="S1368" t="s">
        <v>1857</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1055</v>
      </c>
      <c r="B1369" s="154" t="s">
        <v>1063</v>
      </c>
      <c r="C1369" s="154">
        <v>120059</v>
      </c>
      <c r="D1369" s="157">
        <v>44859</v>
      </c>
      <c r="E1369" s="158">
        <v>37.904899999999998</v>
      </c>
      <c r="F1369" s="158">
        <v>31.0153</v>
      </c>
      <c r="G1369" s="158">
        <v>31.0153</v>
      </c>
      <c r="H1369" s="158">
        <v>0.49530000000000002</v>
      </c>
      <c r="I1369" s="158">
        <v>10.268000000000001</v>
      </c>
      <c r="J1369" s="158">
        <v>5.9650999999999996</v>
      </c>
      <c r="K1369" s="158">
        <v>2.9906999999999999</v>
      </c>
      <c r="L1369" s="158">
        <v>1.3466</v>
      </c>
      <c r="M1369" s="158">
        <v>8.4400000000000003E-2</v>
      </c>
      <c r="N1369" s="158">
        <v>0.27329999999999999</v>
      </c>
      <c r="O1369" s="158">
        <v>4.3116000000000003</v>
      </c>
      <c r="P1369" s="158">
        <v>5.5366999999999997</v>
      </c>
      <c r="Q1369" s="158">
        <v>6.7187999999999999</v>
      </c>
      <c r="R1369" s="158">
        <v>1.6617</v>
      </c>
      <c r="S1369" t="s">
        <v>1857</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1055</v>
      </c>
      <c r="B1370" s="154" t="s">
        <v>1064</v>
      </c>
      <c r="C1370" s="154">
        <v>109740</v>
      </c>
      <c r="D1370" s="157">
        <v>44859</v>
      </c>
      <c r="E1370" s="158">
        <v>32.402900000000002</v>
      </c>
      <c r="F1370" s="158">
        <v>32.5289</v>
      </c>
      <c r="G1370" s="158">
        <v>32.5289</v>
      </c>
      <c r="H1370" s="158">
        <v>4.6708999999999996</v>
      </c>
      <c r="I1370" s="158">
        <v>10.1776</v>
      </c>
      <c r="J1370" s="158">
        <v>5.3083</v>
      </c>
      <c r="K1370" s="158">
        <v>6.1851000000000003</v>
      </c>
      <c r="L1370" s="158">
        <v>3.7871999999999999</v>
      </c>
      <c r="M1370" s="158">
        <v>3.0327000000000002</v>
      </c>
      <c r="N1370" s="158">
        <v>2.0937000000000001</v>
      </c>
      <c r="O1370" s="158">
        <v>5.7831000000000001</v>
      </c>
      <c r="P1370" s="158">
        <v>6.1444000000000001</v>
      </c>
      <c r="Q1370" s="158">
        <v>8.6351999999999993</v>
      </c>
      <c r="R1370" s="158">
        <v>2.7347999999999999</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1055</v>
      </c>
      <c r="B1371" s="154" t="s">
        <v>1065</v>
      </c>
      <c r="C1371" s="154">
        <v>120619</v>
      </c>
      <c r="D1371" s="157">
        <v>44859</v>
      </c>
      <c r="E1371" s="158">
        <v>33.942300000000003</v>
      </c>
      <c r="F1371" s="158">
        <v>33.133299999999998</v>
      </c>
      <c r="G1371" s="158">
        <v>33.133299999999998</v>
      </c>
      <c r="H1371" s="158">
        <v>5.3053999999999997</v>
      </c>
      <c r="I1371" s="158">
        <v>10.7981</v>
      </c>
      <c r="J1371" s="158">
        <v>5.9317000000000002</v>
      </c>
      <c r="K1371" s="158">
        <v>6.8162000000000003</v>
      </c>
      <c r="L1371" s="158">
        <v>4.4202000000000004</v>
      </c>
      <c r="M1371" s="158">
        <v>3.6686999999999999</v>
      </c>
      <c r="N1371" s="158">
        <v>2.7343999999999999</v>
      </c>
      <c r="O1371" s="158">
        <v>6.4122000000000003</v>
      </c>
      <c r="P1371" s="158">
        <v>6.7685000000000004</v>
      </c>
      <c r="Q1371" s="158">
        <v>8.07</v>
      </c>
      <c r="R1371" s="158">
        <v>3.3820999999999999</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1055</v>
      </c>
      <c r="B1372" s="154" t="s">
        <v>1066</v>
      </c>
      <c r="C1372" s="154">
        <v>118394</v>
      </c>
      <c r="D1372" s="157">
        <v>44859</v>
      </c>
      <c r="E1372" s="158">
        <v>58.120399999999997</v>
      </c>
      <c r="F1372" s="158">
        <v>32.109499999999997</v>
      </c>
      <c r="G1372" s="158">
        <v>32.109499999999997</v>
      </c>
      <c r="H1372" s="158">
        <v>4.7053000000000003</v>
      </c>
      <c r="I1372" s="158">
        <v>9.8112999999999992</v>
      </c>
      <c r="J1372" s="158">
        <v>5.5831</v>
      </c>
      <c r="K1372" s="158">
        <v>2.1613000000000002</v>
      </c>
      <c r="L1372" s="158">
        <v>3.95E-2</v>
      </c>
      <c r="M1372" s="158">
        <v>-8.6900000000000005E-2</v>
      </c>
      <c r="N1372" s="158">
        <v>0.19220000000000001</v>
      </c>
      <c r="O1372" s="158">
        <v>4.8719999999999999</v>
      </c>
      <c r="P1372" s="158">
        <v>6.1021000000000001</v>
      </c>
      <c r="Q1372" s="158">
        <v>7.8795999999999999</v>
      </c>
      <c r="R1372" s="158">
        <v>1.4208000000000001</v>
      </c>
      <c r="S1372" t="s">
        <v>1857</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1055</v>
      </c>
      <c r="B1373" s="154" t="s">
        <v>1067</v>
      </c>
      <c r="C1373" s="154">
        <v>108765</v>
      </c>
      <c r="D1373" s="157">
        <v>44859</v>
      </c>
      <c r="E1373" s="158">
        <v>54.076000000000001</v>
      </c>
      <c r="F1373" s="158">
        <v>31.4437</v>
      </c>
      <c r="G1373" s="158">
        <v>31.4437</v>
      </c>
      <c r="H1373" s="158">
        <v>4.0433000000000003</v>
      </c>
      <c r="I1373" s="158">
        <v>9.1440999999999999</v>
      </c>
      <c r="J1373" s="158">
        <v>4.9168000000000003</v>
      </c>
      <c r="K1373" s="158">
        <v>1.4950000000000001</v>
      </c>
      <c r="L1373" s="158">
        <v>-0.62470000000000003</v>
      </c>
      <c r="M1373" s="158">
        <v>-0.746</v>
      </c>
      <c r="N1373" s="158">
        <v>-0.46489999999999998</v>
      </c>
      <c r="O1373" s="158">
        <v>4.2000999999999999</v>
      </c>
      <c r="P1373" s="158">
        <v>5.4116999999999997</v>
      </c>
      <c r="Q1373" s="158">
        <v>7.8639000000000001</v>
      </c>
      <c r="R1373" s="158">
        <v>0.75929999999999997</v>
      </c>
      <c r="S1373" t="s">
        <v>1857</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1055</v>
      </c>
      <c r="B1374" s="154" t="s">
        <v>1998</v>
      </c>
      <c r="C1374" s="154">
        <v>120430</v>
      </c>
      <c r="D1374" s="157">
        <v>44859</v>
      </c>
      <c r="E1374" s="158">
        <v>55.735999999999997</v>
      </c>
      <c r="F1374" s="158">
        <v>39.8752</v>
      </c>
      <c r="G1374" s="158">
        <v>39.8752</v>
      </c>
      <c r="H1374" s="158">
        <v>5.7224000000000004</v>
      </c>
      <c r="I1374" s="158">
        <v>11.374000000000001</v>
      </c>
      <c r="J1374" s="158">
        <v>5.2610999999999999</v>
      </c>
      <c r="K1374" s="158">
        <v>2.7523</v>
      </c>
      <c r="L1374" s="158">
        <v>1.0286999999999999</v>
      </c>
      <c r="M1374" s="158">
        <v>-5.16E-2</v>
      </c>
      <c r="N1374" s="158">
        <v>0.29189999999999999</v>
      </c>
      <c r="O1374" s="158">
        <v>3.2915999999999999</v>
      </c>
      <c r="P1374" s="158">
        <v>2.4359000000000002</v>
      </c>
      <c r="Q1374" s="158">
        <v>5.1025</v>
      </c>
      <c r="R1374" s="158">
        <v>1.5412999999999999</v>
      </c>
      <c r="S1374" t="s">
        <v>1857</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1055</v>
      </c>
      <c r="B1375" s="154" t="s">
        <v>1999</v>
      </c>
      <c r="C1375" s="154">
        <v>100223</v>
      </c>
      <c r="D1375" s="157">
        <v>44859</v>
      </c>
      <c r="E1375" s="158">
        <v>50.723100000000002</v>
      </c>
      <c r="F1375" s="158">
        <v>39.314500000000002</v>
      </c>
      <c r="G1375" s="158">
        <v>39.314500000000002</v>
      </c>
      <c r="H1375" s="158">
        <v>5.1656000000000004</v>
      </c>
      <c r="I1375" s="158">
        <v>10.8232</v>
      </c>
      <c r="J1375" s="158">
        <v>4.7080000000000002</v>
      </c>
      <c r="K1375" s="158">
        <v>2.1991000000000001</v>
      </c>
      <c r="L1375" s="158">
        <v>0.47649999999999998</v>
      </c>
      <c r="M1375" s="158">
        <v>-0.60009999999999997</v>
      </c>
      <c r="N1375" s="158">
        <v>-0.33439999999999998</v>
      </c>
      <c r="O1375" s="158">
        <v>2.3915000000000002</v>
      </c>
      <c r="P1375" s="158">
        <v>1.4925999999999999</v>
      </c>
      <c r="Q1375" s="158">
        <v>6.0266000000000002</v>
      </c>
      <c r="R1375" s="158">
        <v>0.71840000000000004</v>
      </c>
      <c r="S1375" t="s">
        <v>1857</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1055</v>
      </c>
      <c r="B1376" s="154" t="s">
        <v>1068</v>
      </c>
      <c r="C1376" s="154">
        <v>119735</v>
      </c>
      <c r="D1376" s="157">
        <v>44859</v>
      </c>
      <c r="E1376" s="158">
        <v>68.855900000000005</v>
      </c>
      <c r="F1376" s="158">
        <v>32.570799999999998</v>
      </c>
      <c r="G1376" s="158">
        <v>32.570799999999998</v>
      </c>
      <c r="H1376" s="158">
        <v>5.8375000000000004</v>
      </c>
      <c r="I1376" s="158">
        <v>13.5419</v>
      </c>
      <c r="J1376" s="158">
        <v>7.1310000000000002</v>
      </c>
      <c r="K1376" s="158">
        <v>7.6035000000000004</v>
      </c>
      <c r="L1376" s="158">
        <v>3.5590000000000002</v>
      </c>
      <c r="M1376" s="158">
        <v>2.3069000000000002</v>
      </c>
      <c r="N1376" s="158">
        <v>2.0813000000000001</v>
      </c>
      <c r="O1376" s="158">
        <v>6.4965999999999999</v>
      </c>
      <c r="P1376" s="158">
        <v>6.8375000000000004</v>
      </c>
      <c r="Q1376" s="158">
        <v>7.6738999999999997</v>
      </c>
      <c r="R1376" s="158">
        <v>3.5876000000000001</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1055</v>
      </c>
      <c r="B1377" s="154" t="s">
        <v>1069</v>
      </c>
      <c r="C1377" s="154">
        <v>100299</v>
      </c>
      <c r="D1377" s="157">
        <v>44859</v>
      </c>
      <c r="E1377" s="158">
        <v>63.079700000000003</v>
      </c>
      <c r="F1377" s="158">
        <v>31.411799999999999</v>
      </c>
      <c r="G1377" s="158">
        <v>31.411799999999999</v>
      </c>
      <c r="H1377" s="158">
        <v>4.6829000000000001</v>
      </c>
      <c r="I1377" s="158">
        <v>12.3834</v>
      </c>
      <c r="J1377" s="158">
        <v>5.9710999999999999</v>
      </c>
      <c r="K1377" s="158">
        <v>6.4310999999999998</v>
      </c>
      <c r="L1377" s="158">
        <v>2.3694999999999999</v>
      </c>
      <c r="M1377" s="158">
        <v>1.1259999999999999</v>
      </c>
      <c r="N1377" s="158">
        <v>0.95789999999999997</v>
      </c>
      <c r="O1377" s="158">
        <v>5.3578000000000001</v>
      </c>
      <c r="P1377" s="158">
        <v>5.7492999999999999</v>
      </c>
      <c r="Q1377" s="158">
        <v>8.3632000000000009</v>
      </c>
      <c r="R1377" s="158">
        <v>2.4824999999999999</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1055</v>
      </c>
      <c r="B1378" s="154" t="s">
        <v>1070</v>
      </c>
      <c r="C1378" s="154">
        <v>120279</v>
      </c>
      <c r="D1378" s="157">
        <v>44859</v>
      </c>
      <c r="E1378" s="158">
        <v>61.572899999999997</v>
      </c>
      <c r="F1378" s="158">
        <v>20.928999999999998</v>
      </c>
      <c r="G1378" s="158">
        <v>20.928999999999998</v>
      </c>
      <c r="H1378" s="158">
        <v>-7.1460999999999997</v>
      </c>
      <c r="I1378" s="158">
        <v>7.4481000000000002</v>
      </c>
      <c r="J1378" s="158">
        <v>-1.2269000000000001</v>
      </c>
      <c r="K1378" s="158">
        <v>5.4382999999999999</v>
      </c>
      <c r="L1378" s="158">
        <v>3.2627000000000002</v>
      </c>
      <c r="M1378" s="158">
        <v>1.8753</v>
      </c>
      <c r="N1378" s="158">
        <v>1.6974</v>
      </c>
      <c r="O1378" s="158">
        <v>4.4919000000000002</v>
      </c>
      <c r="P1378" s="158">
        <v>5.4509999999999996</v>
      </c>
      <c r="Q1378" s="158">
        <v>6.8078000000000003</v>
      </c>
      <c r="R1378" s="158">
        <v>1.8706</v>
      </c>
      <c r="S1378" t="s">
        <v>1857</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1055</v>
      </c>
      <c r="B1379" s="154" t="s">
        <v>1885</v>
      </c>
      <c r="C1379" s="154">
        <v>100315</v>
      </c>
      <c r="D1379" s="157">
        <v>44859</v>
      </c>
      <c r="E1379" s="158">
        <v>58.485300000000002</v>
      </c>
      <c r="F1379" s="158">
        <v>20.437799999999999</v>
      </c>
      <c r="G1379" s="158">
        <v>20.437799999999999</v>
      </c>
      <c r="H1379" s="158">
        <v>-7.6471999999999998</v>
      </c>
      <c r="I1379" s="158">
        <v>6.9458000000000002</v>
      </c>
      <c r="J1379" s="158">
        <v>-1.7273000000000001</v>
      </c>
      <c r="K1379" s="158">
        <v>4.9367000000000001</v>
      </c>
      <c r="L1379" s="158">
        <v>2.7075999999999998</v>
      </c>
      <c r="M1379" s="158">
        <v>1.3403</v>
      </c>
      <c r="N1379" s="158">
        <v>1.2443</v>
      </c>
      <c r="O1379" s="158">
        <v>3.996</v>
      </c>
      <c r="P1379" s="158">
        <v>4.8878000000000004</v>
      </c>
      <c r="Q1379" s="158">
        <v>7.7267000000000001</v>
      </c>
      <c r="R1379" s="158">
        <v>1.4850000000000001</v>
      </c>
      <c r="S1379" t="s">
        <v>1857</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1055</v>
      </c>
      <c r="B1380" s="154" t="s">
        <v>1071</v>
      </c>
      <c r="C1380" s="154">
        <v>100387</v>
      </c>
      <c r="D1380" s="157">
        <v>44859</v>
      </c>
      <c r="E1380" s="158">
        <v>73.641499999999994</v>
      </c>
      <c r="F1380" s="158">
        <v>33.579099999999997</v>
      </c>
      <c r="G1380" s="158">
        <v>33.579099999999997</v>
      </c>
      <c r="H1380" s="158">
        <v>6.9412000000000003</v>
      </c>
      <c r="I1380" s="158">
        <v>10.1755</v>
      </c>
      <c r="J1380" s="158">
        <v>9.8627000000000002</v>
      </c>
      <c r="K1380" s="158">
        <v>9.5869</v>
      </c>
      <c r="L1380" s="158">
        <v>3.9777</v>
      </c>
      <c r="M1380" s="158">
        <v>2.6825999999999999</v>
      </c>
      <c r="N1380" s="158">
        <v>1.7827999999999999</v>
      </c>
      <c r="O1380" s="158">
        <v>4.8106999999999998</v>
      </c>
      <c r="P1380" s="158">
        <v>5.9076000000000004</v>
      </c>
      <c r="Q1380" s="158">
        <v>8.3864000000000001</v>
      </c>
      <c r="R1380" s="158">
        <v>2.0365000000000002</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1055</v>
      </c>
      <c r="B1381" s="154" t="s">
        <v>1072</v>
      </c>
      <c r="C1381" s="154">
        <v>118687</v>
      </c>
      <c r="D1381" s="157">
        <v>44859</v>
      </c>
      <c r="E1381" s="158">
        <v>80.392600000000002</v>
      </c>
      <c r="F1381" s="158">
        <v>34.670999999999999</v>
      </c>
      <c r="G1381" s="158">
        <v>34.670999999999999</v>
      </c>
      <c r="H1381" s="158">
        <v>8.0616000000000003</v>
      </c>
      <c r="I1381" s="158">
        <v>11.2988</v>
      </c>
      <c r="J1381" s="158">
        <v>11.0002</v>
      </c>
      <c r="K1381" s="158">
        <v>10.7362</v>
      </c>
      <c r="L1381" s="158">
        <v>5.1212</v>
      </c>
      <c r="M1381" s="158">
        <v>3.8319000000000001</v>
      </c>
      <c r="N1381" s="158">
        <v>2.9283999999999999</v>
      </c>
      <c r="O1381" s="158">
        <v>5.8822000000000001</v>
      </c>
      <c r="P1381" s="158">
        <v>6.8856999999999999</v>
      </c>
      <c r="Q1381" s="158">
        <v>7.9645000000000001</v>
      </c>
      <c r="R1381" s="158">
        <v>3.1943000000000001</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1055</v>
      </c>
      <c r="B1382" s="154" t="s">
        <v>1073</v>
      </c>
      <c r="C1382" s="154">
        <v>119714</v>
      </c>
      <c r="D1382" s="157">
        <v>44859</v>
      </c>
      <c r="E1382" s="158">
        <v>60.953499999999998</v>
      </c>
      <c r="F1382" s="158">
        <v>28.532800000000002</v>
      </c>
      <c r="G1382" s="158">
        <v>28.532800000000002</v>
      </c>
      <c r="H1382" s="158">
        <v>1.9854000000000001</v>
      </c>
      <c r="I1382" s="158">
        <v>6.0964999999999998</v>
      </c>
      <c r="J1382" s="158">
        <v>4.7994000000000003</v>
      </c>
      <c r="K1382" s="158">
        <v>6.1711999999999998</v>
      </c>
      <c r="L1382" s="158">
        <v>3.4333999999999998</v>
      </c>
      <c r="M1382" s="158">
        <v>2.7534999999999998</v>
      </c>
      <c r="N1382" s="158">
        <v>2.3592</v>
      </c>
      <c r="O1382" s="158">
        <v>7.0381</v>
      </c>
      <c r="P1382" s="158">
        <v>7.2131999999999996</v>
      </c>
      <c r="Q1382" s="158">
        <v>8.0902999999999992</v>
      </c>
      <c r="R1382" s="158">
        <v>3.7105999999999999</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1055</v>
      </c>
      <c r="B1383" s="154" t="s">
        <v>1074</v>
      </c>
      <c r="C1383" s="154">
        <v>100639</v>
      </c>
      <c r="D1383" s="157">
        <v>44859</v>
      </c>
      <c r="E1383" s="158">
        <v>57.523699999999998</v>
      </c>
      <c r="F1383" s="158">
        <v>27.876899999999999</v>
      </c>
      <c r="G1383" s="158">
        <v>27.876899999999999</v>
      </c>
      <c r="H1383" s="158">
        <v>1.4417</v>
      </c>
      <c r="I1383" s="158">
        <v>5.4955999999999996</v>
      </c>
      <c r="J1383" s="158">
        <v>4.1632999999999996</v>
      </c>
      <c r="K1383" s="158">
        <v>5.5130999999999997</v>
      </c>
      <c r="L1383" s="158">
        <v>2.7706</v>
      </c>
      <c r="M1383" s="158">
        <v>2.0867</v>
      </c>
      <c r="N1383" s="158">
        <v>1.6895</v>
      </c>
      <c r="O1383" s="158">
        <v>6.3586999999999998</v>
      </c>
      <c r="P1383" s="158">
        <v>6.4698000000000002</v>
      </c>
      <c r="Q1383" s="158">
        <v>7.5583999999999998</v>
      </c>
      <c r="R1383" s="158">
        <v>3.0350999999999999</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1055</v>
      </c>
      <c r="B1384" s="154" t="s">
        <v>1075</v>
      </c>
      <c r="C1384" s="154">
        <v>119876</v>
      </c>
      <c r="D1384" s="157"/>
      <c r="E1384" s="158"/>
      <c r="F1384" s="158"/>
      <c r="G1384" s="158"/>
      <c r="H1384" s="158"/>
      <c r="I1384" s="158"/>
      <c r="J1384" s="158"/>
      <c r="K1384" s="158"/>
      <c r="L1384" s="158"/>
      <c r="M1384" s="158"/>
      <c r="N1384" s="158"/>
      <c r="O1384" s="158"/>
      <c r="P1384" s="158"/>
      <c r="Q1384" s="158"/>
      <c r="R1384" s="158"/>
      <c r="S1384" t="s">
        <v>1857</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1055</v>
      </c>
      <c r="B1385" s="154" t="s">
        <v>1076</v>
      </c>
      <c r="C1385" s="154">
        <v>100418</v>
      </c>
      <c r="D1385" s="157"/>
      <c r="E1385" s="158"/>
      <c r="F1385" s="158"/>
      <c r="G1385" s="158"/>
      <c r="H1385" s="158"/>
      <c r="I1385" s="158"/>
      <c r="J1385" s="158"/>
      <c r="K1385" s="158"/>
      <c r="L1385" s="158"/>
      <c r="M1385" s="158"/>
      <c r="N1385" s="158"/>
      <c r="O1385" s="158"/>
      <c r="P1385" s="158"/>
      <c r="Q1385" s="158"/>
      <c r="R1385" s="158"/>
      <c r="S1385" t="s">
        <v>1857</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1055</v>
      </c>
      <c r="B1386" s="154" t="s">
        <v>1077</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1055</v>
      </c>
      <c r="B1387" s="154" t="s">
        <v>1078</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1055</v>
      </c>
      <c r="B1388" s="154" t="s">
        <v>1079</v>
      </c>
      <c r="C1388" s="154">
        <v>120689</v>
      </c>
      <c r="D1388" s="157">
        <v>44859</v>
      </c>
      <c r="E1388" s="158">
        <v>64.760999999999996</v>
      </c>
      <c r="F1388" s="158">
        <v>35.575200000000002</v>
      </c>
      <c r="G1388" s="158">
        <v>35.575200000000002</v>
      </c>
      <c r="H1388" s="158">
        <v>4.3030999999999997</v>
      </c>
      <c r="I1388" s="158">
        <v>9.4909999999999997</v>
      </c>
      <c r="J1388" s="158">
        <v>5.0045000000000002</v>
      </c>
      <c r="K1388" s="158">
        <v>5.5987999999999998</v>
      </c>
      <c r="L1388" s="158">
        <v>18.3675</v>
      </c>
      <c r="M1388" s="158">
        <v>11.5298</v>
      </c>
      <c r="N1388" s="158">
        <v>8.5475999999999992</v>
      </c>
      <c r="O1388" s="158">
        <v>6.6901999999999999</v>
      </c>
      <c r="P1388" s="158">
        <v>3.5790999999999999</v>
      </c>
      <c r="Q1388" s="158">
        <v>6.7333999999999996</v>
      </c>
      <c r="R1388" s="158">
        <v>9.5694999999999997</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1055</v>
      </c>
      <c r="B1389" s="154" t="s">
        <v>1080</v>
      </c>
      <c r="C1389" s="154">
        <v>100741</v>
      </c>
      <c r="D1389" s="157">
        <v>44859</v>
      </c>
      <c r="E1389" s="158">
        <v>60.047600000000003</v>
      </c>
      <c r="F1389" s="158">
        <v>35.254300000000001</v>
      </c>
      <c r="G1389" s="158">
        <v>35.254300000000001</v>
      </c>
      <c r="H1389" s="158">
        <v>3.9801000000000002</v>
      </c>
      <c r="I1389" s="158">
        <v>9.1629000000000005</v>
      </c>
      <c r="J1389" s="158">
        <v>4.6748000000000003</v>
      </c>
      <c r="K1389" s="158">
        <v>5.2641</v>
      </c>
      <c r="L1389" s="158">
        <v>18.020099999999999</v>
      </c>
      <c r="M1389" s="158">
        <v>11.194599999999999</v>
      </c>
      <c r="N1389" s="158">
        <v>8.2177000000000007</v>
      </c>
      <c r="O1389" s="158">
        <v>6.2203999999999997</v>
      </c>
      <c r="P1389" s="158">
        <v>2.9457</v>
      </c>
      <c r="Q1389" s="158">
        <v>7.6319999999999997</v>
      </c>
      <c r="R1389" s="158">
        <v>9.1732999999999993</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30.907445833333338</v>
      </c>
      <c r="G1390" s="160">
        <v>30.907445833333338</v>
      </c>
      <c r="H1390" s="160">
        <v>3.2475749999999999</v>
      </c>
      <c r="I1390" s="160">
        <v>9.8486333333333338</v>
      </c>
      <c r="J1390" s="160">
        <v>5.1540375000000012</v>
      </c>
      <c r="K1390" s="160">
        <v>5.0832208333333329</v>
      </c>
      <c r="L1390" s="160">
        <v>3.5828083333333329</v>
      </c>
      <c r="M1390" s="160">
        <v>2.2076833333333332</v>
      </c>
      <c r="N1390" s="160">
        <v>1.7839750000000001</v>
      </c>
      <c r="O1390" s="160">
        <v>5.1326999999999989</v>
      </c>
      <c r="P1390" s="160">
        <v>5.354520833333333</v>
      </c>
      <c r="Q1390" s="160">
        <v>7.5305125000000013</v>
      </c>
      <c r="R1390" s="160">
        <v>2.8201791666666671</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31.776599999999998</v>
      </c>
      <c r="G1391" s="160">
        <v>31.776599999999998</v>
      </c>
      <c r="H1391" s="160">
        <v>4.4870000000000001</v>
      </c>
      <c r="I1391" s="160">
        <v>10.176549999999999</v>
      </c>
      <c r="J1391" s="160">
        <v>5.2847</v>
      </c>
      <c r="K1391" s="160">
        <v>5.2961999999999998</v>
      </c>
      <c r="L1391" s="160">
        <v>2.6224499999999997</v>
      </c>
      <c r="M1391" s="160">
        <v>1.7223999999999999</v>
      </c>
      <c r="N1391" s="160">
        <v>1.5970499999999999</v>
      </c>
      <c r="O1391" s="160">
        <v>5.1796500000000005</v>
      </c>
      <c r="P1391" s="160">
        <v>5.6429999999999998</v>
      </c>
      <c r="Q1391" s="160">
        <v>7.76485</v>
      </c>
      <c r="R1391" s="160">
        <v>2.5274000000000001</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05"/>
      <c r="B1392" s="105"/>
      <c r="C1392" s="105"/>
      <c r="D1392" s="105"/>
      <c r="E1392" s="105"/>
      <c r="F1392" s="105"/>
      <c r="G1392" s="105"/>
      <c r="H1392" s="105"/>
      <c r="I1392" s="105"/>
      <c r="J1392" s="105"/>
      <c r="K1392" s="105"/>
      <c r="L1392" s="105"/>
      <c r="M1392" s="105"/>
      <c r="N1392" s="105"/>
      <c r="O1392" s="105"/>
      <c r="P1392" s="105"/>
      <c r="Q1392" s="105"/>
      <c r="R1392" s="105"/>
    </row>
    <row r="1393" spans="1:34" x14ac:dyDescent="0.3">
      <c r="A1393" s="156" t="s">
        <v>1081</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1082</v>
      </c>
      <c r="B1394" s="154" t="s">
        <v>1083</v>
      </c>
      <c r="C1394" s="154">
        <v>101592</v>
      </c>
      <c r="D1394" s="157">
        <v>44859</v>
      </c>
      <c r="E1394" s="158">
        <v>462.12</v>
      </c>
      <c r="F1394" s="158">
        <v>0.39319999999999999</v>
      </c>
      <c r="G1394" s="158">
        <v>0.39319999999999999</v>
      </c>
      <c r="H1394" s="158">
        <v>-0.67279999999999995</v>
      </c>
      <c r="I1394" s="158">
        <v>0.57020000000000004</v>
      </c>
      <c r="J1394" s="158">
        <v>-0.99409999999999998</v>
      </c>
      <c r="K1394" s="158">
        <v>2.5680000000000001</v>
      </c>
      <c r="L1394" s="158">
        <v>0.74339999999999995</v>
      </c>
      <c r="M1394" s="158">
        <v>-0.29339999999999999</v>
      </c>
      <c r="N1394" s="158">
        <v>-0.51670000000000005</v>
      </c>
      <c r="O1394" s="158">
        <v>20.4864</v>
      </c>
      <c r="P1394" s="158">
        <v>7.8457999999999997</v>
      </c>
      <c r="Q1394" s="158">
        <v>21.040600000000001</v>
      </c>
      <c r="R1394" s="158">
        <v>30.670100000000001</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1082</v>
      </c>
      <c r="B1395" s="154" t="s">
        <v>1084</v>
      </c>
      <c r="C1395" s="154">
        <v>119620</v>
      </c>
      <c r="D1395" s="157">
        <v>44859</v>
      </c>
      <c r="E1395" s="158">
        <v>503.03</v>
      </c>
      <c r="F1395" s="158">
        <v>0.4032</v>
      </c>
      <c r="G1395" s="158">
        <v>0.4032</v>
      </c>
      <c r="H1395" s="158">
        <v>-0.65369999999999995</v>
      </c>
      <c r="I1395" s="158">
        <v>0.60599999999999998</v>
      </c>
      <c r="J1395" s="158">
        <v>-0.91400000000000003</v>
      </c>
      <c r="K1395" s="158">
        <v>2.8397000000000001</v>
      </c>
      <c r="L1395" s="158">
        <v>1.2235</v>
      </c>
      <c r="M1395" s="158">
        <v>0.39119999999999999</v>
      </c>
      <c r="N1395" s="158">
        <v>0.39319999999999999</v>
      </c>
      <c r="O1395" s="158">
        <v>21.594899999999999</v>
      </c>
      <c r="P1395" s="158">
        <v>8.8320000000000007</v>
      </c>
      <c r="Q1395" s="158">
        <v>15.7203</v>
      </c>
      <c r="R1395" s="158">
        <v>31.852</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1082</v>
      </c>
      <c r="B1396" s="154" t="s">
        <v>1085</v>
      </c>
      <c r="C1396" s="154">
        <v>120505</v>
      </c>
      <c r="D1396" s="157">
        <v>44859</v>
      </c>
      <c r="E1396" s="158">
        <v>76.709999999999994</v>
      </c>
      <c r="F1396" s="158">
        <v>0.22209999999999999</v>
      </c>
      <c r="G1396" s="158">
        <v>0.22209999999999999</v>
      </c>
      <c r="H1396" s="158">
        <v>-0.40250000000000002</v>
      </c>
      <c r="I1396" s="158">
        <v>0.47149999999999997</v>
      </c>
      <c r="J1396" s="158">
        <v>-0.91710000000000003</v>
      </c>
      <c r="K1396" s="158">
        <v>5.2697000000000003</v>
      </c>
      <c r="L1396" s="158">
        <v>4.2114000000000003</v>
      </c>
      <c r="M1396" s="158">
        <v>1.8454999999999999</v>
      </c>
      <c r="N1396" s="158">
        <v>-0.37659999999999999</v>
      </c>
      <c r="O1396" s="158">
        <v>22.301400000000001</v>
      </c>
      <c r="P1396" s="158">
        <v>17.898499999999999</v>
      </c>
      <c r="Q1396" s="158">
        <v>19.185400000000001</v>
      </c>
      <c r="R1396" s="158">
        <v>27.6693</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1082</v>
      </c>
      <c r="B1397" s="154" t="s">
        <v>1086</v>
      </c>
      <c r="C1397" s="154">
        <v>114564</v>
      </c>
      <c r="D1397" s="157">
        <v>44859</v>
      </c>
      <c r="E1397" s="158">
        <v>67.94</v>
      </c>
      <c r="F1397" s="158">
        <v>0.20649999999999999</v>
      </c>
      <c r="G1397" s="158">
        <v>0.20649999999999999</v>
      </c>
      <c r="H1397" s="158">
        <v>-0.43959999999999999</v>
      </c>
      <c r="I1397" s="158">
        <v>0.4138</v>
      </c>
      <c r="J1397" s="158">
        <v>-1.0342</v>
      </c>
      <c r="K1397" s="158">
        <v>4.9428000000000001</v>
      </c>
      <c r="L1397" s="158">
        <v>3.5354999999999999</v>
      </c>
      <c r="M1397" s="158">
        <v>0.86099999999999999</v>
      </c>
      <c r="N1397" s="158">
        <v>-1.6645000000000001</v>
      </c>
      <c r="O1397" s="158">
        <v>20.676200000000001</v>
      </c>
      <c r="P1397" s="158">
        <v>16.4087</v>
      </c>
      <c r="Q1397" s="158">
        <v>17.8095</v>
      </c>
      <c r="R1397" s="158">
        <v>26</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1082</v>
      </c>
      <c r="B1398" s="154" t="s">
        <v>1978</v>
      </c>
      <c r="C1398" s="154">
        <v>150212</v>
      </c>
      <c r="D1398" s="157">
        <v>44859</v>
      </c>
      <c r="E1398" s="158">
        <v>68.863</v>
      </c>
      <c r="F1398" s="158">
        <v>0.73050000000000004</v>
      </c>
      <c r="G1398" s="158">
        <v>0.73050000000000004</v>
      </c>
      <c r="H1398" s="158">
        <v>0.46450000000000002</v>
      </c>
      <c r="I1398" s="158">
        <v>2.6360000000000001</v>
      </c>
      <c r="J1398" s="158">
        <v>0.84109999999999996</v>
      </c>
      <c r="K1398" s="158">
        <v>7.8411</v>
      </c>
      <c r="L1398" s="158">
        <v>5.3425000000000002</v>
      </c>
      <c r="M1398" s="158">
        <v>6.7544000000000004</v>
      </c>
      <c r="N1398" s="158">
        <v>4.3789999999999996</v>
      </c>
      <c r="O1398" s="158">
        <v>26.232900000000001</v>
      </c>
      <c r="P1398" s="158">
        <v>12.7995</v>
      </c>
      <c r="Q1398" s="158">
        <v>19.017399999999999</v>
      </c>
      <c r="R1398" s="158">
        <v>33.960799999999999</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1082</v>
      </c>
      <c r="B1399" s="154" t="s">
        <v>2000</v>
      </c>
      <c r="C1399" s="154">
        <v>150209</v>
      </c>
      <c r="D1399" s="157">
        <v>44859</v>
      </c>
      <c r="E1399" s="158">
        <v>60.225099999999998</v>
      </c>
      <c r="F1399" s="158">
        <v>0.71260000000000001</v>
      </c>
      <c r="G1399" s="158">
        <v>0.71260000000000001</v>
      </c>
      <c r="H1399" s="158">
        <v>0.43309999999999998</v>
      </c>
      <c r="I1399" s="158">
        <v>2.5716999999999999</v>
      </c>
      <c r="J1399" s="158">
        <v>0.69710000000000005</v>
      </c>
      <c r="K1399" s="158">
        <v>7.3884999999999996</v>
      </c>
      <c r="L1399" s="158">
        <v>4.4842000000000004</v>
      </c>
      <c r="M1399" s="158">
        <v>5.5118</v>
      </c>
      <c r="N1399" s="158">
        <v>2.7644000000000002</v>
      </c>
      <c r="O1399" s="158">
        <v>24.356100000000001</v>
      </c>
      <c r="P1399" s="158">
        <v>11.0868</v>
      </c>
      <c r="Q1399" s="158">
        <v>11.500999999999999</v>
      </c>
      <c r="R1399" s="158">
        <v>31.9084</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1082</v>
      </c>
      <c r="B1400" s="154" t="s">
        <v>1087</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1082</v>
      </c>
      <c r="B1401" s="154" t="s">
        <v>1088</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1082</v>
      </c>
      <c r="B1402" s="154" t="s">
        <v>1089</v>
      </c>
      <c r="C1402" s="154">
        <v>119071</v>
      </c>
      <c r="D1402" s="157">
        <v>44859</v>
      </c>
      <c r="E1402" s="158">
        <v>95.156000000000006</v>
      </c>
      <c r="F1402" s="158">
        <v>0.4985</v>
      </c>
      <c r="G1402" s="158">
        <v>0.4985</v>
      </c>
      <c r="H1402" s="158">
        <v>6.2E-2</v>
      </c>
      <c r="I1402" s="158">
        <v>1.6134999999999999</v>
      </c>
      <c r="J1402" s="158">
        <v>-0.59130000000000005</v>
      </c>
      <c r="K1402" s="158">
        <v>4.9417999999999997</v>
      </c>
      <c r="L1402" s="158">
        <v>2.6981999999999999</v>
      </c>
      <c r="M1402" s="158">
        <v>-1.6201000000000001</v>
      </c>
      <c r="N1402" s="158">
        <v>-3.6267999999999998</v>
      </c>
      <c r="O1402" s="158">
        <v>17.971900000000002</v>
      </c>
      <c r="P1402" s="158">
        <v>11.0296</v>
      </c>
      <c r="Q1402" s="158">
        <v>17.107800000000001</v>
      </c>
      <c r="R1402" s="158">
        <v>20.0441</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1082</v>
      </c>
      <c r="B1403" s="154" t="s">
        <v>1090</v>
      </c>
      <c r="C1403" s="154">
        <v>104481</v>
      </c>
      <c r="D1403" s="157">
        <v>44859</v>
      </c>
      <c r="E1403" s="158">
        <v>87.813000000000002</v>
      </c>
      <c r="F1403" s="158">
        <v>0.48859999999999998</v>
      </c>
      <c r="G1403" s="158">
        <v>0.48859999999999998</v>
      </c>
      <c r="H1403" s="158">
        <v>4.3299999999999998E-2</v>
      </c>
      <c r="I1403" s="158">
        <v>1.5754999999999999</v>
      </c>
      <c r="J1403" s="158">
        <v>-0.67749999999999999</v>
      </c>
      <c r="K1403" s="158">
        <v>4.6801000000000004</v>
      </c>
      <c r="L1403" s="158">
        <v>2.1793999999999998</v>
      </c>
      <c r="M1403" s="158">
        <v>-2.3573</v>
      </c>
      <c r="N1403" s="158">
        <v>-4.5895000000000001</v>
      </c>
      <c r="O1403" s="158">
        <v>16.851299999999998</v>
      </c>
      <c r="P1403" s="158">
        <v>10.0063</v>
      </c>
      <c r="Q1403" s="158">
        <v>14.5868</v>
      </c>
      <c r="R1403" s="158">
        <v>18.860800000000001</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1082</v>
      </c>
      <c r="B1404" s="154" t="s">
        <v>1091</v>
      </c>
      <c r="C1404" s="154">
        <v>140228</v>
      </c>
      <c r="D1404" s="157">
        <v>44859</v>
      </c>
      <c r="E1404" s="158">
        <v>59.317</v>
      </c>
      <c r="F1404" s="158">
        <v>0.7046</v>
      </c>
      <c r="G1404" s="158">
        <v>0.7046</v>
      </c>
      <c r="H1404" s="158">
        <v>6.9199999999999998E-2</v>
      </c>
      <c r="I1404" s="158">
        <v>1.3360000000000001</v>
      </c>
      <c r="J1404" s="158">
        <v>4.3900000000000002E-2</v>
      </c>
      <c r="K1404" s="158">
        <v>7.0975000000000001</v>
      </c>
      <c r="L1404" s="158">
        <v>7.7923</v>
      </c>
      <c r="M1404" s="158">
        <v>7.7159000000000004</v>
      </c>
      <c r="N1404" s="158">
        <v>6.3315000000000001</v>
      </c>
      <c r="O1404" s="158">
        <v>28.338699999999999</v>
      </c>
      <c r="P1404" s="158">
        <v>16.142700000000001</v>
      </c>
      <c r="Q1404" s="158">
        <v>20.9237</v>
      </c>
      <c r="R1404" s="158">
        <v>37.100200000000001</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1082</v>
      </c>
      <c r="B1405" s="154" t="s">
        <v>1092</v>
      </c>
      <c r="C1405" s="154">
        <v>140225</v>
      </c>
      <c r="D1405" s="157">
        <v>44859</v>
      </c>
      <c r="E1405" s="158">
        <v>52.790999999999997</v>
      </c>
      <c r="F1405" s="158">
        <v>0.68659999999999999</v>
      </c>
      <c r="G1405" s="158">
        <v>0.68659999999999999</v>
      </c>
      <c r="H1405" s="158">
        <v>3.7900000000000003E-2</v>
      </c>
      <c r="I1405" s="158">
        <v>1.2738</v>
      </c>
      <c r="J1405" s="158">
        <v>-9.4600000000000004E-2</v>
      </c>
      <c r="K1405" s="158">
        <v>6.67</v>
      </c>
      <c r="L1405" s="158">
        <v>6.9488000000000003</v>
      </c>
      <c r="M1405" s="158">
        <v>6.4634999999999998</v>
      </c>
      <c r="N1405" s="158">
        <v>4.6920999999999999</v>
      </c>
      <c r="O1405" s="158">
        <v>26.383900000000001</v>
      </c>
      <c r="P1405" s="158">
        <v>14.434100000000001</v>
      </c>
      <c r="Q1405" s="158">
        <v>11.863</v>
      </c>
      <c r="R1405" s="158">
        <v>35.078400000000002</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1082</v>
      </c>
      <c r="B1406" s="154" t="s">
        <v>1093</v>
      </c>
      <c r="C1406" s="154">
        <v>100473</v>
      </c>
      <c r="D1406" s="157">
        <v>44859</v>
      </c>
      <c r="E1406" s="158">
        <v>1527.9784999999999</v>
      </c>
      <c r="F1406" s="158">
        <v>0.83030000000000004</v>
      </c>
      <c r="G1406" s="158">
        <v>0.83030000000000004</v>
      </c>
      <c r="H1406" s="158">
        <v>0.2722</v>
      </c>
      <c r="I1406" s="158">
        <v>2.0095000000000001</v>
      </c>
      <c r="J1406" s="158">
        <v>0.19800000000000001</v>
      </c>
      <c r="K1406" s="158">
        <v>7.9053000000000004</v>
      </c>
      <c r="L1406" s="158">
        <v>7.9905999999999997</v>
      </c>
      <c r="M1406" s="158">
        <v>4.7462999999999997</v>
      </c>
      <c r="N1406" s="158">
        <v>-1.4628000000000001</v>
      </c>
      <c r="O1406" s="158">
        <v>17.729299999999999</v>
      </c>
      <c r="P1406" s="158">
        <v>10.308999999999999</v>
      </c>
      <c r="Q1406" s="158">
        <v>18.994900000000001</v>
      </c>
      <c r="R1406" s="158">
        <v>26.523599999999998</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1082</v>
      </c>
      <c r="B1407" s="154" t="s">
        <v>1094</v>
      </c>
      <c r="C1407" s="154">
        <v>118533</v>
      </c>
      <c r="D1407" s="157">
        <v>44859</v>
      </c>
      <c r="E1407" s="158">
        <v>1679.2415000000001</v>
      </c>
      <c r="F1407" s="158">
        <v>0.83909999999999996</v>
      </c>
      <c r="G1407" s="158">
        <v>0.83909999999999996</v>
      </c>
      <c r="H1407" s="158">
        <v>0.28749999999999998</v>
      </c>
      <c r="I1407" s="158">
        <v>2.0405000000000002</v>
      </c>
      <c r="J1407" s="158">
        <v>0.26779999999999998</v>
      </c>
      <c r="K1407" s="158">
        <v>8.1206999999999994</v>
      </c>
      <c r="L1407" s="158">
        <v>8.4257000000000009</v>
      </c>
      <c r="M1407" s="158">
        <v>5.3844000000000003</v>
      </c>
      <c r="N1407" s="158">
        <v>-0.6714</v>
      </c>
      <c r="O1407" s="158">
        <v>18.689699999999998</v>
      </c>
      <c r="P1407" s="158">
        <v>11.2889</v>
      </c>
      <c r="Q1407" s="158">
        <v>17.906400000000001</v>
      </c>
      <c r="R1407" s="158">
        <v>27.5412</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1082</v>
      </c>
      <c r="B1408" s="154" t="s">
        <v>1095</v>
      </c>
      <c r="C1408" s="154">
        <v>105758</v>
      </c>
      <c r="D1408" s="157">
        <v>44859</v>
      </c>
      <c r="E1408" s="158">
        <v>99.394000000000005</v>
      </c>
      <c r="F1408" s="158">
        <v>1.1912</v>
      </c>
      <c r="G1408" s="158">
        <v>1.1912</v>
      </c>
      <c r="H1408" s="158">
        <v>3.0200000000000001E-2</v>
      </c>
      <c r="I1408" s="158">
        <v>1.6371</v>
      </c>
      <c r="J1408" s="158">
        <v>0.43149999999999999</v>
      </c>
      <c r="K1408" s="158">
        <v>8.2370000000000001</v>
      </c>
      <c r="L1408" s="158">
        <v>9.3167000000000009</v>
      </c>
      <c r="M1408" s="158">
        <v>9.8554999999999993</v>
      </c>
      <c r="N1408" s="158">
        <v>8.5028000000000006</v>
      </c>
      <c r="O1408" s="158">
        <v>24.477799999999998</v>
      </c>
      <c r="P1408" s="158">
        <v>12.4214</v>
      </c>
      <c r="Q1408" s="158">
        <v>16.1435</v>
      </c>
      <c r="R1408" s="158">
        <v>34.676699999999997</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1082</v>
      </c>
      <c r="B1409" s="154" t="s">
        <v>1096</v>
      </c>
      <c r="C1409" s="154">
        <v>118989</v>
      </c>
      <c r="D1409" s="157">
        <v>44859</v>
      </c>
      <c r="E1409" s="158">
        <v>107.509</v>
      </c>
      <c r="F1409" s="158">
        <v>1.2001999999999999</v>
      </c>
      <c r="G1409" s="158">
        <v>1.2001999999999999</v>
      </c>
      <c r="H1409" s="158">
        <v>4.5600000000000002E-2</v>
      </c>
      <c r="I1409" s="158">
        <v>1.6681999999999999</v>
      </c>
      <c r="J1409" s="158">
        <v>0.50109999999999999</v>
      </c>
      <c r="K1409" s="158">
        <v>8.4318000000000008</v>
      </c>
      <c r="L1409" s="158">
        <v>9.7142999999999997</v>
      </c>
      <c r="M1409" s="158">
        <v>10.4458</v>
      </c>
      <c r="N1409" s="158">
        <v>9.2849000000000004</v>
      </c>
      <c r="O1409" s="158">
        <v>25.337800000000001</v>
      </c>
      <c r="P1409" s="158">
        <v>13.321400000000001</v>
      </c>
      <c r="Q1409" s="158">
        <v>19.530799999999999</v>
      </c>
      <c r="R1409" s="158">
        <v>35.6203</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1082</v>
      </c>
      <c r="B1410" s="154" t="s">
        <v>1097</v>
      </c>
      <c r="C1410" s="154">
        <v>102528</v>
      </c>
      <c r="D1410" s="157">
        <v>44859</v>
      </c>
      <c r="E1410" s="158">
        <v>167.18</v>
      </c>
      <c r="F1410" s="158">
        <v>0.61990000000000001</v>
      </c>
      <c r="G1410" s="158">
        <v>0.61990000000000001</v>
      </c>
      <c r="H1410" s="158">
        <v>0.5292</v>
      </c>
      <c r="I1410" s="158">
        <v>1.7777000000000001</v>
      </c>
      <c r="J1410" s="158">
        <v>1.0517000000000001</v>
      </c>
      <c r="K1410" s="158">
        <v>5.3300999999999998</v>
      </c>
      <c r="L1410" s="158">
        <v>7.5457999999999998</v>
      </c>
      <c r="M1410" s="158">
        <v>5.2241</v>
      </c>
      <c r="N1410" s="158">
        <v>2.3948</v>
      </c>
      <c r="O1410" s="158">
        <v>22.349499999999999</v>
      </c>
      <c r="P1410" s="158">
        <v>11.19</v>
      </c>
      <c r="Q1410" s="158">
        <v>16.934999999999999</v>
      </c>
      <c r="R1410" s="158">
        <v>33.037399999999998</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1082</v>
      </c>
      <c r="B1411" s="154" t="s">
        <v>1098</v>
      </c>
      <c r="C1411" s="154">
        <v>120381</v>
      </c>
      <c r="D1411" s="157">
        <v>44859</v>
      </c>
      <c r="E1411" s="158">
        <v>183.06</v>
      </c>
      <c r="F1411" s="158">
        <v>0.63770000000000004</v>
      </c>
      <c r="G1411" s="158">
        <v>0.63770000000000004</v>
      </c>
      <c r="H1411" s="158">
        <v>0.55479999999999996</v>
      </c>
      <c r="I1411" s="158">
        <v>1.8188</v>
      </c>
      <c r="J1411" s="158">
        <v>1.1380999999999999</v>
      </c>
      <c r="K1411" s="158">
        <v>5.5891999999999999</v>
      </c>
      <c r="L1411" s="158">
        <v>8.0829000000000004</v>
      </c>
      <c r="M1411" s="158">
        <v>6.0049999999999999</v>
      </c>
      <c r="N1411" s="158">
        <v>3.4003999999999999</v>
      </c>
      <c r="O1411" s="158">
        <v>23.498899999999999</v>
      </c>
      <c r="P1411" s="158">
        <v>12.302300000000001</v>
      </c>
      <c r="Q1411" s="158">
        <v>18.6629</v>
      </c>
      <c r="R1411" s="158">
        <v>34.293599999999998</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1082</v>
      </c>
      <c r="B1412" s="154" t="s">
        <v>1099</v>
      </c>
      <c r="C1412" s="154">
        <v>140460</v>
      </c>
      <c r="D1412" s="157">
        <v>44859</v>
      </c>
      <c r="E1412" s="158">
        <v>16.88</v>
      </c>
      <c r="F1412" s="158">
        <v>0.41639999999999999</v>
      </c>
      <c r="G1412" s="158">
        <v>0.41639999999999999</v>
      </c>
      <c r="H1412" s="158">
        <v>-0.47170000000000001</v>
      </c>
      <c r="I1412" s="158">
        <v>1.0778000000000001</v>
      </c>
      <c r="J1412" s="158">
        <v>-0.93899999999999995</v>
      </c>
      <c r="K1412" s="158">
        <v>4.3262999999999998</v>
      </c>
      <c r="L1412" s="158">
        <v>2.6139999999999999</v>
      </c>
      <c r="M1412" s="158">
        <v>-0.1183</v>
      </c>
      <c r="N1412" s="158">
        <v>-4.7404000000000002</v>
      </c>
      <c r="O1412" s="158">
        <v>18.420200000000001</v>
      </c>
      <c r="P1412" s="158">
        <v>7.4919000000000002</v>
      </c>
      <c r="Q1412" s="158">
        <v>9.5312999999999999</v>
      </c>
      <c r="R1412" s="158">
        <v>23.972999999999999</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1082</v>
      </c>
      <c r="B1413" s="154" t="s">
        <v>1100</v>
      </c>
      <c r="C1413" s="154">
        <v>140461</v>
      </c>
      <c r="D1413" s="157">
        <v>44859</v>
      </c>
      <c r="E1413" s="158">
        <v>18.39</v>
      </c>
      <c r="F1413" s="158">
        <v>0.43690000000000001</v>
      </c>
      <c r="G1413" s="158">
        <v>0.43690000000000001</v>
      </c>
      <c r="H1413" s="158">
        <v>-0.48699999999999999</v>
      </c>
      <c r="I1413" s="158">
        <v>1.0994999999999999</v>
      </c>
      <c r="J1413" s="158">
        <v>-0.86250000000000004</v>
      </c>
      <c r="K1413" s="158">
        <v>4.6074999999999999</v>
      </c>
      <c r="L1413" s="158">
        <v>3.1408</v>
      </c>
      <c r="M1413" s="158">
        <v>0.49180000000000001</v>
      </c>
      <c r="N1413" s="158">
        <v>-3.9184999999999999</v>
      </c>
      <c r="O1413" s="158">
        <v>19.430800000000001</v>
      </c>
      <c r="P1413" s="158">
        <v>8.9443000000000001</v>
      </c>
      <c r="Q1413" s="158">
        <v>11.1754</v>
      </c>
      <c r="R1413" s="158">
        <v>25.0808</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1082</v>
      </c>
      <c r="B1414" s="154" t="s">
        <v>1101</v>
      </c>
      <c r="C1414" s="154">
        <v>105503</v>
      </c>
      <c r="D1414" s="157">
        <v>44859</v>
      </c>
      <c r="E1414" s="158">
        <v>88.69</v>
      </c>
      <c r="F1414" s="158">
        <v>1.0827</v>
      </c>
      <c r="G1414" s="158">
        <v>1.0827</v>
      </c>
      <c r="H1414" s="158">
        <v>1.1057999999999999</v>
      </c>
      <c r="I1414" s="158">
        <v>2.0246</v>
      </c>
      <c r="J1414" s="158">
        <v>1.3368</v>
      </c>
      <c r="K1414" s="158">
        <v>7.2560000000000002</v>
      </c>
      <c r="L1414" s="158">
        <v>5.0705</v>
      </c>
      <c r="M1414" s="158">
        <v>2.3660999999999999</v>
      </c>
      <c r="N1414" s="158">
        <v>1.4179999999999999</v>
      </c>
      <c r="O1414" s="158">
        <v>22.9343</v>
      </c>
      <c r="P1414" s="158">
        <v>14.0328</v>
      </c>
      <c r="Q1414" s="158">
        <v>15.0906</v>
      </c>
      <c r="R1414" s="158">
        <v>28.247399999999999</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1082</v>
      </c>
      <c r="B1415" s="154" t="s">
        <v>1102</v>
      </c>
      <c r="C1415" s="154">
        <v>120403</v>
      </c>
      <c r="D1415" s="157">
        <v>44859</v>
      </c>
      <c r="E1415" s="158">
        <v>103</v>
      </c>
      <c r="F1415" s="158">
        <v>1.0992999999999999</v>
      </c>
      <c r="G1415" s="158">
        <v>1.0992999999999999</v>
      </c>
      <c r="H1415" s="158">
        <v>1.1291</v>
      </c>
      <c r="I1415" s="158">
        <v>2.0712000000000002</v>
      </c>
      <c r="J1415" s="158">
        <v>1.4578</v>
      </c>
      <c r="K1415" s="158">
        <v>7.6393000000000004</v>
      </c>
      <c r="L1415" s="158">
        <v>5.8254999999999999</v>
      </c>
      <c r="M1415" s="158">
        <v>3.4967999999999999</v>
      </c>
      <c r="N1415" s="158">
        <v>2.9177</v>
      </c>
      <c r="O1415" s="158">
        <v>24.7121</v>
      </c>
      <c r="P1415" s="158">
        <v>15.797499999999999</v>
      </c>
      <c r="Q1415" s="158">
        <v>19.679600000000001</v>
      </c>
      <c r="R1415" s="158">
        <v>30.159199999999998</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1082</v>
      </c>
      <c r="B1416" s="154" t="s">
        <v>1798</v>
      </c>
      <c r="C1416" s="154">
        <v>148733</v>
      </c>
      <c r="D1416" s="157">
        <v>44859</v>
      </c>
      <c r="E1416" s="158">
        <v>12.0093</v>
      </c>
      <c r="F1416" s="158">
        <v>0.46929999999999999</v>
      </c>
      <c r="G1416" s="158">
        <v>0.46929999999999999</v>
      </c>
      <c r="H1416" s="158">
        <v>-0.50449999999999995</v>
      </c>
      <c r="I1416" s="158">
        <v>0.76100000000000001</v>
      </c>
      <c r="J1416" s="158">
        <v>-0.4889</v>
      </c>
      <c r="K1416" s="158">
        <v>7.8005000000000004</v>
      </c>
      <c r="L1416" s="158">
        <v>10.3766</v>
      </c>
      <c r="M1416" s="158">
        <v>7.2306999999999997</v>
      </c>
      <c r="N1416" s="158">
        <v>-2.2974999999999999</v>
      </c>
      <c r="O1416" s="158"/>
      <c r="P1416" s="158"/>
      <c r="Q1416" s="158">
        <v>11.803100000000001</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1082</v>
      </c>
      <c r="B1417" s="154" t="s">
        <v>1799</v>
      </c>
      <c r="C1417" s="154">
        <v>148732</v>
      </c>
      <c r="D1417" s="157">
        <v>44859</v>
      </c>
      <c r="E1417" s="158">
        <v>11.560700000000001</v>
      </c>
      <c r="F1417" s="158">
        <v>0.44479999999999997</v>
      </c>
      <c r="G1417" s="158">
        <v>0.44479999999999997</v>
      </c>
      <c r="H1417" s="158">
        <v>-0.5454</v>
      </c>
      <c r="I1417" s="158">
        <v>0.67749999999999999</v>
      </c>
      <c r="J1417" s="158">
        <v>-0.6744</v>
      </c>
      <c r="K1417" s="158">
        <v>7.2163000000000004</v>
      </c>
      <c r="L1417" s="158">
        <v>9.0828000000000007</v>
      </c>
      <c r="M1417" s="158">
        <v>5.3903999999999996</v>
      </c>
      <c r="N1417" s="158">
        <v>-4.5288000000000004</v>
      </c>
      <c r="O1417" s="158"/>
      <c r="P1417" s="158"/>
      <c r="Q1417" s="158">
        <v>9.2393999999999998</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1082</v>
      </c>
      <c r="B1418" s="154" t="s">
        <v>1103</v>
      </c>
      <c r="C1418" s="154">
        <v>104908</v>
      </c>
      <c r="D1418" s="157">
        <v>44859</v>
      </c>
      <c r="E1418" s="158">
        <v>75.516000000000005</v>
      </c>
      <c r="F1418" s="158">
        <v>0.11799999999999999</v>
      </c>
      <c r="G1418" s="158">
        <v>0.11799999999999999</v>
      </c>
      <c r="H1418" s="158">
        <v>-0.22989999999999999</v>
      </c>
      <c r="I1418" s="158">
        <v>0.70140000000000002</v>
      </c>
      <c r="J1418" s="158">
        <v>-0.98470000000000002</v>
      </c>
      <c r="K1418" s="158">
        <v>5.6788999999999996</v>
      </c>
      <c r="L1418" s="158">
        <v>5.6063999999999998</v>
      </c>
      <c r="M1418" s="158">
        <v>6.2678000000000003</v>
      </c>
      <c r="N1418" s="158">
        <v>7.0252999999999997</v>
      </c>
      <c r="O1418" s="158">
        <v>25.4816</v>
      </c>
      <c r="P1418" s="158">
        <v>14.304399999999999</v>
      </c>
      <c r="Q1418" s="158">
        <v>13.8529</v>
      </c>
      <c r="R1418" s="158">
        <v>34.138300000000001</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1082</v>
      </c>
      <c r="B1419" s="154" t="s">
        <v>1104</v>
      </c>
      <c r="C1419" s="154">
        <v>119775</v>
      </c>
      <c r="D1419" s="157">
        <v>44859</v>
      </c>
      <c r="E1419" s="158">
        <v>84.808999999999997</v>
      </c>
      <c r="F1419" s="158">
        <v>0.13220000000000001</v>
      </c>
      <c r="G1419" s="158">
        <v>0.13220000000000001</v>
      </c>
      <c r="H1419" s="158">
        <v>-0.2059</v>
      </c>
      <c r="I1419" s="158">
        <v>0.74960000000000004</v>
      </c>
      <c r="J1419" s="158">
        <v>-0.87660000000000005</v>
      </c>
      <c r="K1419" s="158">
        <v>6.0072999999999999</v>
      </c>
      <c r="L1419" s="158">
        <v>6.2702999999999998</v>
      </c>
      <c r="M1419" s="158">
        <v>7.2717000000000001</v>
      </c>
      <c r="N1419" s="158">
        <v>8.3724000000000007</v>
      </c>
      <c r="O1419" s="158">
        <v>27.070399999999999</v>
      </c>
      <c r="P1419" s="158">
        <v>15.724600000000001</v>
      </c>
      <c r="Q1419" s="158">
        <v>20.211099999999998</v>
      </c>
      <c r="R1419" s="158">
        <v>35.829099999999997</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1082</v>
      </c>
      <c r="B1420" s="154" t="s">
        <v>1105</v>
      </c>
      <c r="C1420" s="154">
        <v>119807</v>
      </c>
      <c r="D1420" s="157">
        <v>44859</v>
      </c>
      <c r="E1420" s="158">
        <v>227.01</v>
      </c>
      <c r="F1420" s="158">
        <v>0.89780000000000004</v>
      </c>
      <c r="G1420" s="158">
        <v>0.89780000000000004</v>
      </c>
      <c r="H1420" s="158">
        <v>0.47799999999999998</v>
      </c>
      <c r="I1420" s="158">
        <v>0.91579999999999995</v>
      </c>
      <c r="J1420" s="158">
        <v>-0.3468</v>
      </c>
      <c r="K1420" s="158">
        <v>4.1569000000000003</v>
      </c>
      <c r="L1420" s="158">
        <v>4.0900999999999996</v>
      </c>
      <c r="M1420" s="158">
        <v>4.2622</v>
      </c>
      <c r="N1420" s="158">
        <v>0.49580000000000002</v>
      </c>
      <c r="O1420" s="158">
        <v>18.459599999999998</v>
      </c>
      <c r="P1420" s="158">
        <v>8.9449000000000005</v>
      </c>
      <c r="Q1420" s="158">
        <v>18.501100000000001</v>
      </c>
      <c r="R1420" s="158">
        <v>23.8432</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1082</v>
      </c>
      <c r="B1421" s="154" t="s">
        <v>1106</v>
      </c>
      <c r="C1421" s="154">
        <v>112496</v>
      </c>
      <c r="D1421" s="157">
        <v>44859</v>
      </c>
      <c r="E1421" s="158">
        <v>206.82</v>
      </c>
      <c r="F1421" s="158">
        <v>0.88780000000000003</v>
      </c>
      <c r="G1421" s="158">
        <v>0.88780000000000003</v>
      </c>
      <c r="H1421" s="158">
        <v>0.45660000000000001</v>
      </c>
      <c r="I1421" s="158">
        <v>0.873</v>
      </c>
      <c r="J1421" s="158">
        <v>-0.44290000000000002</v>
      </c>
      <c r="K1421" s="158">
        <v>3.867</v>
      </c>
      <c r="L1421" s="158">
        <v>3.5083000000000002</v>
      </c>
      <c r="M1421" s="158">
        <v>3.3944999999999999</v>
      </c>
      <c r="N1421" s="158">
        <v>-0.62460000000000004</v>
      </c>
      <c r="O1421" s="158">
        <v>17.098800000000001</v>
      </c>
      <c r="P1421" s="158">
        <v>7.7560000000000002</v>
      </c>
      <c r="Q1421" s="158">
        <v>18.085999999999999</v>
      </c>
      <c r="R1421" s="158">
        <v>22.451000000000001</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1082</v>
      </c>
      <c r="B1422" s="154" t="s">
        <v>1107</v>
      </c>
      <c r="C1422" s="154">
        <v>142110</v>
      </c>
      <c r="D1422" s="157">
        <v>44859</v>
      </c>
      <c r="E1422" s="158">
        <v>19.105699999999999</v>
      </c>
      <c r="F1422" s="158">
        <v>0.78810000000000002</v>
      </c>
      <c r="G1422" s="158">
        <v>0.78810000000000002</v>
      </c>
      <c r="H1422" s="158">
        <v>8.43E-2</v>
      </c>
      <c r="I1422" s="158">
        <v>1.2067000000000001</v>
      </c>
      <c r="J1422" s="158">
        <v>-0.52790000000000004</v>
      </c>
      <c r="K1422" s="158">
        <v>6.2436999999999996</v>
      </c>
      <c r="L1422" s="158">
        <v>3.2517</v>
      </c>
      <c r="M1422" s="158">
        <v>2.8388</v>
      </c>
      <c r="N1422" s="158">
        <v>3.2925</v>
      </c>
      <c r="O1422" s="158">
        <v>24.395399999999999</v>
      </c>
      <c r="P1422" s="158"/>
      <c r="Q1422" s="158">
        <v>14.6449</v>
      </c>
      <c r="R1422" s="158">
        <v>34.932600000000001</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1082</v>
      </c>
      <c r="B1423" s="154" t="s">
        <v>1108</v>
      </c>
      <c r="C1423" s="154">
        <v>142109</v>
      </c>
      <c r="D1423" s="157">
        <v>44859</v>
      </c>
      <c r="E1423" s="158">
        <v>17.5901</v>
      </c>
      <c r="F1423" s="158">
        <v>0.76880000000000004</v>
      </c>
      <c r="G1423" s="158">
        <v>0.76880000000000004</v>
      </c>
      <c r="H1423" s="158">
        <v>5.1200000000000002E-2</v>
      </c>
      <c r="I1423" s="158">
        <v>1.139</v>
      </c>
      <c r="J1423" s="158">
        <v>-0.67759999999999998</v>
      </c>
      <c r="K1423" s="158">
        <v>5.7816000000000001</v>
      </c>
      <c r="L1423" s="158">
        <v>2.3578999999999999</v>
      </c>
      <c r="M1423" s="158">
        <v>1.5313000000000001</v>
      </c>
      <c r="N1423" s="158">
        <v>1.5407</v>
      </c>
      <c r="O1423" s="158">
        <v>22.357199999999999</v>
      </c>
      <c r="P1423" s="158"/>
      <c r="Q1423" s="158">
        <v>12.662000000000001</v>
      </c>
      <c r="R1423" s="158">
        <v>32.687600000000003</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1082</v>
      </c>
      <c r="B1424" s="154" t="s">
        <v>1109</v>
      </c>
      <c r="C1424" s="154">
        <v>147445</v>
      </c>
      <c r="D1424" s="157">
        <v>44859</v>
      </c>
      <c r="E1424" s="158">
        <v>22.52</v>
      </c>
      <c r="F1424" s="158">
        <v>0.52669999999999995</v>
      </c>
      <c r="G1424" s="158">
        <v>0.52669999999999995</v>
      </c>
      <c r="H1424" s="158">
        <v>-3.9899999999999998E-2</v>
      </c>
      <c r="I1424" s="158">
        <v>1.6796</v>
      </c>
      <c r="J1424" s="158">
        <v>0.34760000000000002</v>
      </c>
      <c r="K1424" s="158">
        <v>4.4527000000000001</v>
      </c>
      <c r="L1424" s="158">
        <v>5.3418999999999999</v>
      </c>
      <c r="M1424" s="158">
        <v>4.6177000000000001</v>
      </c>
      <c r="N1424" s="158">
        <v>4.2979000000000003</v>
      </c>
      <c r="O1424" s="158">
        <v>28.139800000000001</v>
      </c>
      <c r="P1424" s="158"/>
      <c r="Q1424" s="158">
        <v>28.436599999999999</v>
      </c>
      <c r="R1424" s="158">
        <v>36.168300000000002</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1082</v>
      </c>
      <c r="B1425" s="154" t="s">
        <v>1110</v>
      </c>
      <c r="C1425" s="154">
        <v>147479</v>
      </c>
      <c r="D1425" s="157">
        <v>44859</v>
      </c>
      <c r="E1425" s="158">
        <v>21.463000000000001</v>
      </c>
      <c r="F1425" s="158">
        <v>0.51039999999999996</v>
      </c>
      <c r="G1425" s="158">
        <v>0.51039999999999996</v>
      </c>
      <c r="H1425" s="158">
        <v>-6.0499999999999998E-2</v>
      </c>
      <c r="I1425" s="158">
        <v>1.6289</v>
      </c>
      <c r="J1425" s="158">
        <v>0.2382</v>
      </c>
      <c r="K1425" s="158">
        <v>4.1337000000000002</v>
      </c>
      <c r="L1425" s="158">
        <v>4.7077999999999998</v>
      </c>
      <c r="M1425" s="158">
        <v>3.6709999999999998</v>
      </c>
      <c r="N1425" s="158">
        <v>2.9944000000000002</v>
      </c>
      <c r="O1425" s="158">
        <v>26.285799999999998</v>
      </c>
      <c r="P1425" s="158"/>
      <c r="Q1425" s="158">
        <v>26.5472</v>
      </c>
      <c r="R1425" s="158">
        <v>34.32</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1082</v>
      </c>
      <c r="B1426" s="154" t="s">
        <v>2056</v>
      </c>
      <c r="C1426" s="154">
        <v>127042</v>
      </c>
      <c r="D1426" s="157">
        <v>44859</v>
      </c>
      <c r="E1426" s="158">
        <v>57.568399999999997</v>
      </c>
      <c r="F1426" s="158">
        <v>0.30330000000000001</v>
      </c>
      <c r="G1426" s="158">
        <v>0.30330000000000001</v>
      </c>
      <c r="H1426" s="158">
        <v>-0.49540000000000001</v>
      </c>
      <c r="I1426" s="158">
        <v>1.206</v>
      </c>
      <c r="J1426" s="158">
        <v>-1.3872</v>
      </c>
      <c r="K1426" s="158">
        <v>12.088699999999999</v>
      </c>
      <c r="L1426" s="158">
        <v>13.4894</v>
      </c>
      <c r="M1426" s="158">
        <v>16.040099999999999</v>
      </c>
      <c r="N1426" s="158">
        <v>23.4208</v>
      </c>
      <c r="O1426" s="158">
        <v>27.528099999999998</v>
      </c>
      <c r="P1426" s="158">
        <v>16.9161</v>
      </c>
      <c r="Q1426" s="158">
        <v>22.367899999999999</v>
      </c>
      <c r="R1426" s="158">
        <v>45.687100000000001</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1082</v>
      </c>
      <c r="B1427" s="154" t="s">
        <v>2057</v>
      </c>
      <c r="C1427" s="154">
        <v>127039</v>
      </c>
      <c r="D1427" s="157">
        <v>44859</v>
      </c>
      <c r="E1427" s="158">
        <v>51.7485</v>
      </c>
      <c r="F1427" s="158">
        <v>0.2903</v>
      </c>
      <c r="G1427" s="158">
        <v>0.2903</v>
      </c>
      <c r="H1427" s="158">
        <v>-0.51829999999999998</v>
      </c>
      <c r="I1427" s="158">
        <v>1.1596</v>
      </c>
      <c r="J1427" s="158">
        <v>-1.4894000000000001</v>
      </c>
      <c r="K1427" s="158">
        <v>11.757400000000001</v>
      </c>
      <c r="L1427" s="158">
        <v>12.827400000000001</v>
      </c>
      <c r="M1427" s="158">
        <v>15.051399999999999</v>
      </c>
      <c r="N1427" s="158">
        <v>22.0199</v>
      </c>
      <c r="O1427" s="158">
        <v>26.006</v>
      </c>
      <c r="P1427" s="158">
        <v>15.499000000000001</v>
      </c>
      <c r="Q1427" s="158">
        <v>20.873000000000001</v>
      </c>
      <c r="R1427" s="158">
        <v>43.931600000000003</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1082</v>
      </c>
      <c r="B1428" s="154" t="s">
        <v>1111</v>
      </c>
      <c r="C1428" s="154">
        <v>100377</v>
      </c>
      <c r="D1428" s="157">
        <v>44859</v>
      </c>
      <c r="E1428" s="158">
        <v>2152.7483000000002</v>
      </c>
      <c r="F1428" s="158">
        <v>0.86119999999999997</v>
      </c>
      <c r="G1428" s="158">
        <v>0.86119999999999997</v>
      </c>
      <c r="H1428" s="158">
        <v>0.24340000000000001</v>
      </c>
      <c r="I1428" s="158">
        <v>1.2849999999999999</v>
      </c>
      <c r="J1428" s="158">
        <v>-0.50039999999999996</v>
      </c>
      <c r="K1428" s="158">
        <v>7.3772000000000002</v>
      </c>
      <c r="L1428" s="158">
        <v>6.984</v>
      </c>
      <c r="M1428" s="158">
        <v>6.4276999999999997</v>
      </c>
      <c r="N1428" s="158">
        <v>4.9090999999999996</v>
      </c>
      <c r="O1428" s="158">
        <v>25.9679</v>
      </c>
      <c r="P1428" s="158">
        <v>14.037000000000001</v>
      </c>
      <c r="Q1428" s="158">
        <v>21.9543</v>
      </c>
      <c r="R1428" s="158">
        <v>34.9086</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1082</v>
      </c>
      <c r="B1429" s="154" t="s">
        <v>1112</v>
      </c>
      <c r="C1429" s="154">
        <v>118668</v>
      </c>
      <c r="D1429" s="157">
        <v>44859</v>
      </c>
      <c r="E1429" s="158">
        <v>2307.2311</v>
      </c>
      <c r="F1429" s="158">
        <v>0.871</v>
      </c>
      <c r="G1429" s="158">
        <v>0.871</v>
      </c>
      <c r="H1429" s="158">
        <v>0.26100000000000001</v>
      </c>
      <c r="I1429" s="158">
        <v>1.32</v>
      </c>
      <c r="J1429" s="158">
        <v>-0.42320000000000002</v>
      </c>
      <c r="K1429" s="158">
        <v>7.6191000000000004</v>
      </c>
      <c r="L1429" s="158">
        <v>7.4128999999999996</v>
      </c>
      <c r="M1429" s="158">
        <v>7.0742000000000003</v>
      </c>
      <c r="N1429" s="158">
        <v>5.7473000000000001</v>
      </c>
      <c r="O1429" s="158">
        <v>26.8964</v>
      </c>
      <c r="P1429" s="158">
        <v>14.8514</v>
      </c>
      <c r="Q1429" s="158">
        <v>16.724499999999999</v>
      </c>
      <c r="R1429" s="158">
        <v>35.944699999999997</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1082</v>
      </c>
      <c r="B1430" s="154" t="s">
        <v>1113</v>
      </c>
      <c r="C1430" s="154">
        <v>125307</v>
      </c>
      <c r="D1430" s="157">
        <v>44859</v>
      </c>
      <c r="E1430" s="158">
        <v>49.75</v>
      </c>
      <c r="F1430" s="158">
        <v>0.95369999999999999</v>
      </c>
      <c r="G1430" s="158">
        <v>0.95369999999999999</v>
      </c>
      <c r="H1430" s="158">
        <v>-0.14050000000000001</v>
      </c>
      <c r="I1430" s="158">
        <v>0.24179999999999999</v>
      </c>
      <c r="J1430" s="158">
        <v>-0.65890000000000004</v>
      </c>
      <c r="K1430" s="158">
        <v>5.6936</v>
      </c>
      <c r="L1430" s="158">
        <v>8.9098000000000006</v>
      </c>
      <c r="M1430" s="158">
        <v>4.3196000000000003</v>
      </c>
      <c r="N1430" s="158">
        <v>6.5309999999999997</v>
      </c>
      <c r="O1430" s="158">
        <v>39.473100000000002</v>
      </c>
      <c r="P1430" s="158">
        <v>20.148700000000002</v>
      </c>
      <c r="Q1430" s="158">
        <v>19.751000000000001</v>
      </c>
      <c r="R1430" s="158">
        <v>41.33</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1082</v>
      </c>
      <c r="B1431" s="154" t="s">
        <v>1114</v>
      </c>
      <c r="C1431" s="154">
        <v>125305</v>
      </c>
      <c r="D1431" s="157">
        <v>44859</v>
      </c>
      <c r="E1431" s="158">
        <v>44.51</v>
      </c>
      <c r="F1431" s="158">
        <v>0.92969999999999997</v>
      </c>
      <c r="G1431" s="158">
        <v>0.92969999999999997</v>
      </c>
      <c r="H1431" s="158">
        <v>-0.1794</v>
      </c>
      <c r="I1431" s="158">
        <v>0.18010000000000001</v>
      </c>
      <c r="J1431" s="158">
        <v>-0.80230000000000001</v>
      </c>
      <c r="K1431" s="158">
        <v>5.2744</v>
      </c>
      <c r="L1431" s="158">
        <v>8.0602</v>
      </c>
      <c r="M1431" s="158">
        <v>3.0800999999999998</v>
      </c>
      <c r="N1431" s="158">
        <v>4.8033999999999999</v>
      </c>
      <c r="O1431" s="158">
        <v>37.039700000000003</v>
      </c>
      <c r="P1431" s="158">
        <v>18.117899999999999</v>
      </c>
      <c r="Q1431" s="158">
        <v>18.263100000000001</v>
      </c>
      <c r="R1431" s="158">
        <v>38.806199999999997</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1082</v>
      </c>
      <c r="B1432" s="154" t="s">
        <v>1115</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1082</v>
      </c>
      <c r="B1433" s="154" t="s">
        <v>1116</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1082</v>
      </c>
      <c r="B1434" s="154" t="s">
        <v>1117</v>
      </c>
      <c r="C1434" s="154">
        <v>101065</v>
      </c>
      <c r="D1434" s="157">
        <v>44859</v>
      </c>
      <c r="E1434" s="158">
        <v>132.03270000000001</v>
      </c>
      <c r="F1434" s="158">
        <v>0.77890000000000004</v>
      </c>
      <c r="G1434" s="158">
        <v>0.77890000000000004</v>
      </c>
      <c r="H1434" s="158">
        <v>0.22770000000000001</v>
      </c>
      <c r="I1434" s="158">
        <v>2.2606000000000002</v>
      </c>
      <c r="J1434" s="158">
        <v>-0.99619999999999997</v>
      </c>
      <c r="K1434" s="158">
        <v>8.6935000000000002</v>
      </c>
      <c r="L1434" s="158">
        <v>5.8162000000000003</v>
      </c>
      <c r="M1434" s="158">
        <v>13.1417</v>
      </c>
      <c r="N1434" s="158">
        <v>14.211600000000001</v>
      </c>
      <c r="O1434" s="158">
        <v>34.380000000000003</v>
      </c>
      <c r="P1434" s="158">
        <v>19.621600000000001</v>
      </c>
      <c r="Q1434" s="158">
        <v>12.6435</v>
      </c>
      <c r="R1434" s="158">
        <v>44.058300000000003</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1082</v>
      </c>
      <c r="B1435" s="154" t="s">
        <v>1118</v>
      </c>
      <c r="C1435" s="154">
        <v>120841</v>
      </c>
      <c r="D1435" s="157">
        <v>44859</v>
      </c>
      <c r="E1435" s="158">
        <v>142.47030000000001</v>
      </c>
      <c r="F1435" s="158">
        <v>0.79959999999999998</v>
      </c>
      <c r="G1435" s="158">
        <v>0.79959999999999998</v>
      </c>
      <c r="H1435" s="158">
        <v>0.26690000000000003</v>
      </c>
      <c r="I1435" s="158">
        <v>2.2759999999999998</v>
      </c>
      <c r="J1435" s="158">
        <v>-0.89459999999999995</v>
      </c>
      <c r="K1435" s="158">
        <v>9.1684000000000001</v>
      </c>
      <c r="L1435" s="158">
        <v>6.8190999999999997</v>
      </c>
      <c r="M1435" s="158">
        <v>14.728999999999999</v>
      </c>
      <c r="N1435" s="158">
        <v>16.408100000000001</v>
      </c>
      <c r="O1435" s="158">
        <v>36.966299999999997</v>
      </c>
      <c r="P1435" s="158">
        <v>21.329599999999999</v>
      </c>
      <c r="Q1435" s="158">
        <v>16.985900000000001</v>
      </c>
      <c r="R1435" s="158">
        <v>46.941800000000001</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1082</v>
      </c>
      <c r="B1436" s="154" t="s">
        <v>1119</v>
      </c>
      <c r="C1436" s="154">
        <v>119716</v>
      </c>
      <c r="D1436" s="157">
        <v>44859</v>
      </c>
      <c r="E1436" s="158">
        <v>162.3092</v>
      </c>
      <c r="F1436" s="158">
        <v>0.62339999999999995</v>
      </c>
      <c r="G1436" s="158">
        <v>0.62339999999999995</v>
      </c>
      <c r="H1436" s="158">
        <v>-1.03E-2</v>
      </c>
      <c r="I1436" s="158">
        <v>0.72230000000000005</v>
      </c>
      <c r="J1436" s="158">
        <v>-1.6634</v>
      </c>
      <c r="K1436" s="158">
        <v>6.2694999999999999</v>
      </c>
      <c r="L1436" s="158">
        <v>7.7320000000000002</v>
      </c>
      <c r="M1436" s="158">
        <v>7.7194000000000003</v>
      </c>
      <c r="N1436" s="158">
        <v>12.288399999999999</v>
      </c>
      <c r="O1436" s="158">
        <v>30.758099999999999</v>
      </c>
      <c r="P1436" s="158">
        <v>14.703799999999999</v>
      </c>
      <c r="Q1436" s="158">
        <v>19.6722</v>
      </c>
      <c r="R1436" s="158">
        <v>40.436399999999999</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1082</v>
      </c>
      <c r="B1437" s="154" t="s">
        <v>1120</v>
      </c>
      <c r="C1437" s="154">
        <v>102941</v>
      </c>
      <c r="D1437" s="157">
        <v>44859</v>
      </c>
      <c r="E1437" s="158">
        <v>148.30590000000001</v>
      </c>
      <c r="F1437" s="158">
        <v>0.6149</v>
      </c>
      <c r="G1437" s="158">
        <v>0.6149</v>
      </c>
      <c r="H1437" s="158">
        <v>-2.58E-2</v>
      </c>
      <c r="I1437" s="158">
        <v>0.68989999999999996</v>
      </c>
      <c r="J1437" s="158">
        <v>-1.7370000000000001</v>
      </c>
      <c r="K1437" s="158">
        <v>6.0431999999999997</v>
      </c>
      <c r="L1437" s="158">
        <v>7.2789000000000001</v>
      </c>
      <c r="M1437" s="158">
        <v>7.0098000000000003</v>
      </c>
      <c r="N1437" s="158">
        <v>11.295500000000001</v>
      </c>
      <c r="O1437" s="158">
        <v>29.5899</v>
      </c>
      <c r="P1437" s="158">
        <v>13.641</v>
      </c>
      <c r="Q1437" s="158">
        <v>16.572199999999999</v>
      </c>
      <c r="R1437" s="158">
        <v>39.191099999999999</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1082</v>
      </c>
      <c r="B1438" s="154" t="s">
        <v>1121</v>
      </c>
      <c r="C1438" s="154">
        <v>119581</v>
      </c>
      <c r="D1438" s="157">
        <v>44859</v>
      </c>
      <c r="E1438" s="158">
        <v>796.72680000000003</v>
      </c>
      <c r="F1438" s="158">
        <v>0.4219</v>
      </c>
      <c r="G1438" s="158">
        <v>0.4219</v>
      </c>
      <c r="H1438" s="158">
        <v>-0.43130000000000002</v>
      </c>
      <c r="I1438" s="158">
        <v>1.2924</v>
      </c>
      <c r="J1438" s="158">
        <v>-0.59189999999999998</v>
      </c>
      <c r="K1438" s="158">
        <v>8.2187999999999999</v>
      </c>
      <c r="L1438" s="158">
        <v>8.5731000000000002</v>
      </c>
      <c r="M1438" s="158">
        <v>8.9225999999999992</v>
      </c>
      <c r="N1438" s="158">
        <v>7.0175000000000001</v>
      </c>
      <c r="O1438" s="158">
        <v>20.059000000000001</v>
      </c>
      <c r="P1438" s="158">
        <v>9.2004000000000001</v>
      </c>
      <c r="Q1438" s="158">
        <v>16.78</v>
      </c>
      <c r="R1438" s="158">
        <v>31.747599999999998</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1082</v>
      </c>
      <c r="B1439" s="154" t="s">
        <v>2058</v>
      </c>
      <c r="C1439" s="154">
        <v>101539</v>
      </c>
      <c r="D1439" s="157">
        <v>44859</v>
      </c>
      <c r="E1439" s="158">
        <v>746.54669999999999</v>
      </c>
      <c r="F1439" s="158">
        <v>0.41149999999999998</v>
      </c>
      <c r="G1439" s="158">
        <v>0.41149999999999998</v>
      </c>
      <c r="H1439" s="158">
        <v>-0.4496</v>
      </c>
      <c r="I1439" s="158">
        <v>1.2553000000000001</v>
      </c>
      <c r="J1439" s="158">
        <v>-0.67449999999999999</v>
      </c>
      <c r="K1439" s="158">
        <v>7.9618000000000002</v>
      </c>
      <c r="L1439" s="158">
        <v>8.0550999999999995</v>
      </c>
      <c r="M1439" s="158">
        <v>8.1515000000000004</v>
      </c>
      <c r="N1439" s="158">
        <v>6.0391000000000004</v>
      </c>
      <c r="O1439" s="158">
        <v>19.058499999999999</v>
      </c>
      <c r="P1439" s="158">
        <v>8.3163999999999998</v>
      </c>
      <c r="Q1439" s="158">
        <v>23.694299999999998</v>
      </c>
      <c r="R1439" s="158">
        <v>30.616499999999998</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1082</v>
      </c>
      <c r="B1440" s="154" t="s">
        <v>1122</v>
      </c>
      <c r="C1440" s="154">
        <v>102328</v>
      </c>
      <c r="D1440" s="157">
        <v>44859</v>
      </c>
      <c r="E1440" s="158">
        <v>244.7184</v>
      </c>
      <c r="F1440" s="158">
        <v>0.66279999999999994</v>
      </c>
      <c r="G1440" s="158">
        <v>0.66279999999999994</v>
      </c>
      <c r="H1440" s="158">
        <v>6.9000000000000006E-2</v>
      </c>
      <c r="I1440" s="158">
        <v>1.3128</v>
      </c>
      <c r="J1440" s="158">
        <v>-0.82779999999999998</v>
      </c>
      <c r="K1440" s="158">
        <v>3.5059999999999998</v>
      </c>
      <c r="L1440" s="158">
        <v>3.0644999999999998</v>
      </c>
      <c r="M1440" s="158">
        <v>2.6303999999999998</v>
      </c>
      <c r="N1440" s="158">
        <v>0.38200000000000001</v>
      </c>
      <c r="O1440" s="158">
        <v>21.148800000000001</v>
      </c>
      <c r="P1440" s="158">
        <v>12.399800000000001</v>
      </c>
      <c r="Q1440" s="158">
        <v>11.9452</v>
      </c>
      <c r="R1440" s="158">
        <v>27.779699999999998</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1082</v>
      </c>
      <c r="B1441" s="154" t="s">
        <v>1123</v>
      </c>
      <c r="C1441" s="154">
        <v>119178</v>
      </c>
      <c r="D1441" s="157">
        <v>44859</v>
      </c>
      <c r="E1441" s="158">
        <v>269.34460000000001</v>
      </c>
      <c r="F1441" s="158">
        <v>0.67689999999999995</v>
      </c>
      <c r="G1441" s="158">
        <v>0.67689999999999995</v>
      </c>
      <c r="H1441" s="158">
        <v>9.35E-2</v>
      </c>
      <c r="I1441" s="158">
        <v>1.3631</v>
      </c>
      <c r="J1441" s="158">
        <v>-0.71489999999999998</v>
      </c>
      <c r="K1441" s="158">
        <v>3.8546</v>
      </c>
      <c r="L1441" s="158">
        <v>3.7547000000000001</v>
      </c>
      <c r="M1441" s="158">
        <v>3.6375999999999999</v>
      </c>
      <c r="N1441" s="158">
        <v>1.6884999999999999</v>
      </c>
      <c r="O1441" s="158">
        <v>22.6936</v>
      </c>
      <c r="P1441" s="158">
        <v>13.753</v>
      </c>
      <c r="Q1441" s="158">
        <v>18.879100000000001</v>
      </c>
      <c r="R1441" s="158">
        <v>29.387799999999999</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1082</v>
      </c>
      <c r="B1442" s="154" t="s">
        <v>1124</v>
      </c>
      <c r="C1442" s="154">
        <v>118872</v>
      </c>
      <c r="D1442" s="157">
        <v>44859</v>
      </c>
      <c r="E1442" s="158">
        <v>78.63</v>
      </c>
      <c r="F1442" s="158">
        <v>0.83350000000000002</v>
      </c>
      <c r="G1442" s="158">
        <v>0.83350000000000002</v>
      </c>
      <c r="H1442" s="158">
        <v>0.67859999999999998</v>
      </c>
      <c r="I1442" s="158">
        <v>2.2098</v>
      </c>
      <c r="J1442" s="158">
        <v>1.1709000000000001</v>
      </c>
      <c r="K1442" s="158">
        <v>6.7907000000000002</v>
      </c>
      <c r="L1442" s="158">
        <v>2.4895999999999998</v>
      </c>
      <c r="M1442" s="158">
        <v>5.2751000000000001</v>
      </c>
      <c r="N1442" s="158">
        <v>1.0408999999999999</v>
      </c>
      <c r="O1442" s="158">
        <v>21.8674</v>
      </c>
      <c r="P1442" s="158">
        <v>12.1729</v>
      </c>
      <c r="Q1442" s="158">
        <v>16.393599999999999</v>
      </c>
      <c r="R1442" s="158">
        <v>25.740300000000001</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1082</v>
      </c>
      <c r="B1443" s="154" t="s">
        <v>1125</v>
      </c>
      <c r="C1443" s="154">
        <v>100477</v>
      </c>
      <c r="D1443" s="157">
        <v>44859</v>
      </c>
      <c r="E1443" s="158">
        <v>75.260000000000005</v>
      </c>
      <c r="F1443" s="158">
        <v>0.81710000000000005</v>
      </c>
      <c r="G1443" s="158">
        <v>0.81710000000000005</v>
      </c>
      <c r="H1443" s="158">
        <v>0.66879999999999995</v>
      </c>
      <c r="I1443" s="158">
        <v>2.1859999999999999</v>
      </c>
      <c r="J1443" s="158">
        <v>1.1423000000000001</v>
      </c>
      <c r="K1443" s="158">
        <v>6.7064000000000004</v>
      </c>
      <c r="L1443" s="158">
        <v>2.3249</v>
      </c>
      <c r="M1443" s="158">
        <v>5.0236999999999998</v>
      </c>
      <c r="N1443" s="158">
        <v>0.69569999999999999</v>
      </c>
      <c r="O1443" s="158">
        <v>21.411000000000001</v>
      </c>
      <c r="P1443" s="158">
        <v>11.714399999999999</v>
      </c>
      <c r="Q1443" s="158">
        <v>7.4316000000000004</v>
      </c>
      <c r="R1443" s="158">
        <v>25.2959</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1082</v>
      </c>
      <c r="B1444" s="154" t="s">
        <v>1126</v>
      </c>
      <c r="C1444" s="154">
        <v>148073</v>
      </c>
      <c r="D1444" s="157">
        <v>44859</v>
      </c>
      <c r="E1444" s="158">
        <v>29.74</v>
      </c>
      <c r="F1444" s="158">
        <v>0.439</v>
      </c>
      <c r="G1444" s="158">
        <v>0.439</v>
      </c>
      <c r="H1444" s="158">
        <v>-0.36849999999999999</v>
      </c>
      <c r="I1444" s="158">
        <v>0.13469999999999999</v>
      </c>
      <c r="J1444" s="158">
        <v>-0.60160000000000002</v>
      </c>
      <c r="K1444" s="158">
        <v>7.5976999999999997</v>
      </c>
      <c r="L1444" s="158">
        <v>7.5198999999999998</v>
      </c>
      <c r="M1444" s="158">
        <v>7.1711999999999998</v>
      </c>
      <c r="N1444" s="158">
        <v>6.7864000000000004</v>
      </c>
      <c r="O1444" s="158"/>
      <c r="P1444" s="158"/>
      <c r="Q1444" s="158">
        <v>52.276000000000003</v>
      </c>
      <c r="R1444" s="158">
        <v>35.379399999999997</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1082</v>
      </c>
      <c r="B1445" s="154" t="s">
        <v>1127</v>
      </c>
      <c r="C1445" s="154">
        <v>148071</v>
      </c>
      <c r="D1445" s="157">
        <v>44859</v>
      </c>
      <c r="E1445" s="158">
        <v>28.77</v>
      </c>
      <c r="F1445" s="158">
        <v>0.41880000000000001</v>
      </c>
      <c r="G1445" s="158">
        <v>0.41880000000000001</v>
      </c>
      <c r="H1445" s="158">
        <v>-0.38090000000000002</v>
      </c>
      <c r="I1445" s="158">
        <v>0.10440000000000001</v>
      </c>
      <c r="J1445" s="158">
        <v>-0.72460000000000002</v>
      </c>
      <c r="K1445" s="158">
        <v>7.1908000000000003</v>
      </c>
      <c r="L1445" s="158">
        <v>6.7135999999999996</v>
      </c>
      <c r="M1445" s="158">
        <v>6.0058999999999996</v>
      </c>
      <c r="N1445" s="158">
        <v>5.2689000000000004</v>
      </c>
      <c r="O1445" s="158"/>
      <c r="P1445" s="158"/>
      <c r="Q1445" s="158">
        <v>50.340200000000003</v>
      </c>
      <c r="R1445" s="158">
        <v>33.571100000000001</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1082</v>
      </c>
      <c r="B1446" s="154" t="s">
        <v>1800</v>
      </c>
      <c r="C1446" s="154">
        <v>120726</v>
      </c>
      <c r="D1446" s="157">
        <v>44859</v>
      </c>
      <c r="E1446" s="158">
        <v>207.8486</v>
      </c>
      <c r="F1446" s="158">
        <v>0.50770000000000004</v>
      </c>
      <c r="G1446" s="158">
        <v>0.50770000000000004</v>
      </c>
      <c r="H1446" s="158">
        <v>-0.74850000000000005</v>
      </c>
      <c r="I1446" s="158">
        <v>0.88160000000000005</v>
      </c>
      <c r="J1446" s="158">
        <v>-0.34560000000000002</v>
      </c>
      <c r="K1446" s="158">
        <v>6.0293999999999999</v>
      </c>
      <c r="L1446" s="158">
        <v>6.7755000000000001</v>
      </c>
      <c r="M1446" s="158">
        <v>4.1113999999999997</v>
      </c>
      <c r="N1446" s="158">
        <v>4.3323</v>
      </c>
      <c r="O1446" s="158">
        <v>26.778199999999998</v>
      </c>
      <c r="P1446" s="158">
        <v>13.2303</v>
      </c>
      <c r="Q1446" s="158">
        <v>19.434799999999999</v>
      </c>
      <c r="R1446" s="158">
        <v>32.170200000000001</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1082</v>
      </c>
      <c r="B1447" s="154" t="s">
        <v>1852</v>
      </c>
      <c r="C1447" s="154">
        <v>120727</v>
      </c>
      <c r="D1447" s="157">
        <v>44859</v>
      </c>
      <c r="E1447" s="158">
        <v>141.746451223782</v>
      </c>
      <c r="F1447" s="158">
        <v>0.50770000000000004</v>
      </c>
      <c r="G1447" s="158">
        <v>0.50770000000000004</v>
      </c>
      <c r="H1447" s="158">
        <v>-0.74839999999999995</v>
      </c>
      <c r="I1447" s="158">
        <v>0.88170000000000004</v>
      </c>
      <c r="J1447" s="158">
        <v>-0.34560000000000002</v>
      </c>
      <c r="K1447" s="158">
        <v>6.0293999999999999</v>
      </c>
      <c r="L1447" s="158">
        <v>6.7754000000000003</v>
      </c>
      <c r="M1447" s="158">
        <v>4.1113</v>
      </c>
      <c r="N1447" s="158">
        <v>4.3322000000000003</v>
      </c>
      <c r="O1447" s="158">
        <v>26.779599999999999</v>
      </c>
      <c r="P1447" s="158">
        <v>13.231299999999999</v>
      </c>
      <c r="Q1447" s="158">
        <v>19.436199999999999</v>
      </c>
      <c r="R1447" s="158">
        <v>32.170499999999997</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1082</v>
      </c>
      <c r="B1448" s="154" t="s">
        <v>1801</v>
      </c>
      <c r="C1448" s="154">
        <v>102394</v>
      </c>
      <c r="D1448" s="157">
        <v>44859</v>
      </c>
      <c r="E1448" s="158">
        <v>191.24520000000001</v>
      </c>
      <c r="F1448" s="158">
        <v>0.49790000000000001</v>
      </c>
      <c r="G1448" s="158">
        <v>0.49790000000000001</v>
      </c>
      <c r="H1448" s="158">
        <v>-0.76719999999999999</v>
      </c>
      <c r="I1448" s="158">
        <v>0.84350000000000003</v>
      </c>
      <c r="J1448" s="158">
        <v>-0.43180000000000002</v>
      </c>
      <c r="K1448" s="158">
        <v>5.7671999999999999</v>
      </c>
      <c r="L1448" s="158">
        <v>6.2377000000000002</v>
      </c>
      <c r="M1448" s="158">
        <v>3.3155999999999999</v>
      </c>
      <c r="N1448" s="158">
        <v>3.2768999999999999</v>
      </c>
      <c r="O1448" s="158">
        <v>25.5883</v>
      </c>
      <c r="P1448" s="158">
        <v>12.197100000000001</v>
      </c>
      <c r="Q1448" s="158">
        <v>15.582800000000001</v>
      </c>
      <c r="R1448" s="158">
        <v>30.888000000000002</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1082</v>
      </c>
      <c r="B1449" s="154" t="s">
        <v>1853</v>
      </c>
      <c r="C1449" s="154">
        <v>102393</v>
      </c>
      <c r="D1449" s="157">
        <v>44859</v>
      </c>
      <c r="E1449" s="158">
        <v>209.88212558343901</v>
      </c>
      <c r="F1449" s="158">
        <v>0.49790000000000001</v>
      </c>
      <c r="G1449" s="158">
        <v>0.49790000000000001</v>
      </c>
      <c r="H1449" s="158">
        <v>-0.7671</v>
      </c>
      <c r="I1449" s="158">
        <v>0.84350000000000003</v>
      </c>
      <c r="J1449" s="158">
        <v>-0.43169999999999997</v>
      </c>
      <c r="K1449" s="158">
        <v>5.7671000000000001</v>
      </c>
      <c r="L1449" s="158">
        <v>6.2377000000000002</v>
      </c>
      <c r="M1449" s="158">
        <v>3.3155999999999999</v>
      </c>
      <c r="N1449" s="158">
        <v>3.2768999999999999</v>
      </c>
      <c r="O1449" s="158">
        <v>25.5883</v>
      </c>
      <c r="P1449" s="158">
        <v>12.1974</v>
      </c>
      <c r="Q1449" s="158">
        <v>17.820499999999999</v>
      </c>
      <c r="R1449" s="158">
        <v>30.888200000000001</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0.62812884615384612</v>
      </c>
      <c r="G1450" s="160">
        <v>0.62812884615384612</v>
      </c>
      <c r="H1450" s="160">
        <v>-4.0407692307692304E-2</v>
      </c>
      <c r="I1450" s="160">
        <v>1.255298076923077</v>
      </c>
      <c r="J1450" s="160">
        <v>-0.33505384615384615</v>
      </c>
      <c r="K1450" s="160">
        <v>6.392805769230768</v>
      </c>
      <c r="L1450" s="160">
        <v>6.064065384615386</v>
      </c>
      <c r="M1450" s="160">
        <v>5.3059807692307706</v>
      </c>
      <c r="N1450" s="160">
        <v>4.0625403846153851</v>
      </c>
      <c r="O1450" s="160">
        <v>24.53418541666667</v>
      </c>
      <c r="P1450" s="160">
        <v>13.127102272727278</v>
      </c>
      <c r="Q1450" s="160">
        <v>18.504078846153842</v>
      </c>
      <c r="R1450" s="160">
        <v>32.470768</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0.62165000000000004</v>
      </c>
      <c r="G1451" s="160">
        <v>0.62165000000000004</v>
      </c>
      <c r="H1451" s="160">
        <v>9.9500000000000005E-3</v>
      </c>
      <c r="I1451" s="160">
        <v>1.2310000000000001</v>
      </c>
      <c r="J1451" s="160">
        <v>-0.5596000000000001</v>
      </c>
      <c r="K1451" s="160">
        <v>6.1434499999999996</v>
      </c>
      <c r="L1451" s="160">
        <v>6.2539999999999996</v>
      </c>
      <c r="M1451" s="160">
        <v>5.1238999999999999</v>
      </c>
      <c r="N1451" s="160">
        <v>3.2847</v>
      </c>
      <c r="O1451" s="160">
        <v>24.436599999999999</v>
      </c>
      <c r="P1451" s="160">
        <v>13.014900000000001</v>
      </c>
      <c r="Q1451" s="160">
        <v>17.86345</v>
      </c>
      <c r="R1451" s="160">
        <v>32.429050000000004</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05"/>
      <c r="B1452" s="105"/>
      <c r="C1452" s="105"/>
      <c r="D1452" s="105"/>
      <c r="E1452" s="105"/>
      <c r="F1452" s="105"/>
      <c r="G1452" s="105"/>
      <c r="H1452" s="105"/>
      <c r="I1452" s="105"/>
      <c r="J1452" s="105"/>
      <c r="K1452" s="105"/>
      <c r="L1452" s="105"/>
      <c r="M1452" s="105"/>
      <c r="N1452" s="105"/>
      <c r="O1452" s="105"/>
      <c r="P1452" s="105"/>
      <c r="Q1452" s="105"/>
      <c r="R1452" s="105"/>
    </row>
    <row r="1453" spans="1:34" x14ac:dyDescent="0.3">
      <c r="A1453" s="156" t="s">
        <v>1128</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1129</v>
      </c>
      <c r="B1454" s="154" t="s">
        <v>1130</v>
      </c>
      <c r="C1454" s="154">
        <v>101976</v>
      </c>
      <c r="D1454" s="157">
        <v>44859</v>
      </c>
      <c r="E1454" s="158">
        <v>303.41579999999999</v>
      </c>
      <c r="F1454" s="158">
        <v>7.0728999999999997</v>
      </c>
      <c r="G1454" s="158">
        <v>7.0728999999999997</v>
      </c>
      <c r="H1454" s="158">
        <v>5.3845000000000001</v>
      </c>
      <c r="I1454" s="158">
        <v>5.4324000000000003</v>
      </c>
      <c r="J1454" s="158">
        <v>5.2000999999999999</v>
      </c>
      <c r="K1454" s="158">
        <v>4.9928999999999997</v>
      </c>
      <c r="L1454" s="158">
        <v>4.2732000000000001</v>
      </c>
      <c r="M1454" s="158">
        <v>4.2816999999999998</v>
      </c>
      <c r="N1454" s="158">
        <v>4.2133000000000003</v>
      </c>
      <c r="O1454" s="158">
        <v>5.0122999999999998</v>
      </c>
      <c r="P1454" s="158">
        <v>6.2119999999999997</v>
      </c>
      <c r="Q1454" s="158">
        <v>6.7279999999999998</v>
      </c>
      <c r="R1454" s="158">
        <v>4.0260999999999996</v>
      </c>
      <c r="S1454" t="s">
        <v>1858</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1129</v>
      </c>
      <c r="B1455" s="154" t="s">
        <v>1131</v>
      </c>
      <c r="C1455" s="154">
        <v>119511</v>
      </c>
      <c r="D1455" s="157">
        <v>44859</v>
      </c>
      <c r="E1455" s="158">
        <v>306.32389999999998</v>
      </c>
      <c r="F1455" s="158">
        <v>7.1966999999999999</v>
      </c>
      <c r="G1455" s="158">
        <v>7.1966999999999999</v>
      </c>
      <c r="H1455" s="158">
        <v>5.5073999999999996</v>
      </c>
      <c r="I1455" s="158">
        <v>5.5533999999999999</v>
      </c>
      <c r="J1455" s="158">
        <v>5.3226000000000004</v>
      </c>
      <c r="K1455" s="158">
        <v>5.1162999999999998</v>
      </c>
      <c r="L1455" s="158">
        <v>4.3981000000000003</v>
      </c>
      <c r="M1455" s="158">
        <v>4.4067999999999996</v>
      </c>
      <c r="N1455" s="158">
        <v>4.3394000000000004</v>
      </c>
      <c r="O1455" s="158">
        <v>5.1353999999999997</v>
      </c>
      <c r="P1455" s="158">
        <v>6.3418999999999999</v>
      </c>
      <c r="Q1455" s="158">
        <v>7.3536999999999999</v>
      </c>
      <c r="R1455" s="158">
        <v>4.1459000000000001</v>
      </c>
      <c r="S1455" t="s">
        <v>1858</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1129</v>
      </c>
      <c r="B1456" s="154" t="s">
        <v>1132</v>
      </c>
      <c r="C1456" s="154">
        <v>147567</v>
      </c>
      <c r="D1456" s="157">
        <v>44859</v>
      </c>
      <c r="E1456" s="158">
        <v>1179.9992999999999</v>
      </c>
      <c r="F1456" s="158">
        <v>7.1138000000000003</v>
      </c>
      <c r="G1456" s="158">
        <v>7.1138000000000003</v>
      </c>
      <c r="H1456" s="158">
        <v>5.5453999999999999</v>
      </c>
      <c r="I1456" s="158">
        <v>5.3522999999999996</v>
      </c>
      <c r="J1456" s="158">
        <v>5.0075000000000003</v>
      </c>
      <c r="K1456" s="158">
        <v>4.9366000000000003</v>
      </c>
      <c r="L1456" s="158">
        <v>4.3962000000000003</v>
      </c>
      <c r="M1456" s="158">
        <v>4.3937999999999997</v>
      </c>
      <c r="N1456" s="158">
        <v>4.2942999999999998</v>
      </c>
      <c r="O1456" s="158">
        <v>5.0076999999999998</v>
      </c>
      <c r="P1456" s="158"/>
      <c r="Q1456" s="158">
        <v>5.2713999999999999</v>
      </c>
      <c r="R1456" s="158">
        <v>4.1082999999999998</v>
      </c>
      <c r="S1456" t="s">
        <v>1857</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1129</v>
      </c>
      <c r="B1457" s="154" t="s">
        <v>1133</v>
      </c>
      <c r="C1457" s="154">
        <v>147568</v>
      </c>
      <c r="D1457" s="157">
        <v>44859</v>
      </c>
      <c r="E1457" s="158">
        <v>1174.3232</v>
      </c>
      <c r="F1457" s="158">
        <v>6.9591000000000003</v>
      </c>
      <c r="G1457" s="158">
        <v>6.9591000000000003</v>
      </c>
      <c r="H1457" s="158">
        <v>5.3910999999999998</v>
      </c>
      <c r="I1457" s="158">
        <v>5.1981000000000002</v>
      </c>
      <c r="J1457" s="158">
        <v>4.8529</v>
      </c>
      <c r="K1457" s="158">
        <v>4.7808999999999999</v>
      </c>
      <c r="L1457" s="158">
        <v>4.2390999999999996</v>
      </c>
      <c r="M1457" s="158">
        <v>4.2337999999999996</v>
      </c>
      <c r="N1457" s="158">
        <v>4.1345999999999998</v>
      </c>
      <c r="O1457" s="158">
        <v>4.8501000000000003</v>
      </c>
      <c r="P1457" s="158"/>
      <c r="Q1457" s="158">
        <v>5.1139000000000001</v>
      </c>
      <c r="R1457" s="158">
        <v>3.9481000000000002</v>
      </c>
      <c r="S1457" t="s">
        <v>1857</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1129</v>
      </c>
      <c r="B1458" s="154" t="s">
        <v>1979</v>
      </c>
      <c r="C1458" s="154">
        <v>147377</v>
      </c>
      <c r="D1458" s="157">
        <v>44859</v>
      </c>
      <c r="E1458" s="158">
        <v>1153.6783</v>
      </c>
      <c r="F1458" s="158">
        <v>5.8948</v>
      </c>
      <c r="G1458" s="158">
        <v>5.8948</v>
      </c>
      <c r="H1458" s="158">
        <v>5.7154999999999996</v>
      </c>
      <c r="I1458" s="158">
        <v>5.5754000000000001</v>
      </c>
      <c r="J1458" s="158">
        <v>5.3433000000000002</v>
      </c>
      <c r="K1458" s="158">
        <v>4.6199000000000003</v>
      </c>
      <c r="L1458" s="158">
        <v>3.8883999999999999</v>
      </c>
      <c r="M1458" s="158">
        <v>3.9020999999999999</v>
      </c>
      <c r="N1458" s="158">
        <v>3.8860999999999999</v>
      </c>
      <c r="O1458" s="158">
        <v>3.9060999999999999</v>
      </c>
      <c r="P1458" s="158"/>
      <c r="Q1458" s="158">
        <v>4.3551000000000002</v>
      </c>
      <c r="R1458" s="158">
        <v>3.4811000000000001</v>
      </c>
      <c r="S1458" t="s">
        <v>1858</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1129</v>
      </c>
      <c r="B1459" s="154" t="s">
        <v>1980</v>
      </c>
      <c r="C1459" s="154">
        <v>147382</v>
      </c>
      <c r="D1459" s="157">
        <v>44859</v>
      </c>
      <c r="E1459" s="158">
        <v>1142.9925000000001</v>
      </c>
      <c r="F1459" s="158">
        <v>5.7061000000000002</v>
      </c>
      <c r="G1459" s="158">
        <v>5.7061000000000002</v>
      </c>
      <c r="H1459" s="158">
        <v>5.5266999999999999</v>
      </c>
      <c r="I1459" s="158">
        <v>5.3861999999999997</v>
      </c>
      <c r="J1459" s="158">
        <v>5.1532999999999998</v>
      </c>
      <c r="K1459" s="158">
        <v>4.4297000000000004</v>
      </c>
      <c r="L1459" s="158">
        <v>3.6659999999999999</v>
      </c>
      <c r="M1459" s="158">
        <v>3.6806999999999999</v>
      </c>
      <c r="N1459" s="158">
        <v>3.6602999999999999</v>
      </c>
      <c r="O1459" s="158">
        <v>3.6193</v>
      </c>
      <c r="P1459" s="158"/>
      <c r="Q1459" s="158">
        <v>4.0659999999999998</v>
      </c>
      <c r="R1459" s="158">
        <v>3.2097000000000002</v>
      </c>
      <c r="S1459" t="s">
        <v>1858</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1129</v>
      </c>
      <c r="B1460" s="154" t="s">
        <v>1134</v>
      </c>
      <c r="C1460" s="154">
        <v>119106</v>
      </c>
      <c r="D1460" s="157">
        <v>44859</v>
      </c>
      <c r="E1460" s="158">
        <v>44.584099999999999</v>
      </c>
      <c r="F1460" s="158">
        <v>6.6976000000000004</v>
      </c>
      <c r="G1460" s="158">
        <v>6.6976000000000004</v>
      </c>
      <c r="H1460" s="158">
        <v>5.1862000000000004</v>
      </c>
      <c r="I1460" s="158">
        <v>4.8978999999999999</v>
      </c>
      <c r="J1460" s="158">
        <v>5.0442999999999998</v>
      </c>
      <c r="K1460" s="158">
        <v>4.8341000000000003</v>
      </c>
      <c r="L1460" s="158">
        <v>3.3853</v>
      </c>
      <c r="M1460" s="158">
        <v>3.5327000000000002</v>
      </c>
      <c r="N1460" s="158">
        <v>3.5756000000000001</v>
      </c>
      <c r="O1460" s="158">
        <v>4.5693999999999999</v>
      </c>
      <c r="P1460" s="158">
        <v>5.8563000000000001</v>
      </c>
      <c r="Q1460" s="158">
        <v>6.8906999999999998</v>
      </c>
      <c r="R1460" s="158">
        <v>3.7017000000000002</v>
      </c>
      <c r="S1460" t="s">
        <v>1858</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1129</v>
      </c>
      <c r="B1461" s="154" t="s">
        <v>1135</v>
      </c>
      <c r="C1461" s="154">
        <v>100087</v>
      </c>
      <c r="D1461" s="157">
        <v>44859</v>
      </c>
      <c r="E1461" s="158">
        <v>43.539200000000001</v>
      </c>
      <c r="F1461" s="158">
        <v>6.4386999999999999</v>
      </c>
      <c r="G1461" s="158">
        <v>6.4386999999999999</v>
      </c>
      <c r="H1461" s="158">
        <v>4.9387999999999996</v>
      </c>
      <c r="I1461" s="158">
        <v>4.649</v>
      </c>
      <c r="J1461" s="158">
        <v>4.7958999999999996</v>
      </c>
      <c r="K1461" s="158">
        <v>4.5782999999999996</v>
      </c>
      <c r="L1461" s="158">
        <v>3.1280999999999999</v>
      </c>
      <c r="M1461" s="158">
        <v>3.2776000000000001</v>
      </c>
      <c r="N1461" s="158">
        <v>3.3206000000000002</v>
      </c>
      <c r="O1461" s="158">
        <v>4.3311999999999999</v>
      </c>
      <c r="P1461" s="158">
        <v>5.6059999999999999</v>
      </c>
      <c r="Q1461" s="158">
        <v>6.5799000000000003</v>
      </c>
      <c r="R1461" s="158">
        <v>3.4577</v>
      </c>
      <c r="S1461" t="s">
        <v>1858</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1129</v>
      </c>
      <c r="B1462" s="154" t="s">
        <v>1648</v>
      </c>
      <c r="C1462" s="154">
        <v>140237</v>
      </c>
      <c r="D1462" s="157">
        <v>44859</v>
      </c>
      <c r="E1462" s="158">
        <v>25.756699999999999</v>
      </c>
      <c r="F1462" s="158">
        <v>7.2329999999999997</v>
      </c>
      <c r="G1462" s="158">
        <v>7.2329999999999997</v>
      </c>
      <c r="H1462" s="158">
        <v>3.7885</v>
      </c>
      <c r="I1462" s="158">
        <v>4.8372000000000002</v>
      </c>
      <c r="J1462" s="158">
        <v>3.6116999999999999</v>
      </c>
      <c r="K1462" s="158">
        <v>3.7677</v>
      </c>
      <c r="L1462" s="158">
        <v>3.3134999999999999</v>
      </c>
      <c r="M1462" s="158">
        <v>3.5379</v>
      </c>
      <c r="N1462" s="158">
        <v>3.5766</v>
      </c>
      <c r="O1462" s="158">
        <v>4.9264000000000001</v>
      </c>
      <c r="P1462" s="158">
        <v>6.5404999999999998</v>
      </c>
      <c r="Q1462" s="158">
        <v>7.4707999999999997</v>
      </c>
      <c r="R1462" s="158">
        <v>3.6116999999999999</v>
      </c>
      <c r="S1462" t="s">
        <v>1858</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1129</v>
      </c>
      <c r="B1463" s="154" t="s">
        <v>1649</v>
      </c>
      <c r="C1463" s="154">
        <v>140230</v>
      </c>
      <c r="D1463" s="157">
        <v>44859</v>
      </c>
      <c r="E1463" s="158">
        <v>20.368400000000001</v>
      </c>
      <c r="F1463" s="158">
        <v>6.5454999999999997</v>
      </c>
      <c r="G1463" s="158">
        <v>6.5454999999999997</v>
      </c>
      <c r="H1463" s="158">
        <v>3.0737999999999999</v>
      </c>
      <c r="I1463" s="158">
        <v>4.1024000000000003</v>
      </c>
      <c r="J1463" s="158">
        <v>2.88</v>
      </c>
      <c r="K1463" s="158">
        <v>3.0225</v>
      </c>
      <c r="L1463" s="158">
        <v>2.5659000000000001</v>
      </c>
      <c r="M1463" s="158">
        <v>2.7746</v>
      </c>
      <c r="N1463" s="158">
        <v>2.7944</v>
      </c>
      <c r="O1463" s="158">
        <v>4.1322999999999999</v>
      </c>
      <c r="P1463" s="158">
        <v>5.8197999999999999</v>
      </c>
      <c r="Q1463" s="158">
        <v>5.0852000000000004</v>
      </c>
      <c r="R1463" s="158">
        <v>2.8210999999999999</v>
      </c>
      <c r="S1463" t="s">
        <v>1858</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1129</v>
      </c>
      <c r="B1464" s="154" t="s">
        <v>1650</v>
      </c>
      <c r="C1464" s="154">
        <v>140229</v>
      </c>
      <c r="D1464" s="157">
        <v>44859</v>
      </c>
      <c r="E1464" s="158">
        <v>23.799700000000001</v>
      </c>
      <c r="F1464" s="158">
        <v>6.5225999999999997</v>
      </c>
      <c r="G1464" s="158">
        <v>6.5225999999999997</v>
      </c>
      <c r="H1464" s="158">
        <v>3.0691000000000002</v>
      </c>
      <c r="I1464" s="158">
        <v>4.1033999999999997</v>
      </c>
      <c r="J1464" s="158">
        <v>2.8732000000000002</v>
      </c>
      <c r="K1464" s="158">
        <v>3.0200999999999998</v>
      </c>
      <c r="L1464" s="158">
        <v>2.5669</v>
      </c>
      <c r="M1464" s="158">
        <v>2.7753999999999999</v>
      </c>
      <c r="N1464" s="158">
        <v>2.7976000000000001</v>
      </c>
      <c r="O1464" s="158">
        <v>4.1332000000000004</v>
      </c>
      <c r="P1464" s="158">
        <v>5.8070000000000004</v>
      </c>
      <c r="Q1464" s="158">
        <v>6.2344999999999997</v>
      </c>
      <c r="R1464" s="158">
        <v>2.8227000000000002</v>
      </c>
      <c r="S1464" t="s">
        <v>1858</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1129</v>
      </c>
      <c r="B1465" s="154" t="s">
        <v>1136</v>
      </c>
      <c r="C1465" s="154">
        <v>101357</v>
      </c>
      <c r="D1465" s="157">
        <v>44859</v>
      </c>
      <c r="E1465" s="158">
        <v>41.232500000000002</v>
      </c>
      <c r="F1465" s="158">
        <v>6.7104999999999997</v>
      </c>
      <c r="G1465" s="158">
        <v>6.7104999999999997</v>
      </c>
      <c r="H1465" s="158">
        <v>4.6578999999999997</v>
      </c>
      <c r="I1465" s="158">
        <v>4.7953000000000001</v>
      </c>
      <c r="J1465" s="158">
        <v>4.3737000000000004</v>
      </c>
      <c r="K1465" s="158">
        <v>4.4504999999999999</v>
      </c>
      <c r="L1465" s="158">
        <v>3.8241999999999998</v>
      </c>
      <c r="M1465" s="158">
        <v>3.8359999999999999</v>
      </c>
      <c r="N1465" s="158">
        <v>3.7606000000000002</v>
      </c>
      <c r="O1465" s="158">
        <v>4.5898000000000003</v>
      </c>
      <c r="P1465" s="158">
        <v>5.9046000000000003</v>
      </c>
      <c r="Q1465" s="158">
        <v>7.0780000000000003</v>
      </c>
      <c r="R1465" s="158">
        <v>3.6583999999999999</v>
      </c>
      <c r="S1465" t="s">
        <v>1858</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1129</v>
      </c>
      <c r="B1466" s="154" t="s">
        <v>1137</v>
      </c>
      <c r="C1466" s="154">
        <v>118506</v>
      </c>
      <c r="D1466" s="157">
        <v>44859</v>
      </c>
      <c r="E1466" s="158">
        <v>42.4223</v>
      </c>
      <c r="F1466" s="158">
        <v>6.8667999999999996</v>
      </c>
      <c r="G1466" s="158">
        <v>6.8667999999999996</v>
      </c>
      <c r="H1466" s="158">
        <v>4.8227000000000002</v>
      </c>
      <c r="I1466" s="158">
        <v>4.9690000000000003</v>
      </c>
      <c r="J1466" s="158">
        <v>4.5431999999999997</v>
      </c>
      <c r="K1466" s="158">
        <v>4.6189</v>
      </c>
      <c r="L1466" s="158">
        <v>3.9923999999999999</v>
      </c>
      <c r="M1466" s="158">
        <v>4.0049999999999999</v>
      </c>
      <c r="N1466" s="158">
        <v>3.9306000000000001</v>
      </c>
      <c r="O1466" s="158">
        <v>4.7565</v>
      </c>
      <c r="P1466" s="158">
        <v>6.0834000000000001</v>
      </c>
      <c r="Q1466" s="158">
        <v>7.4423000000000004</v>
      </c>
      <c r="R1466" s="158">
        <v>3.8254000000000001</v>
      </c>
      <c r="S1466" t="s">
        <v>1858</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1129</v>
      </c>
      <c r="B1467" s="154" t="s">
        <v>1138</v>
      </c>
      <c r="C1467" s="154">
        <v>101993</v>
      </c>
      <c r="D1467" s="157">
        <v>44859</v>
      </c>
      <c r="E1467" s="158">
        <v>4698.5676999999996</v>
      </c>
      <c r="F1467" s="158">
        <v>6.617</v>
      </c>
      <c r="G1467" s="158">
        <v>6.617</v>
      </c>
      <c r="H1467" s="158">
        <v>5.0099</v>
      </c>
      <c r="I1467" s="158">
        <v>5.1032000000000002</v>
      </c>
      <c r="J1467" s="158">
        <v>4.8964999999999996</v>
      </c>
      <c r="K1467" s="158">
        <v>4.8422999999999998</v>
      </c>
      <c r="L1467" s="158">
        <v>4.1829999999999998</v>
      </c>
      <c r="M1467" s="158">
        <v>4.1928000000000001</v>
      </c>
      <c r="N1467" s="158">
        <v>4.1032999999999999</v>
      </c>
      <c r="O1467" s="158">
        <v>4.9215</v>
      </c>
      <c r="P1467" s="158">
        <v>6.0574000000000003</v>
      </c>
      <c r="Q1467" s="158">
        <v>6.9611999999999998</v>
      </c>
      <c r="R1467" s="158">
        <v>3.9302999999999999</v>
      </c>
      <c r="S1467" t="s">
        <v>1858</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1129</v>
      </c>
      <c r="B1468" s="154" t="s">
        <v>1139</v>
      </c>
      <c r="C1468" s="154">
        <v>119092</v>
      </c>
      <c r="D1468" s="157">
        <v>44859</v>
      </c>
      <c r="E1468" s="158">
        <v>4769.6382000000003</v>
      </c>
      <c r="F1468" s="158">
        <v>6.8164999999999996</v>
      </c>
      <c r="G1468" s="158">
        <v>6.8164999999999996</v>
      </c>
      <c r="H1468" s="158">
        <v>5.2096</v>
      </c>
      <c r="I1468" s="158">
        <v>5.3041</v>
      </c>
      <c r="J1468" s="158">
        <v>5.0956999999999999</v>
      </c>
      <c r="K1468" s="158">
        <v>5.0404999999999998</v>
      </c>
      <c r="L1468" s="158">
        <v>4.3848000000000003</v>
      </c>
      <c r="M1468" s="158">
        <v>4.3897000000000004</v>
      </c>
      <c r="N1468" s="158">
        <v>4.2887000000000004</v>
      </c>
      <c r="O1468" s="158">
        <v>5.0949999999999998</v>
      </c>
      <c r="P1468" s="158">
        <v>6.2477</v>
      </c>
      <c r="Q1468" s="158">
        <v>7.2465000000000002</v>
      </c>
      <c r="R1468" s="158">
        <v>4.0956000000000001</v>
      </c>
      <c r="S1468" t="s">
        <v>1858</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1129</v>
      </c>
      <c r="B1469" s="154" t="s">
        <v>1140</v>
      </c>
      <c r="C1469" s="154">
        <v>103633</v>
      </c>
      <c r="D1469" s="157">
        <v>44859</v>
      </c>
      <c r="E1469" s="158">
        <v>311.50360000000001</v>
      </c>
      <c r="F1469" s="158">
        <v>6.5166000000000004</v>
      </c>
      <c r="G1469" s="158">
        <v>6.5166000000000004</v>
      </c>
      <c r="H1469" s="158">
        <v>5.4660000000000002</v>
      </c>
      <c r="I1469" s="158">
        <v>5.3590999999999998</v>
      </c>
      <c r="J1469" s="158">
        <v>5.2074999999999996</v>
      </c>
      <c r="K1469" s="158">
        <v>5.0446</v>
      </c>
      <c r="L1469" s="158">
        <v>4.2906000000000004</v>
      </c>
      <c r="M1469" s="158">
        <v>4.2527999999999997</v>
      </c>
      <c r="N1469" s="158">
        <v>4.1096000000000004</v>
      </c>
      <c r="O1469" s="158">
        <v>4.8007999999999997</v>
      </c>
      <c r="P1469" s="158">
        <v>6.0016999999999996</v>
      </c>
      <c r="Q1469" s="158">
        <v>7.0651999999999999</v>
      </c>
      <c r="R1469" s="158">
        <v>3.8917999999999999</v>
      </c>
      <c r="S1469" t="s">
        <v>1858</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1129</v>
      </c>
      <c r="B1470" s="154" t="s">
        <v>1141</v>
      </c>
      <c r="C1470" s="154">
        <v>120211</v>
      </c>
      <c r="D1470" s="157">
        <v>44859</v>
      </c>
      <c r="E1470" s="158">
        <v>314.4409</v>
      </c>
      <c r="F1470" s="158">
        <v>6.6357999999999997</v>
      </c>
      <c r="G1470" s="158">
        <v>6.6357999999999997</v>
      </c>
      <c r="H1470" s="158">
        <v>5.5861000000000001</v>
      </c>
      <c r="I1470" s="158">
        <v>5.4795999999999996</v>
      </c>
      <c r="J1470" s="158">
        <v>5.3281000000000001</v>
      </c>
      <c r="K1470" s="158">
        <v>5.1661999999999999</v>
      </c>
      <c r="L1470" s="158">
        <v>4.4131999999999998</v>
      </c>
      <c r="M1470" s="158">
        <v>4.3766999999999996</v>
      </c>
      <c r="N1470" s="158">
        <v>4.2346000000000004</v>
      </c>
      <c r="O1470" s="158">
        <v>4.9259000000000004</v>
      </c>
      <c r="P1470" s="158">
        <v>6.1280000000000001</v>
      </c>
      <c r="Q1470" s="158">
        <v>7.1967999999999996</v>
      </c>
      <c r="R1470" s="158">
        <v>4.0164999999999997</v>
      </c>
      <c r="S1470" t="s">
        <v>1858</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1129</v>
      </c>
      <c r="B1471" s="154" t="s">
        <v>1142</v>
      </c>
      <c r="C1471" s="154">
        <v>118384</v>
      </c>
      <c r="D1471" s="157">
        <v>44859</v>
      </c>
      <c r="E1471" s="158">
        <v>35.738</v>
      </c>
      <c r="F1471" s="158">
        <v>6.7713000000000001</v>
      </c>
      <c r="G1471" s="158">
        <v>6.7713000000000001</v>
      </c>
      <c r="H1471" s="158">
        <v>4.8922999999999996</v>
      </c>
      <c r="I1471" s="158">
        <v>5.0654000000000003</v>
      </c>
      <c r="J1471" s="158">
        <v>4.8688000000000002</v>
      </c>
      <c r="K1471" s="158">
        <v>4.7464000000000004</v>
      </c>
      <c r="L1471" s="158">
        <v>4.1794000000000002</v>
      </c>
      <c r="M1471" s="158">
        <v>4.1905999999999999</v>
      </c>
      <c r="N1471" s="158">
        <v>4.1077000000000004</v>
      </c>
      <c r="O1471" s="158">
        <v>4.6504000000000003</v>
      </c>
      <c r="P1471" s="158">
        <v>5.5773000000000001</v>
      </c>
      <c r="Q1471" s="158">
        <v>7.1219999999999999</v>
      </c>
      <c r="R1471" s="158">
        <v>3.8485</v>
      </c>
      <c r="S1471" t="s">
        <v>1858</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1129</v>
      </c>
      <c r="B1472" s="154" t="s">
        <v>1143</v>
      </c>
      <c r="C1472" s="154">
        <v>108756</v>
      </c>
      <c r="D1472" s="157">
        <v>44859</v>
      </c>
      <c r="E1472" s="158">
        <v>33.5261</v>
      </c>
      <c r="F1472" s="158">
        <v>6.0190999999999999</v>
      </c>
      <c r="G1472" s="158">
        <v>6.0190999999999999</v>
      </c>
      <c r="H1472" s="158">
        <v>4.1558999999999999</v>
      </c>
      <c r="I1472" s="158">
        <v>4.3387000000000002</v>
      </c>
      <c r="J1472" s="158">
        <v>4.1520999999999999</v>
      </c>
      <c r="K1472" s="158">
        <v>4.0236000000000001</v>
      </c>
      <c r="L1472" s="158">
        <v>3.4762</v>
      </c>
      <c r="M1472" s="158">
        <v>3.4893000000000001</v>
      </c>
      <c r="N1472" s="158">
        <v>3.4047999999999998</v>
      </c>
      <c r="O1472" s="158">
        <v>3.9051</v>
      </c>
      <c r="P1472" s="158">
        <v>4.8539000000000003</v>
      </c>
      <c r="Q1472" s="158">
        <v>6.3346</v>
      </c>
      <c r="R1472" s="158">
        <v>3.1383999999999999</v>
      </c>
      <c r="S1472" t="s">
        <v>1858</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1129</v>
      </c>
      <c r="B1473" s="154" t="s">
        <v>1144</v>
      </c>
      <c r="C1473" s="154">
        <v>144994</v>
      </c>
      <c r="D1473" s="157"/>
      <c r="E1473" s="158"/>
      <c r="F1473" s="158"/>
      <c r="G1473" s="158"/>
      <c r="H1473" s="158"/>
      <c r="I1473" s="158"/>
      <c r="J1473" s="158"/>
      <c r="K1473" s="158"/>
      <c r="L1473" s="158"/>
      <c r="M1473" s="158"/>
      <c r="N1473" s="158"/>
      <c r="O1473" s="158"/>
      <c r="P1473" s="158"/>
      <c r="Q1473" s="158"/>
      <c r="R1473" s="158"/>
      <c r="S1473" t="s">
        <v>1858</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1129</v>
      </c>
      <c r="B1474" s="154" t="s">
        <v>1145</v>
      </c>
      <c r="C1474" s="154">
        <v>144997</v>
      </c>
      <c r="D1474" s="157"/>
      <c r="E1474" s="158"/>
      <c r="F1474" s="158"/>
      <c r="G1474" s="158"/>
      <c r="H1474" s="158"/>
      <c r="I1474" s="158"/>
      <c r="J1474" s="158"/>
      <c r="K1474" s="158"/>
      <c r="L1474" s="158"/>
      <c r="M1474" s="158"/>
      <c r="N1474" s="158"/>
      <c r="O1474" s="158"/>
      <c r="P1474" s="158"/>
      <c r="Q1474" s="158"/>
      <c r="R1474" s="158"/>
      <c r="S1474" t="s">
        <v>1858</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1129</v>
      </c>
      <c r="B1475" s="154" t="s">
        <v>1146</v>
      </c>
      <c r="C1475" s="154">
        <v>112123</v>
      </c>
      <c r="D1475" s="157">
        <v>44859</v>
      </c>
      <c r="E1475" s="158">
        <v>2519.0282000000002</v>
      </c>
      <c r="F1475" s="158">
        <v>6.4379999999999997</v>
      </c>
      <c r="G1475" s="158">
        <v>6.4379999999999997</v>
      </c>
      <c r="H1475" s="158">
        <v>4.4287000000000001</v>
      </c>
      <c r="I1475" s="158">
        <v>4.4842000000000004</v>
      </c>
      <c r="J1475" s="158">
        <v>4.6711999999999998</v>
      </c>
      <c r="K1475" s="158">
        <v>4.3741000000000003</v>
      </c>
      <c r="L1475" s="158">
        <v>3.0680999999999998</v>
      </c>
      <c r="M1475" s="158">
        <v>3.2225000000000001</v>
      </c>
      <c r="N1475" s="158">
        <v>3.2553999999999998</v>
      </c>
      <c r="O1475" s="158">
        <v>4.3220000000000001</v>
      </c>
      <c r="P1475" s="158">
        <v>5.5125999999999999</v>
      </c>
      <c r="Q1475" s="158">
        <v>7.2685000000000004</v>
      </c>
      <c r="R1475" s="158">
        <v>3.3929999999999998</v>
      </c>
      <c r="S1475" t="s">
        <v>1858</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1129</v>
      </c>
      <c r="B1476" s="154" t="s">
        <v>1147</v>
      </c>
      <c r="C1476" s="154">
        <v>120507</v>
      </c>
      <c r="D1476" s="157">
        <v>44859</v>
      </c>
      <c r="E1476" s="158">
        <v>2588.5214999999998</v>
      </c>
      <c r="F1476" s="158">
        <v>6.7683999999999997</v>
      </c>
      <c r="G1476" s="158">
        <v>6.7683999999999997</v>
      </c>
      <c r="H1476" s="158">
        <v>4.7591000000000001</v>
      </c>
      <c r="I1476" s="158">
        <v>4.8152999999999997</v>
      </c>
      <c r="J1476" s="158">
        <v>5.0029000000000003</v>
      </c>
      <c r="K1476" s="158">
        <v>4.7081999999999997</v>
      </c>
      <c r="L1476" s="158">
        <v>3.4024999999999999</v>
      </c>
      <c r="M1476" s="158">
        <v>3.5638999999999998</v>
      </c>
      <c r="N1476" s="158">
        <v>3.6042000000000001</v>
      </c>
      <c r="O1476" s="158">
        <v>4.6707000000000001</v>
      </c>
      <c r="P1476" s="158">
        <v>5.8291000000000004</v>
      </c>
      <c r="Q1476" s="158">
        <v>7.4915000000000003</v>
      </c>
      <c r="R1476" s="158">
        <v>3.7486000000000002</v>
      </c>
      <c r="S1476" t="s">
        <v>1858</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1129</v>
      </c>
      <c r="B1477" s="154" t="s">
        <v>1148</v>
      </c>
      <c r="C1477" s="154">
        <v>143598</v>
      </c>
      <c r="D1477" s="157"/>
      <c r="E1477" s="158"/>
      <c r="F1477" s="158"/>
      <c r="G1477" s="158"/>
      <c r="H1477" s="158"/>
      <c r="I1477" s="158"/>
      <c r="J1477" s="158"/>
      <c r="K1477" s="158"/>
      <c r="L1477" s="158"/>
      <c r="M1477" s="158"/>
      <c r="N1477" s="158"/>
      <c r="O1477" s="158"/>
      <c r="P1477" s="158"/>
      <c r="Q1477" s="158"/>
      <c r="R1477" s="158"/>
      <c r="S1477" t="s">
        <v>1858</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1129</v>
      </c>
      <c r="B1478" s="154" t="s">
        <v>1149</v>
      </c>
      <c r="C1478" s="154">
        <v>143597</v>
      </c>
      <c r="D1478" s="157"/>
      <c r="E1478" s="158"/>
      <c r="F1478" s="158"/>
      <c r="G1478" s="158"/>
      <c r="H1478" s="158"/>
      <c r="I1478" s="158"/>
      <c r="J1478" s="158"/>
      <c r="K1478" s="158"/>
      <c r="L1478" s="158"/>
      <c r="M1478" s="158"/>
      <c r="N1478" s="158"/>
      <c r="O1478" s="158"/>
      <c r="P1478" s="158"/>
      <c r="Q1478" s="158"/>
      <c r="R1478" s="158"/>
      <c r="S1478" t="s">
        <v>1858</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1129</v>
      </c>
      <c r="B1479" s="154" t="s">
        <v>1150</v>
      </c>
      <c r="C1479" s="154">
        <v>101893</v>
      </c>
      <c r="D1479" s="157">
        <v>44859</v>
      </c>
      <c r="E1479" s="158">
        <v>3689.0871999999999</v>
      </c>
      <c r="F1479" s="158">
        <v>6.7653999999999996</v>
      </c>
      <c r="G1479" s="158">
        <v>6.7653999999999996</v>
      </c>
      <c r="H1479" s="158">
        <v>5.4436999999999998</v>
      </c>
      <c r="I1479" s="158">
        <v>5.2446000000000002</v>
      </c>
      <c r="J1479" s="158">
        <v>4.9463999999999997</v>
      </c>
      <c r="K1479" s="158">
        <v>4.8596000000000004</v>
      </c>
      <c r="L1479" s="158">
        <v>4.3285</v>
      </c>
      <c r="M1479" s="158">
        <v>4.3537999999999997</v>
      </c>
      <c r="N1479" s="158">
        <v>4.2422000000000004</v>
      </c>
      <c r="O1479" s="158">
        <v>4.6589</v>
      </c>
      <c r="P1479" s="158">
        <v>5.9451000000000001</v>
      </c>
      <c r="Q1479" s="158">
        <v>6.9991000000000003</v>
      </c>
      <c r="R1479" s="158">
        <v>3.9573999999999998</v>
      </c>
      <c r="S1479" t="s">
        <v>1858</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1129</v>
      </c>
      <c r="B1480" s="154" t="s">
        <v>1151</v>
      </c>
      <c r="C1480" s="154">
        <v>119746</v>
      </c>
      <c r="D1480" s="157">
        <v>44859</v>
      </c>
      <c r="E1480" s="158">
        <v>3711.7107000000001</v>
      </c>
      <c r="F1480" s="158">
        <v>6.8693999999999997</v>
      </c>
      <c r="G1480" s="158">
        <v>6.8693999999999997</v>
      </c>
      <c r="H1480" s="158">
        <v>5.5472999999999999</v>
      </c>
      <c r="I1480" s="158">
        <v>5.3483000000000001</v>
      </c>
      <c r="J1480" s="158">
        <v>5.0503999999999998</v>
      </c>
      <c r="K1480" s="158">
        <v>4.9645999999999999</v>
      </c>
      <c r="L1480" s="158">
        <v>4.4230999999999998</v>
      </c>
      <c r="M1480" s="158">
        <v>4.4428000000000001</v>
      </c>
      <c r="N1480" s="158">
        <v>4.3289</v>
      </c>
      <c r="O1480" s="158">
        <v>4.7514000000000003</v>
      </c>
      <c r="P1480" s="158">
        <v>6.0243000000000002</v>
      </c>
      <c r="Q1480" s="158">
        <v>7.1615000000000002</v>
      </c>
      <c r="R1480" s="158">
        <v>4.0462999999999996</v>
      </c>
      <c r="S1480" t="s">
        <v>1858</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1129</v>
      </c>
      <c r="B1481" s="154" t="s">
        <v>1152</v>
      </c>
      <c r="C1481" s="154">
        <v>119431</v>
      </c>
      <c r="D1481" s="157">
        <v>44859</v>
      </c>
      <c r="E1481" s="158">
        <v>34.099295035248197</v>
      </c>
      <c r="F1481" s="158">
        <v>6.5873999999999997</v>
      </c>
      <c r="G1481" s="158">
        <v>6.5873999999999997</v>
      </c>
      <c r="H1481" s="158">
        <v>5.3266</v>
      </c>
      <c r="I1481" s="158">
        <v>5.1363000000000003</v>
      </c>
      <c r="J1481" s="158">
        <v>5.1558999999999999</v>
      </c>
      <c r="K1481" s="158">
        <v>4.9383999999999997</v>
      </c>
      <c r="L1481" s="158">
        <v>4.0057999999999998</v>
      </c>
      <c r="M1481" s="158">
        <v>4.0180999999999996</v>
      </c>
      <c r="N1481" s="158">
        <v>3.9497</v>
      </c>
      <c r="O1481" s="158">
        <v>4.5296000000000003</v>
      </c>
      <c r="P1481" s="158">
        <v>6.0368000000000004</v>
      </c>
      <c r="Q1481" s="158">
        <v>7.4474999999999998</v>
      </c>
      <c r="R1481" s="158">
        <v>3.6515</v>
      </c>
      <c r="S1481" t="s">
        <v>1858</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1129</v>
      </c>
      <c r="B1482" s="154" t="s">
        <v>1153</v>
      </c>
      <c r="C1482" s="154">
        <v>114216</v>
      </c>
      <c r="D1482" s="157">
        <v>44859</v>
      </c>
      <c r="E1482" s="158">
        <v>32.763011849407498</v>
      </c>
      <c r="F1482" s="158">
        <v>6.1451000000000002</v>
      </c>
      <c r="G1482" s="158">
        <v>6.1451000000000002</v>
      </c>
      <c r="H1482" s="158">
        <v>4.8503999999999996</v>
      </c>
      <c r="I1482" s="158">
        <v>4.6632999999999996</v>
      </c>
      <c r="J1482" s="158">
        <v>4.6769999999999996</v>
      </c>
      <c r="K1482" s="158">
        <v>4.4539999999999997</v>
      </c>
      <c r="L1482" s="158">
        <v>3.5171000000000001</v>
      </c>
      <c r="M1482" s="158">
        <v>3.5371999999999999</v>
      </c>
      <c r="N1482" s="158">
        <v>3.4620000000000002</v>
      </c>
      <c r="O1482" s="158">
        <v>4.0301</v>
      </c>
      <c r="P1482" s="158">
        <v>5.5281000000000002</v>
      </c>
      <c r="Q1482" s="158">
        <v>7.1349</v>
      </c>
      <c r="R1482" s="158">
        <v>3.1608000000000001</v>
      </c>
      <c r="S1482" t="s">
        <v>1858</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1129</v>
      </c>
      <c r="B1483" s="154" t="s">
        <v>1154</v>
      </c>
      <c r="C1483" s="154">
        <v>103048</v>
      </c>
      <c r="D1483" s="157">
        <v>44859</v>
      </c>
      <c r="E1483" s="158">
        <v>3405.3867</v>
      </c>
      <c r="F1483" s="158">
        <v>6.5944000000000003</v>
      </c>
      <c r="G1483" s="158">
        <v>6.5944000000000003</v>
      </c>
      <c r="H1483" s="158">
        <v>5.2378999999999998</v>
      </c>
      <c r="I1483" s="158">
        <v>5.2336</v>
      </c>
      <c r="J1483" s="158">
        <v>5.0570000000000004</v>
      </c>
      <c r="K1483" s="158">
        <v>5.0433000000000003</v>
      </c>
      <c r="L1483" s="158">
        <v>4.5121000000000002</v>
      </c>
      <c r="M1483" s="158">
        <v>4.4790000000000001</v>
      </c>
      <c r="N1483" s="158">
        <v>4.3593000000000002</v>
      </c>
      <c r="O1483" s="158">
        <v>4.8364000000000003</v>
      </c>
      <c r="P1483" s="158">
        <v>6.1020000000000003</v>
      </c>
      <c r="Q1483" s="158">
        <v>7.3080999999999996</v>
      </c>
      <c r="R1483" s="158">
        <v>4.0693999999999999</v>
      </c>
      <c r="S1483" t="s">
        <v>1858</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1129</v>
      </c>
      <c r="B1484" s="154" t="s">
        <v>1155</v>
      </c>
      <c r="C1484" s="154">
        <v>118719</v>
      </c>
      <c r="D1484" s="157">
        <v>44859</v>
      </c>
      <c r="E1484" s="158">
        <v>3437.2838999999999</v>
      </c>
      <c r="F1484" s="158">
        <v>6.7243000000000004</v>
      </c>
      <c r="G1484" s="158">
        <v>6.7243000000000004</v>
      </c>
      <c r="H1484" s="158">
        <v>5.3678999999999997</v>
      </c>
      <c r="I1484" s="158">
        <v>5.3639999999999999</v>
      </c>
      <c r="J1484" s="158">
        <v>5.1878000000000002</v>
      </c>
      <c r="K1484" s="158">
        <v>5.1562000000000001</v>
      </c>
      <c r="L1484" s="158">
        <v>4.6203000000000003</v>
      </c>
      <c r="M1484" s="158">
        <v>4.5922000000000001</v>
      </c>
      <c r="N1484" s="158">
        <v>4.4710999999999999</v>
      </c>
      <c r="O1484" s="158">
        <v>4.9436999999999998</v>
      </c>
      <c r="P1484" s="158">
        <v>6.2096999999999998</v>
      </c>
      <c r="Q1484" s="158">
        <v>7.2408999999999999</v>
      </c>
      <c r="R1484" s="158">
        <v>4.1772</v>
      </c>
      <c r="S1484" t="s">
        <v>1858</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1129</v>
      </c>
      <c r="B1485" s="154" t="s">
        <v>1156</v>
      </c>
      <c r="C1485" s="154">
        <v>148161</v>
      </c>
      <c r="D1485" s="157">
        <v>44859</v>
      </c>
      <c r="E1485" s="158">
        <v>1122.4531999999999</v>
      </c>
      <c r="F1485" s="158">
        <v>5.5232999999999999</v>
      </c>
      <c r="G1485" s="158">
        <v>5.5232999999999999</v>
      </c>
      <c r="H1485" s="158">
        <v>5.23</v>
      </c>
      <c r="I1485" s="158">
        <v>5.3324999999999996</v>
      </c>
      <c r="J1485" s="158">
        <v>5.3318000000000003</v>
      </c>
      <c r="K1485" s="158">
        <v>5.0106000000000002</v>
      </c>
      <c r="L1485" s="158">
        <v>4.6109999999999998</v>
      </c>
      <c r="M1485" s="158">
        <v>4.5176999999999996</v>
      </c>
      <c r="N1485" s="158">
        <v>4.3563000000000001</v>
      </c>
      <c r="O1485" s="158"/>
      <c r="P1485" s="158"/>
      <c r="Q1485" s="158">
        <v>4.4756</v>
      </c>
      <c r="R1485" s="158">
        <v>4.0490000000000004</v>
      </c>
      <c r="S1485" t="s">
        <v>1858</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1129</v>
      </c>
      <c r="B1486" s="154" t="s">
        <v>1157</v>
      </c>
      <c r="C1486" s="154">
        <v>148159</v>
      </c>
      <c r="D1486" s="157">
        <v>44859</v>
      </c>
      <c r="E1486" s="158">
        <v>1099.1742999999999</v>
      </c>
      <c r="F1486" s="158">
        <v>5.1391</v>
      </c>
      <c r="G1486" s="158">
        <v>5.1391</v>
      </c>
      <c r="H1486" s="158">
        <v>4.8456000000000001</v>
      </c>
      <c r="I1486" s="158">
        <v>4.9459999999999997</v>
      </c>
      <c r="J1486" s="158">
        <v>4.9101999999999997</v>
      </c>
      <c r="K1486" s="158">
        <v>4.4593999999999996</v>
      </c>
      <c r="L1486" s="158">
        <v>4.0171000000000001</v>
      </c>
      <c r="M1486" s="158">
        <v>3.8982999999999999</v>
      </c>
      <c r="N1486" s="158">
        <v>3.6589</v>
      </c>
      <c r="O1486" s="158"/>
      <c r="P1486" s="158"/>
      <c r="Q1486" s="158">
        <v>3.649</v>
      </c>
      <c r="R1486" s="158">
        <v>3.2414000000000001</v>
      </c>
      <c r="S1486" t="s">
        <v>1858</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1129</v>
      </c>
      <c r="B1487" s="154" t="s">
        <v>1158</v>
      </c>
      <c r="C1487" s="154">
        <v>103464</v>
      </c>
      <c r="D1487" s="157"/>
      <c r="E1487" s="158"/>
      <c r="F1487" s="158"/>
      <c r="G1487" s="158"/>
      <c r="H1487" s="158"/>
      <c r="I1487" s="158"/>
      <c r="J1487" s="158"/>
      <c r="K1487" s="158"/>
      <c r="L1487" s="158"/>
      <c r="M1487" s="158"/>
      <c r="N1487" s="158"/>
      <c r="O1487" s="158"/>
      <c r="P1487" s="158"/>
      <c r="Q1487" s="158"/>
      <c r="R1487" s="158"/>
      <c r="S1487" t="s">
        <v>1857</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1129</v>
      </c>
      <c r="B1488" s="154" t="s">
        <v>1159</v>
      </c>
      <c r="C1488" s="154">
        <v>120845</v>
      </c>
      <c r="D1488" s="157"/>
      <c r="E1488" s="158"/>
      <c r="F1488" s="158"/>
      <c r="G1488" s="158"/>
      <c r="H1488" s="158"/>
      <c r="I1488" s="158"/>
      <c r="J1488" s="158"/>
      <c r="K1488" s="158"/>
      <c r="L1488" s="158"/>
      <c r="M1488" s="158"/>
      <c r="N1488" s="158"/>
      <c r="O1488" s="158"/>
      <c r="P1488" s="158"/>
      <c r="Q1488" s="158"/>
      <c r="R1488" s="158"/>
      <c r="S1488" t="s">
        <v>1857</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1129</v>
      </c>
      <c r="B1489" s="154" t="s">
        <v>1160</v>
      </c>
      <c r="C1489" s="154">
        <v>119821</v>
      </c>
      <c r="D1489" s="157">
        <v>44859</v>
      </c>
      <c r="E1489" s="158">
        <v>36.414299999999997</v>
      </c>
      <c r="F1489" s="158">
        <v>6.9466000000000001</v>
      </c>
      <c r="G1489" s="158">
        <v>6.9466000000000001</v>
      </c>
      <c r="H1489" s="158">
        <v>5.4039999999999999</v>
      </c>
      <c r="I1489" s="158">
        <v>5.4671000000000003</v>
      </c>
      <c r="J1489" s="158">
        <v>5.056</v>
      </c>
      <c r="K1489" s="158">
        <v>4.9820000000000002</v>
      </c>
      <c r="L1489" s="158">
        <v>4.2601000000000004</v>
      </c>
      <c r="M1489" s="158">
        <v>4.3079999999999998</v>
      </c>
      <c r="N1489" s="158">
        <v>4.2156000000000002</v>
      </c>
      <c r="O1489" s="158">
        <v>4.9343000000000004</v>
      </c>
      <c r="P1489" s="158">
        <v>6.1314000000000002</v>
      </c>
      <c r="Q1489" s="158">
        <v>7.5217000000000001</v>
      </c>
      <c r="R1489" s="158">
        <v>4.0434000000000001</v>
      </c>
      <c r="S1489" t="s">
        <v>1858</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1129</v>
      </c>
      <c r="B1490" s="154" t="s">
        <v>1161</v>
      </c>
      <c r="C1490" s="154">
        <v>102503</v>
      </c>
      <c r="D1490" s="157">
        <v>44859</v>
      </c>
      <c r="E1490" s="158">
        <v>34.397599999999997</v>
      </c>
      <c r="F1490" s="158">
        <v>6.4508999999999999</v>
      </c>
      <c r="G1490" s="158">
        <v>6.4508999999999999</v>
      </c>
      <c r="H1490" s="158">
        <v>4.8856999999999999</v>
      </c>
      <c r="I1490" s="158">
        <v>4.9436</v>
      </c>
      <c r="J1490" s="158">
        <v>4.5277000000000003</v>
      </c>
      <c r="K1490" s="158">
        <v>4.4471999999999996</v>
      </c>
      <c r="L1490" s="158">
        <v>3.7248000000000001</v>
      </c>
      <c r="M1490" s="158">
        <v>3.7658</v>
      </c>
      <c r="N1490" s="158">
        <v>3.6675</v>
      </c>
      <c r="O1490" s="158">
        <v>4.3720999999999997</v>
      </c>
      <c r="P1490" s="158">
        <v>5.5101000000000004</v>
      </c>
      <c r="Q1490" s="158">
        <v>6.9866000000000001</v>
      </c>
      <c r="R1490" s="158">
        <v>3.5068999999999999</v>
      </c>
      <c r="S1490" t="s">
        <v>1858</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1129</v>
      </c>
      <c r="B1491" s="154" t="s">
        <v>1162</v>
      </c>
      <c r="C1491" s="154">
        <v>145050</v>
      </c>
      <c r="D1491" s="157">
        <v>44859</v>
      </c>
      <c r="E1491" s="158">
        <v>12.4358</v>
      </c>
      <c r="F1491" s="158">
        <v>5.7270000000000003</v>
      </c>
      <c r="G1491" s="158">
        <v>5.7270000000000003</v>
      </c>
      <c r="H1491" s="158">
        <v>5.7927</v>
      </c>
      <c r="I1491" s="158">
        <v>5.7991999999999999</v>
      </c>
      <c r="J1491" s="158">
        <v>5.3724999999999996</v>
      </c>
      <c r="K1491" s="158">
        <v>5.2888999999999999</v>
      </c>
      <c r="L1491" s="158">
        <v>4.6665000000000001</v>
      </c>
      <c r="M1491" s="158">
        <v>4.3997999999999999</v>
      </c>
      <c r="N1491" s="158">
        <v>4.1428000000000003</v>
      </c>
      <c r="O1491" s="158">
        <v>4.4165999999999999</v>
      </c>
      <c r="P1491" s="158"/>
      <c r="Q1491" s="158">
        <v>5.4852999999999996</v>
      </c>
      <c r="R1491" s="158">
        <v>3.8003999999999998</v>
      </c>
      <c r="S1491" t="s">
        <v>1858</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1129</v>
      </c>
      <c r="B1492" s="154" t="s">
        <v>1163</v>
      </c>
      <c r="C1492" s="154">
        <v>145042</v>
      </c>
      <c r="D1492" s="157">
        <v>44859</v>
      </c>
      <c r="E1492" s="158">
        <v>12.389099999999999</v>
      </c>
      <c r="F1492" s="158">
        <v>5.6010999999999997</v>
      </c>
      <c r="G1492" s="158">
        <v>5.6010999999999997</v>
      </c>
      <c r="H1492" s="158">
        <v>5.7302</v>
      </c>
      <c r="I1492" s="158">
        <v>5.7153999999999998</v>
      </c>
      <c r="J1492" s="158">
        <v>5.2813999999999997</v>
      </c>
      <c r="K1492" s="158">
        <v>5.1973000000000003</v>
      </c>
      <c r="L1492" s="158">
        <v>4.5951000000000004</v>
      </c>
      <c r="M1492" s="158">
        <v>4.3202999999999996</v>
      </c>
      <c r="N1492" s="158">
        <v>4.0594000000000001</v>
      </c>
      <c r="O1492" s="158">
        <v>4.3383000000000003</v>
      </c>
      <c r="P1492" s="158"/>
      <c r="Q1492" s="158">
        <v>5.3880999999999997</v>
      </c>
      <c r="R1492" s="158">
        <v>3.7170000000000001</v>
      </c>
      <c r="S1492" t="s">
        <v>1858</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1129</v>
      </c>
      <c r="B1493" s="154" t="s">
        <v>1164</v>
      </c>
      <c r="C1493" s="154">
        <v>119424</v>
      </c>
      <c r="D1493" s="157">
        <v>44859</v>
      </c>
      <c r="E1493" s="158">
        <v>3920.8101999999999</v>
      </c>
      <c r="F1493" s="158">
        <v>7.0067000000000004</v>
      </c>
      <c r="G1493" s="158">
        <v>7.0067000000000004</v>
      </c>
      <c r="H1493" s="158">
        <v>5.8577000000000004</v>
      </c>
      <c r="I1493" s="158">
        <v>5.4702999999999999</v>
      </c>
      <c r="J1493" s="158">
        <v>5.2736999999999998</v>
      </c>
      <c r="K1493" s="158">
        <v>5.1814999999999998</v>
      </c>
      <c r="L1493" s="158">
        <v>4.4870999999999999</v>
      </c>
      <c r="M1493" s="158">
        <v>4.5114000000000001</v>
      </c>
      <c r="N1493" s="158">
        <v>4.4283999999999999</v>
      </c>
      <c r="O1493" s="158">
        <v>5.1292999999999997</v>
      </c>
      <c r="P1493" s="158">
        <v>4.7248999999999999</v>
      </c>
      <c r="Q1493" s="158">
        <v>6.4565999999999999</v>
      </c>
      <c r="R1493" s="158">
        <v>4.2655000000000003</v>
      </c>
      <c r="S1493" t="s">
        <v>1858</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1129</v>
      </c>
      <c r="B1494" s="154" t="s">
        <v>1165</v>
      </c>
      <c r="C1494" s="154">
        <v>101847</v>
      </c>
      <c r="D1494" s="157">
        <v>44859</v>
      </c>
      <c r="E1494" s="158">
        <v>3875.1046000000001</v>
      </c>
      <c r="F1494" s="158">
        <v>6.5918000000000001</v>
      </c>
      <c r="G1494" s="158">
        <v>6.5918000000000001</v>
      </c>
      <c r="H1494" s="158">
        <v>5.5133999999999999</v>
      </c>
      <c r="I1494" s="158">
        <v>5.1670999999999996</v>
      </c>
      <c r="J1494" s="158">
        <v>5.0007999999999999</v>
      </c>
      <c r="K1494" s="158">
        <v>4.9367000000000001</v>
      </c>
      <c r="L1494" s="158">
        <v>4.2382</v>
      </c>
      <c r="M1494" s="158">
        <v>4.2496999999999998</v>
      </c>
      <c r="N1494" s="158">
        <v>4.1672000000000002</v>
      </c>
      <c r="O1494" s="158">
        <v>4.9233000000000002</v>
      </c>
      <c r="P1494" s="158">
        <v>4.5532000000000004</v>
      </c>
      <c r="Q1494" s="158">
        <v>6.6361999999999997</v>
      </c>
      <c r="R1494" s="158">
        <v>4.0338000000000003</v>
      </c>
      <c r="S1494" t="s">
        <v>1858</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1129</v>
      </c>
      <c r="B1495" s="154" t="s">
        <v>1166</v>
      </c>
      <c r="C1495" s="154">
        <v>120299</v>
      </c>
      <c r="D1495" s="157">
        <v>44859</v>
      </c>
      <c r="E1495" s="158">
        <v>2553.5533</v>
      </c>
      <c r="F1495" s="158">
        <v>7.2558999999999996</v>
      </c>
      <c r="G1495" s="158">
        <v>7.2558999999999996</v>
      </c>
      <c r="H1495" s="158">
        <v>5.5313999999999997</v>
      </c>
      <c r="I1495" s="158">
        <v>5.4490999999999996</v>
      </c>
      <c r="J1495" s="158">
        <v>5.3540000000000001</v>
      </c>
      <c r="K1495" s="158">
        <v>5.1432000000000002</v>
      </c>
      <c r="L1495" s="158">
        <v>4.5033000000000003</v>
      </c>
      <c r="M1495" s="158">
        <v>4.4856999999999996</v>
      </c>
      <c r="N1495" s="158">
        <v>4.3624999999999998</v>
      </c>
      <c r="O1495" s="158">
        <v>4.9017999999999997</v>
      </c>
      <c r="P1495" s="158">
        <v>6.1601999999999997</v>
      </c>
      <c r="Q1495" s="158">
        <v>7.2306999999999997</v>
      </c>
      <c r="R1495" s="158">
        <v>4.0976999999999997</v>
      </c>
      <c r="S1495" t="s">
        <v>1858</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1129</v>
      </c>
      <c r="B1496" s="154" t="s">
        <v>1167</v>
      </c>
      <c r="C1496" s="154">
        <v>112077</v>
      </c>
      <c r="D1496" s="157">
        <v>44859</v>
      </c>
      <c r="E1496" s="158">
        <v>2528.4427999999998</v>
      </c>
      <c r="F1496" s="158">
        <v>7.1856</v>
      </c>
      <c r="G1496" s="158">
        <v>7.1856</v>
      </c>
      <c r="H1496" s="158">
        <v>5.4614000000000003</v>
      </c>
      <c r="I1496" s="158">
        <v>5.3788999999999998</v>
      </c>
      <c r="J1496" s="158">
        <v>5.2836999999999996</v>
      </c>
      <c r="K1496" s="158">
        <v>5.0723000000000003</v>
      </c>
      <c r="L1496" s="158">
        <v>4.4259000000000004</v>
      </c>
      <c r="M1496" s="158">
        <v>4.4024999999999999</v>
      </c>
      <c r="N1496" s="158">
        <v>4.2759999999999998</v>
      </c>
      <c r="O1496" s="158">
        <v>4.8067000000000002</v>
      </c>
      <c r="P1496" s="158">
        <v>6.05</v>
      </c>
      <c r="Q1496" s="158">
        <v>7.2210999999999999</v>
      </c>
      <c r="R1496" s="158">
        <v>4.008</v>
      </c>
      <c r="S1496" t="s">
        <v>1858</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6.5582378378378383</v>
      </c>
      <c r="G1497" s="160">
        <v>6.5582378378378383</v>
      </c>
      <c r="H1497" s="160">
        <v>5.0848945945945925</v>
      </c>
      <c r="I1497" s="160">
        <v>5.120564864864865</v>
      </c>
      <c r="J1497" s="160">
        <v>4.8565081081081081</v>
      </c>
      <c r="K1497" s="160">
        <v>4.709445945945947</v>
      </c>
      <c r="L1497" s="160">
        <v>3.9992189189189191</v>
      </c>
      <c r="M1497" s="160">
        <v>4.016181081081081</v>
      </c>
      <c r="N1497" s="160">
        <v>3.9335162162162178</v>
      </c>
      <c r="O1497" s="160">
        <v>4.6238171428571446</v>
      </c>
      <c r="P1497" s="160">
        <v>5.839827586206896</v>
      </c>
      <c r="Q1497" s="160">
        <v>6.505370270270272</v>
      </c>
      <c r="R1497" s="160">
        <v>3.7488189189189196</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6.6357999999999997</v>
      </c>
      <c r="G1498" s="160">
        <v>6.6357999999999997</v>
      </c>
      <c r="H1498" s="160">
        <v>5.3266</v>
      </c>
      <c r="I1498" s="160">
        <v>5.2336</v>
      </c>
      <c r="J1498" s="160">
        <v>5.0442999999999998</v>
      </c>
      <c r="K1498" s="160">
        <v>4.8596000000000004</v>
      </c>
      <c r="L1498" s="160">
        <v>4.2382</v>
      </c>
      <c r="M1498" s="160">
        <v>4.2337999999999996</v>
      </c>
      <c r="N1498" s="160">
        <v>4.1077000000000004</v>
      </c>
      <c r="O1498" s="160">
        <v>4.7514000000000003</v>
      </c>
      <c r="P1498" s="160">
        <v>6.0016999999999996</v>
      </c>
      <c r="Q1498" s="160">
        <v>6.9991000000000003</v>
      </c>
      <c r="R1498" s="160">
        <v>3.8485</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05"/>
      <c r="B1499" s="105"/>
      <c r="C1499" s="105"/>
      <c r="D1499" s="105"/>
      <c r="E1499" s="105"/>
      <c r="F1499" s="105"/>
      <c r="G1499" s="105"/>
      <c r="H1499" s="105"/>
      <c r="I1499" s="105"/>
      <c r="J1499" s="105"/>
      <c r="K1499" s="105"/>
      <c r="L1499" s="105"/>
      <c r="M1499" s="105"/>
      <c r="N1499" s="105"/>
      <c r="O1499" s="105"/>
      <c r="P1499" s="105"/>
      <c r="Q1499" s="105"/>
      <c r="R1499" s="105"/>
    </row>
    <row r="1500" spans="1:34" x14ac:dyDescent="0.3">
      <c r="A1500" s="156" t="s">
        <v>1168</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1169</v>
      </c>
      <c r="B1501" s="154" t="s">
        <v>1170</v>
      </c>
      <c r="C1501" s="154">
        <v>120524</v>
      </c>
      <c r="D1501" s="157">
        <v>44859</v>
      </c>
      <c r="E1501" s="158">
        <v>32.9099</v>
      </c>
      <c r="F1501" s="158">
        <v>0.3473</v>
      </c>
      <c r="G1501" s="158">
        <v>0.3473</v>
      </c>
      <c r="H1501" s="158">
        <v>0.30109999999999998</v>
      </c>
      <c r="I1501" s="158">
        <v>1.4992000000000001</v>
      </c>
      <c r="J1501" s="158">
        <v>0.4456</v>
      </c>
      <c r="K1501" s="158">
        <v>3.3239000000000001</v>
      </c>
      <c r="L1501" s="158">
        <v>0.37390000000000001</v>
      </c>
      <c r="M1501" s="158">
        <v>-2.4525000000000001</v>
      </c>
      <c r="N1501" s="158">
        <v>-4.6344000000000003</v>
      </c>
      <c r="O1501" s="158">
        <v>13.4086</v>
      </c>
      <c r="P1501" s="158">
        <v>11.7395</v>
      </c>
      <c r="Q1501" s="158">
        <v>10.1938</v>
      </c>
      <c r="R1501" s="158">
        <v>16.525099999999998</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1169</v>
      </c>
      <c r="B1502" s="154" t="s">
        <v>1171</v>
      </c>
      <c r="C1502" s="154">
        <v>113064</v>
      </c>
      <c r="D1502" s="157">
        <v>44859</v>
      </c>
      <c r="E1502" s="158">
        <v>29.235299999999999</v>
      </c>
      <c r="F1502" s="158">
        <v>0.3322</v>
      </c>
      <c r="G1502" s="158">
        <v>0.3322</v>
      </c>
      <c r="H1502" s="158">
        <v>0.27439999999999998</v>
      </c>
      <c r="I1502" s="158">
        <v>1.4441999999999999</v>
      </c>
      <c r="J1502" s="158">
        <v>0.31840000000000002</v>
      </c>
      <c r="K1502" s="158">
        <v>2.9445000000000001</v>
      </c>
      <c r="L1502" s="158">
        <v>-0.37040000000000001</v>
      </c>
      <c r="M1502" s="158">
        <v>-3.5670000000000002</v>
      </c>
      <c r="N1502" s="158">
        <v>-6.1208</v>
      </c>
      <c r="O1502" s="158">
        <v>11.6936</v>
      </c>
      <c r="P1502" s="158">
        <v>10.2677</v>
      </c>
      <c r="Q1502" s="158">
        <v>9.2066999999999997</v>
      </c>
      <c r="R1502" s="158">
        <v>14.6685</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1169</v>
      </c>
      <c r="B1503" s="154" t="s">
        <v>1172</v>
      </c>
      <c r="C1503" s="154">
        <v>103131</v>
      </c>
      <c r="D1503" s="157">
        <v>44859</v>
      </c>
      <c r="E1503" s="158">
        <v>48.834000000000003</v>
      </c>
      <c r="F1503" s="158">
        <v>0.79469999999999996</v>
      </c>
      <c r="G1503" s="158">
        <v>0.79469999999999996</v>
      </c>
      <c r="H1503" s="158">
        <v>0.83840000000000003</v>
      </c>
      <c r="I1503" s="158">
        <v>2.0030999999999999</v>
      </c>
      <c r="J1503" s="158">
        <v>1.2188000000000001</v>
      </c>
      <c r="K1503" s="158">
        <v>3.4904000000000002</v>
      </c>
      <c r="L1503" s="158">
        <v>3.7080000000000002</v>
      </c>
      <c r="M1503" s="158">
        <v>3.0013999999999998</v>
      </c>
      <c r="N1503" s="158">
        <v>2.7867999999999999</v>
      </c>
      <c r="O1503" s="158">
        <v>14.6547</v>
      </c>
      <c r="P1503" s="158">
        <v>9.8454999999999995</v>
      </c>
      <c r="Q1503" s="158">
        <v>9.6584000000000003</v>
      </c>
      <c r="R1503" s="158">
        <v>15.7189</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1169</v>
      </c>
      <c r="B1504" s="154" t="s">
        <v>1173</v>
      </c>
      <c r="C1504" s="154">
        <v>119131</v>
      </c>
      <c r="D1504" s="157">
        <v>44859</v>
      </c>
      <c r="E1504" s="158">
        <v>52.761000000000003</v>
      </c>
      <c r="F1504" s="158">
        <v>0.80630000000000002</v>
      </c>
      <c r="G1504" s="158">
        <v>0.80630000000000002</v>
      </c>
      <c r="H1504" s="158">
        <v>0.86219999999999997</v>
      </c>
      <c r="I1504" s="158">
        <v>2.0482999999999998</v>
      </c>
      <c r="J1504" s="158">
        <v>1.329</v>
      </c>
      <c r="K1504" s="158">
        <v>3.8378000000000001</v>
      </c>
      <c r="L1504" s="158">
        <v>4.3925000000000001</v>
      </c>
      <c r="M1504" s="158">
        <v>4.0629999999999997</v>
      </c>
      <c r="N1504" s="158">
        <v>4.2213000000000003</v>
      </c>
      <c r="O1504" s="158">
        <v>16.097300000000001</v>
      </c>
      <c r="P1504" s="158">
        <v>10.934900000000001</v>
      </c>
      <c r="Q1504" s="158">
        <v>10.8733</v>
      </c>
      <c r="R1504" s="158">
        <v>17.3446</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1169</v>
      </c>
      <c r="B1505" s="154" t="s">
        <v>1174</v>
      </c>
      <c r="C1505" s="154">
        <v>101144</v>
      </c>
      <c r="D1505" s="157">
        <v>44859</v>
      </c>
      <c r="E1505" s="158">
        <v>461.79230000000001</v>
      </c>
      <c r="F1505" s="158">
        <v>0.94399999999999995</v>
      </c>
      <c r="G1505" s="158">
        <v>0.94399999999999995</v>
      </c>
      <c r="H1505" s="158">
        <v>1.4785999999999999</v>
      </c>
      <c r="I1505" s="158">
        <v>2.5103</v>
      </c>
      <c r="J1505" s="158">
        <v>2.9670999999999998</v>
      </c>
      <c r="K1505" s="158">
        <v>6.9481999999999999</v>
      </c>
      <c r="L1505" s="158">
        <v>5.0107999999999997</v>
      </c>
      <c r="M1505" s="158">
        <v>8.8818999999999999</v>
      </c>
      <c r="N1505" s="158">
        <v>9.1312999999999995</v>
      </c>
      <c r="O1505" s="158">
        <v>20.343299999999999</v>
      </c>
      <c r="P1505" s="158">
        <v>12.7371</v>
      </c>
      <c r="Q1505" s="158">
        <v>21.125</v>
      </c>
      <c r="R1505" s="158">
        <v>32.9938</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1169</v>
      </c>
      <c r="B1506" s="154" t="s">
        <v>1175</v>
      </c>
      <c r="C1506" s="154">
        <v>120334</v>
      </c>
      <c r="D1506" s="157">
        <v>44859</v>
      </c>
      <c r="E1506" s="158">
        <v>498.11709999999999</v>
      </c>
      <c r="F1506" s="158">
        <v>0.95140000000000002</v>
      </c>
      <c r="G1506" s="158">
        <v>0.95140000000000002</v>
      </c>
      <c r="H1506" s="158">
        <v>1.4917</v>
      </c>
      <c r="I1506" s="158">
        <v>2.5362</v>
      </c>
      <c r="J1506" s="158">
        <v>3.0272000000000001</v>
      </c>
      <c r="K1506" s="158">
        <v>7.1247999999999996</v>
      </c>
      <c r="L1506" s="158">
        <v>5.3555000000000001</v>
      </c>
      <c r="M1506" s="158">
        <v>9.4107000000000003</v>
      </c>
      <c r="N1506" s="158">
        <v>9.8310999999999993</v>
      </c>
      <c r="O1506" s="158">
        <v>21.104700000000001</v>
      </c>
      <c r="P1506" s="158">
        <v>13.5951</v>
      </c>
      <c r="Q1506" s="158">
        <v>15.8896</v>
      </c>
      <c r="R1506" s="158">
        <v>33.817500000000003</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1169</v>
      </c>
      <c r="B1507" s="154" t="s">
        <v>1802</v>
      </c>
      <c r="C1507" s="154">
        <v>148454</v>
      </c>
      <c r="D1507" s="157">
        <v>44859</v>
      </c>
      <c r="E1507" s="158">
        <v>11.065</v>
      </c>
      <c r="F1507" s="158">
        <v>1.0336000000000001</v>
      </c>
      <c r="G1507" s="158">
        <v>1.0336000000000001</v>
      </c>
      <c r="H1507" s="158">
        <v>0.80530000000000002</v>
      </c>
      <c r="I1507" s="158">
        <v>1.3</v>
      </c>
      <c r="J1507" s="158">
        <v>1.101</v>
      </c>
      <c r="K1507" s="158">
        <v>1.3176000000000001</v>
      </c>
      <c r="L1507" s="158">
        <v>0.22370000000000001</v>
      </c>
      <c r="M1507" s="158">
        <v>0.78059999999999996</v>
      </c>
      <c r="N1507" s="158">
        <v>0.2074</v>
      </c>
      <c r="O1507" s="158"/>
      <c r="P1507" s="158"/>
      <c r="Q1507" s="158">
        <v>4.6542000000000003</v>
      </c>
      <c r="R1507" s="158">
        <v>4.3414999999999999</v>
      </c>
      <c r="T1507" s="106"/>
      <c r="U1507" s="107"/>
      <c r="V1507" s="107"/>
      <c r="W1507" s="107"/>
      <c r="X1507" s="107"/>
      <c r="Y1507" s="107"/>
      <c r="Z1507" s="107"/>
      <c r="AA1507" s="107"/>
      <c r="AB1507" s="107"/>
      <c r="AC1507" s="107"/>
      <c r="AD1507" s="107"/>
      <c r="AE1507" s="107"/>
      <c r="AF1507" s="107"/>
      <c r="AG1507" s="107"/>
      <c r="AH1507" s="107"/>
    </row>
    <row r="1508" spans="1:34" x14ac:dyDescent="0.3">
      <c r="A1508" s="154" t="s">
        <v>1169</v>
      </c>
      <c r="B1508" s="154" t="s">
        <v>1803</v>
      </c>
      <c r="C1508" s="154">
        <v>148455</v>
      </c>
      <c r="D1508" s="157">
        <v>44859</v>
      </c>
      <c r="E1508" s="158">
        <v>10.727499999999999</v>
      </c>
      <c r="F1508" s="158">
        <v>1.0218</v>
      </c>
      <c r="G1508" s="158">
        <v>1.0218</v>
      </c>
      <c r="H1508" s="158">
        <v>0.78449999999999998</v>
      </c>
      <c r="I1508" s="158">
        <v>1.2582</v>
      </c>
      <c r="J1508" s="158">
        <v>1.0056</v>
      </c>
      <c r="K1508" s="158">
        <v>1.0388999999999999</v>
      </c>
      <c r="L1508" s="158">
        <v>-0.35949999999999999</v>
      </c>
      <c r="M1508" s="158">
        <v>-0.1452</v>
      </c>
      <c r="N1508" s="158">
        <v>-1.0333000000000001</v>
      </c>
      <c r="O1508" s="158"/>
      <c r="P1508" s="158"/>
      <c r="Q1508" s="158">
        <v>3.2069999999999999</v>
      </c>
      <c r="R1508" s="158">
        <v>2.9146000000000001</v>
      </c>
      <c r="T1508" s="106"/>
      <c r="U1508" s="107"/>
      <c r="V1508" s="107"/>
      <c r="W1508" s="107"/>
      <c r="X1508" s="107"/>
      <c r="Y1508" s="107"/>
      <c r="Z1508" s="107"/>
      <c r="AA1508" s="107"/>
      <c r="AB1508" s="107"/>
      <c r="AC1508" s="107"/>
      <c r="AD1508" s="107"/>
      <c r="AE1508" s="107"/>
      <c r="AF1508" s="107"/>
      <c r="AG1508" s="107"/>
      <c r="AH1508" s="107"/>
    </row>
    <row r="1509" spans="1:34" x14ac:dyDescent="0.3">
      <c r="A1509" s="154" t="s">
        <v>1169</v>
      </c>
      <c r="B1509" s="154" t="s">
        <v>1874</v>
      </c>
      <c r="C1509" s="154">
        <v>119176</v>
      </c>
      <c r="D1509" s="157"/>
      <c r="E1509" s="158"/>
      <c r="F1509" s="158"/>
      <c r="G1509" s="158"/>
      <c r="H1509" s="158"/>
      <c r="I1509" s="158"/>
      <c r="J1509" s="158"/>
      <c r="K1509" s="158"/>
      <c r="L1509" s="158"/>
      <c r="M1509" s="158"/>
      <c r="N1509" s="158"/>
      <c r="O1509" s="158"/>
      <c r="P1509" s="158"/>
      <c r="Q1509" s="158"/>
      <c r="R1509" s="158"/>
      <c r="T1509" s="106"/>
      <c r="U1509" s="107"/>
      <c r="V1509" s="107"/>
      <c r="W1509" s="107"/>
      <c r="X1509" s="107"/>
      <c r="Y1509" s="107"/>
      <c r="Z1509" s="107"/>
      <c r="AA1509" s="107"/>
      <c r="AB1509" s="107"/>
      <c r="AC1509" s="107"/>
      <c r="AD1509" s="107"/>
      <c r="AE1509" s="107"/>
      <c r="AF1509" s="107"/>
      <c r="AG1509" s="107"/>
      <c r="AH1509" s="107"/>
    </row>
    <row r="1510" spans="1:34" x14ac:dyDescent="0.3">
      <c r="A1510" s="154" t="s">
        <v>1169</v>
      </c>
      <c r="B1510" s="154" t="s">
        <v>1931</v>
      </c>
      <c r="C1510" s="154">
        <v>114855</v>
      </c>
      <c r="D1510" s="157"/>
      <c r="E1510" s="158"/>
      <c r="F1510" s="158"/>
      <c r="G1510" s="158"/>
      <c r="H1510" s="158"/>
      <c r="I1510" s="158"/>
      <c r="J1510" s="158"/>
      <c r="K1510" s="158"/>
      <c r="L1510" s="158"/>
      <c r="M1510" s="158"/>
      <c r="N1510" s="158"/>
      <c r="O1510" s="158"/>
      <c r="P1510" s="158"/>
      <c r="Q1510" s="158"/>
      <c r="R1510" s="158"/>
      <c r="T1510" s="106"/>
      <c r="U1510" s="107"/>
      <c r="V1510" s="107"/>
      <c r="W1510" s="107"/>
      <c r="X1510" s="107"/>
      <c r="Y1510" s="107"/>
      <c r="Z1510" s="107"/>
      <c r="AA1510" s="107"/>
      <c r="AB1510" s="107"/>
      <c r="AC1510" s="107"/>
      <c r="AD1510" s="107"/>
      <c r="AE1510" s="107"/>
      <c r="AF1510" s="107"/>
      <c r="AG1510" s="107"/>
      <c r="AH1510" s="107"/>
    </row>
    <row r="1511" spans="1:34" x14ac:dyDescent="0.3">
      <c r="A1511" s="154" t="s">
        <v>1169</v>
      </c>
      <c r="B1511" s="154" t="s">
        <v>1804</v>
      </c>
      <c r="C1511" s="154">
        <v>148457</v>
      </c>
      <c r="D1511" s="157">
        <v>44859</v>
      </c>
      <c r="E1511" s="158">
        <v>13.6356</v>
      </c>
      <c r="F1511" s="158">
        <v>1.0966</v>
      </c>
      <c r="G1511" s="158">
        <v>1.0966</v>
      </c>
      <c r="H1511" s="158">
        <v>1.3173999999999999</v>
      </c>
      <c r="I1511" s="158">
        <v>2.9428000000000001</v>
      </c>
      <c r="J1511" s="158">
        <v>1.8919999999999999</v>
      </c>
      <c r="K1511" s="158">
        <v>2.6514000000000002</v>
      </c>
      <c r="L1511" s="158">
        <v>2.1339999999999999</v>
      </c>
      <c r="M1511" s="158">
        <v>2.9708000000000001</v>
      </c>
      <c r="N1511" s="158">
        <v>9.5399999999999999E-2</v>
      </c>
      <c r="O1511" s="158"/>
      <c r="P1511" s="158"/>
      <c r="Q1511" s="158">
        <v>15.4465</v>
      </c>
      <c r="R1511" s="158">
        <v>16.2242</v>
      </c>
      <c r="T1511" s="106"/>
      <c r="U1511" s="107"/>
      <c r="V1511" s="107"/>
      <c r="W1511" s="107"/>
      <c r="X1511" s="107"/>
      <c r="Y1511" s="107"/>
      <c r="Z1511" s="107"/>
      <c r="AA1511" s="107"/>
      <c r="AB1511" s="107"/>
      <c r="AC1511" s="107"/>
      <c r="AD1511" s="107"/>
      <c r="AE1511" s="107"/>
      <c r="AF1511" s="107"/>
      <c r="AG1511" s="107"/>
      <c r="AH1511" s="107"/>
    </row>
    <row r="1512" spans="1:34" x14ac:dyDescent="0.3">
      <c r="A1512" s="154" t="s">
        <v>1169</v>
      </c>
      <c r="B1512" s="154" t="s">
        <v>1805</v>
      </c>
      <c r="C1512" s="154">
        <v>148459</v>
      </c>
      <c r="D1512" s="157">
        <v>44859</v>
      </c>
      <c r="E1512" s="158">
        <v>13.2059</v>
      </c>
      <c r="F1512" s="158">
        <v>1.0791999999999999</v>
      </c>
      <c r="G1512" s="158">
        <v>1.0791999999999999</v>
      </c>
      <c r="H1512" s="158">
        <v>1.2862</v>
      </c>
      <c r="I1512" s="158">
        <v>2.8793000000000002</v>
      </c>
      <c r="J1512" s="158">
        <v>1.7513000000000001</v>
      </c>
      <c r="K1512" s="158">
        <v>2.2572000000000001</v>
      </c>
      <c r="L1512" s="158">
        <v>1.4309000000000001</v>
      </c>
      <c r="M1512" s="158">
        <v>1.9517</v>
      </c>
      <c r="N1512" s="158">
        <v>-1.2399</v>
      </c>
      <c r="O1512" s="158"/>
      <c r="P1512" s="158"/>
      <c r="Q1512" s="158">
        <v>13.7469</v>
      </c>
      <c r="R1512" s="158">
        <v>14.5192</v>
      </c>
      <c r="T1512" s="106"/>
      <c r="U1512" s="107"/>
      <c r="V1512" s="107"/>
      <c r="W1512" s="107"/>
      <c r="X1512" s="107"/>
      <c r="Y1512" s="107"/>
      <c r="Z1512" s="107"/>
      <c r="AA1512" s="107"/>
      <c r="AB1512" s="107"/>
      <c r="AC1512" s="107"/>
      <c r="AD1512" s="107"/>
      <c r="AE1512" s="107"/>
      <c r="AF1512" s="107"/>
      <c r="AG1512" s="107"/>
      <c r="AH1512" s="107"/>
    </row>
    <row r="1513" spans="1:34" x14ac:dyDescent="0.3">
      <c r="A1513" s="154" t="s">
        <v>1169</v>
      </c>
      <c r="B1513" s="154" t="s">
        <v>1176</v>
      </c>
      <c r="C1513" s="154">
        <v>101072</v>
      </c>
      <c r="D1513" s="157">
        <v>44859</v>
      </c>
      <c r="E1513" s="158">
        <v>85.653300000000002</v>
      </c>
      <c r="F1513" s="158">
        <v>0.83130000000000004</v>
      </c>
      <c r="G1513" s="158">
        <v>0.83130000000000004</v>
      </c>
      <c r="H1513" s="158">
        <v>0.60470000000000002</v>
      </c>
      <c r="I1513" s="158">
        <v>2.0806</v>
      </c>
      <c r="J1513" s="158">
        <v>8.2400000000000001E-2</v>
      </c>
      <c r="K1513" s="158">
        <v>10.3902</v>
      </c>
      <c r="L1513" s="158">
        <v>3.4990999999999999</v>
      </c>
      <c r="M1513" s="158">
        <v>8.2565000000000008</v>
      </c>
      <c r="N1513" s="158">
        <v>13.046900000000001</v>
      </c>
      <c r="O1513" s="158">
        <v>28.720500000000001</v>
      </c>
      <c r="P1513" s="158">
        <v>19.678599999999999</v>
      </c>
      <c r="Q1513" s="158">
        <v>10.4473</v>
      </c>
      <c r="R1513" s="158">
        <v>34.403399999999998</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1169</v>
      </c>
      <c r="B1514" s="154" t="s">
        <v>1177</v>
      </c>
      <c r="C1514" s="154">
        <v>120821</v>
      </c>
      <c r="D1514" s="157">
        <v>44859</v>
      </c>
      <c r="E1514" s="158">
        <v>88.403499999999994</v>
      </c>
      <c r="F1514" s="158">
        <v>0.85</v>
      </c>
      <c r="G1514" s="158">
        <v>0.85</v>
      </c>
      <c r="H1514" s="158">
        <v>0.63780000000000003</v>
      </c>
      <c r="I1514" s="158">
        <v>2.1488999999999998</v>
      </c>
      <c r="J1514" s="158">
        <v>0.23419999999999999</v>
      </c>
      <c r="K1514" s="158">
        <v>10.881399999999999</v>
      </c>
      <c r="L1514" s="158">
        <v>4.4200999999999997</v>
      </c>
      <c r="M1514" s="158">
        <v>9.7042000000000002</v>
      </c>
      <c r="N1514" s="158">
        <v>15.0791</v>
      </c>
      <c r="O1514" s="158">
        <v>30.219100000000001</v>
      </c>
      <c r="P1514" s="158">
        <v>20.437100000000001</v>
      </c>
      <c r="Q1514" s="158">
        <v>14.0177</v>
      </c>
      <c r="R1514" s="158">
        <v>36.645600000000002</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1169</v>
      </c>
      <c r="B1515" s="154" t="s">
        <v>1178</v>
      </c>
      <c r="C1515" s="154">
        <v>119843</v>
      </c>
      <c r="D1515" s="157">
        <v>44859</v>
      </c>
      <c r="E1515" s="158">
        <v>41.74</v>
      </c>
      <c r="F1515" s="158">
        <v>0.6431</v>
      </c>
      <c r="G1515" s="158">
        <v>0.6431</v>
      </c>
      <c r="H1515" s="158">
        <v>0.42880000000000001</v>
      </c>
      <c r="I1515" s="158">
        <v>0.81399999999999995</v>
      </c>
      <c r="J1515" s="158">
        <v>1.2023999999999999</v>
      </c>
      <c r="K1515" s="158">
        <v>4.2394999999999996</v>
      </c>
      <c r="L1515" s="158">
        <v>2.7568000000000001</v>
      </c>
      <c r="M1515" s="158">
        <v>4.7081</v>
      </c>
      <c r="N1515" s="158">
        <v>4.4850000000000003</v>
      </c>
      <c r="O1515" s="158">
        <v>11.513299999999999</v>
      </c>
      <c r="P1515" s="158">
        <v>9.7856000000000005</v>
      </c>
      <c r="Q1515" s="158">
        <v>10.8332</v>
      </c>
      <c r="R1515" s="158">
        <v>13.1165</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1169</v>
      </c>
      <c r="B1516" s="154" t="s">
        <v>1179</v>
      </c>
      <c r="C1516" s="154">
        <v>103408</v>
      </c>
      <c r="D1516" s="157">
        <v>44859</v>
      </c>
      <c r="E1516" s="158">
        <v>38.5807</v>
      </c>
      <c r="F1516" s="158">
        <v>0.63249999999999995</v>
      </c>
      <c r="G1516" s="158">
        <v>0.63249999999999995</v>
      </c>
      <c r="H1516" s="158">
        <v>0.41039999999999999</v>
      </c>
      <c r="I1516" s="158">
        <v>0.77710000000000001</v>
      </c>
      <c r="J1516" s="158">
        <v>1.1181000000000001</v>
      </c>
      <c r="K1516" s="158">
        <v>3.9950000000000001</v>
      </c>
      <c r="L1516" s="158">
        <v>2.2913000000000001</v>
      </c>
      <c r="M1516" s="158">
        <v>3.9830000000000001</v>
      </c>
      <c r="N1516" s="158">
        <v>3.5287000000000002</v>
      </c>
      <c r="O1516" s="158">
        <v>10.649800000000001</v>
      </c>
      <c r="P1516" s="158">
        <v>8.8391999999999999</v>
      </c>
      <c r="Q1516" s="158">
        <v>8.3107000000000006</v>
      </c>
      <c r="R1516" s="158">
        <v>12.154400000000001</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1169</v>
      </c>
      <c r="B1517" s="154" t="s">
        <v>1180</v>
      </c>
      <c r="C1517" s="154">
        <v>148053</v>
      </c>
      <c r="D1517" s="157">
        <v>44859</v>
      </c>
      <c r="E1517" s="158">
        <v>16.8462</v>
      </c>
      <c r="F1517" s="158">
        <v>0.56889999999999996</v>
      </c>
      <c r="G1517" s="158">
        <v>0.56889999999999996</v>
      </c>
      <c r="H1517" s="158">
        <v>1.0091000000000001</v>
      </c>
      <c r="I1517" s="158">
        <v>2.5413000000000001</v>
      </c>
      <c r="J1517" s="158">
        <v>2.1358999999999999</v>
      </c>
      <c r="K1517" s="158">
        <v>6.1432000000000002</v>
      </c>
      <c r="L1517" s="158">
        <v>5.4917999999999996</v>
      </c>
      <c r="M1517" s="158">
        <v>5.5030999999999999</v>
      </c>
      <c r="N1517" s="158">
        <v>5.6962999999999999</v>
      </c>
      <c r="O1517" s="158"/>
      <c r="P1517" s="158"/>
      <c r="Q1517" s="158">
        <v>21.806899999999999</v>
      </c>
      <c r="R1517" s="158">
        <v>21.537199999999999</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1169</v>
      </c>
      <c r="B1518" s="154" t="s">
        <v>1181</v>
      </c>
      <c r="C1518" s="154">
        <v>148050</v>
      </c>
      <c r="D1518" s="157">
        <v>44859</v>
      </c>
      <c r="E1518" s="158">
        <v>16.0444</v>
      </c>
      <c r="F1518" s="158">
        <v>0.54959999999999998</v>
      </c>
      <c r="G1518" s="158">
        <v>0.54959999999999998</v>
      </c>
      <c r="H1518" s="158">
        <v>0.97360000000000002</v>
      </c>
      <c r="I1518" s="158">
        <v>2.4710000000000001</v>
      </c>
      <c r="J1518" s="158">
        <v>1.9734</v>
      </c>
      <c r="K1518" s="158">
        <v>5.6401000000000003</v>
      </c>
      <c r="L1518" s="158">
        <v>4.5415000000000001</v>
      </c>
      <c r="M1518" s="158">
        <v>4.0925000000000002</v>
      </c>
      <c r="N1518" s="158">
        <v>3.8029000000000002</v>
      </c>
      <c r="O1518" s="158"/>
      <c r="P1518" s="158"/>
      <c r="Q1518" s="158">
        <v>19.5807</v>
      </c>
      <c r="R1518" s="158">
        <v>19.341100000000001</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1169</v>
      </c>
      <c r="B1519" s="154" t="s">
        <v>1182</v>
      </c>
      <c r="C1519" s="154">
        <v>120760</v>
      </c>
      <c r="D1519" s="157">
        <v>44859</v>
      </c>
      <c r="E1519" s="158">
        <v>48.354999999999997</v>
      </c>
      <c r="F1519" s="158">
        <v>0.81140000000000001</v>
      </c>
      <c r="G1519" s="158">
        <v>0.81140000000000001</v>
      </c>
      <c r="H1519" s="158">
        <v>0.50670000000000004</v>
      </c>
      <c r="I1519" s="158">
        <v>1.4538</v>
      </c>
      <c r="J1519" s="158">
        <v>0.66830000000000001</v>
      </c>
      <c r="K1519" s="158">
        <v>4.6914999999999996</v>
      </c>
      <c r="L1519" s="158">
        <v>4.5682999999999998</v>
      </c>
      <c r="M1519" s="158">
        <v>3.0889000000000002</v>
      </c>
      <c r="N1519" s="158">
        <v>1.9263999999999999</v>
      </c>
      <c r="O1519" s="158">
        <v>10.373200000000001</v>
      </c>
      <c r="P1519" s="158">
        <v>7.2011000000000003</v>
      </c>
      <c r="Q1519" s="158">
        <v>7.5694999999999997</v>
      </c>
      <c r="R1519" s="158">
        <v>11.143700000000001</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1169</v>
      </c>
      <c r="B1520" s="154" t="s">
        <v>1183</v>
      </c>
      <c r="C1520" s="154">
        <v>111599</v>
      </c>
      <c r="D1520" s="157">
        <v>44859</v>
      </c>
      <c r="E1520" s="158">
        <v>44.776600000000002</v>
      </c>
      <c r="F1520" s="158">
        <v>0.80279999999999996</v>
      </c>
      <c r="G1520" s="158">
        <v>0.80279999999999996</v>
      </c>
      <c r="H1520" s="158">
        <v>0.49130000000000001</v>
      </c>
      <c r="I1520" s="158">
        <v>1.4229000000000001</v>
      </c>
      <c r="J1520" s="158">
        <v>0.59809999999999997</v>
      </c>
      <c r="K1520" s="158">
        <v>4.4836999999999998</v>
      </c>
      <c r="L1520" s="158">
        <v>4.1228999999999996</v>
      </c>
      <c r="M1520" s="158">
        <v>2.4007999999999998</v>
      </c>
      <c r="N1520" s="158">
        <v>1.0269999999999999</v>
      </c>
      <c r="O1520" s="158">
        <v>9.4802</v>
      </c>
      <c r="P1520" s="158">
        <v>6.2606999999999999</v>
      </c>
      <c r="Q1520" s="158">
        <v>11.42</v>
      </c>
      <c r="R1520" s="158">
        <v>10.2172</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0.78315000000000001</v>
      </c>
      <c r="G1521" s="160">
        <v>0.78315000000000001</v>
      </c>
      <c r="H1521" s="160">
        <v>0.80567777777777771</v>
      </c>
      <c r="I1521" s="160">
        <v>1.8961777777777777</v>
      </c>
      <c r="J1521" s="160">
        <v>1.2816000000000001</v>
      </c>
      <c r="K1521" s="160">
        <v>4.7444055555555558</v>
      </c>
      <c r="L1521" s="160">
        <v>2.9772888888888884</v>
      </c>
      <c r="M1521" s="160">
        <v>3.7018055555555551</v>
      </c>
      <c r="N1521" s="160">
        <v>3.4354</v>
      </c>
      <c r="O1521" s="160">
        <v>16.521525</v>
      </c>
      <c r="P1521" s="160">
        <v>11.77684166666667</v>
      </c>
      <c r="Q1521" s="160">
        <v>12.110411111111111</v>
      </c>
      <c r="R1521" s="160">
        <v>18.201499999999999</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0.80885000000000007</v>
      </c>
      <c r="G1522" s="160">
        <v>0.80885000000000007</v>
      </c>
      <c r="H1522" s="160">
        <v>0.79489999999999994</v>
      </c>
      <c r="I1522" s="160">
        <v>2.0256999999999996</v>
      </c>
      <c r="J1522" s="160">
        <v>1.16025</v>
      </c>
      <c r="K1522" s="160">
        <v>4.1172500000000003</v>
      </c>
      <c r="L1522" s="160">
        <v>3.6035500000000003</v>
      </c>
      <c r="M1522" s="160">
        <v>3.5359500000000001</v>
      </c>
      <c r="N1522" s="160">
        <v>3.1577500000000001</v>
      </c>
      <c r="O1522" s="160">
        <v>14.031649999999999</v>
      </c>
      <c r="P1522" s="160">
        <v>10.6013</v>
      </c>
      <c r="Q1522" s="160">
        <v>10.853249999999999</v>
      </c>
      <c r="R1522" s="160">
        <v>15.971550000000001</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05"/>
      <c r="B1523" s="105"/>
      <c r="C1523" s="105"/>
      <c r="D1523" s="105"/>
      <c r="E1523" s="105"/>
      <c r="F1523" s="105"/>
      <c r="G1523" s="105"/>
      <c r="H1523" s="105"/>
      <c r="I1523" s="105"/>
      <c r="J1523" s="105"/>
      <c r="K1523" s="105"/>
      <c r="L1523" s="105"/>
      <c r="M1523" s="105"/>
      <c r="N1523" s="105"/>
      <c r="O1523" s="105"/>
      <c r="P1523" s="105"/>
      <c r="Q1523" s="105"/>
      <c r="R1523" s="105"/>
    </row>
    <row r="1524" spans="1:34" x14ac:dyDescent="0.3">
      <c r="A1524" s="156" t="s">
        <v>1184</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1185</v>
      </c>
      <c r="B1525" s="154" t="s">
        <v>1981</v>
      </c>
      <c r="C1525" s="154">
        <v>119354</v>
      </c>
      <c r="D1525" s="157">
        <v>44859</v>
      </c>
      <c r="E1525" s="158">
        <v>186.19839999999999</v>
      </c>
      <c r="F1525" s="158">
        <v>0.79269999999999996</v>
      </c>
      <c r="G1525" s="158">
        <v>0.79269999999999996</v>
      </c>
      <c r="H1525" s="158">
        <v>0.4249</v>
      </c>
      <c r="I1525" s="158">
        <v>2.5249000000000001</v>
      </c>
      <c r="J1525" s="158">
        <v>1.5815999999999999</v>
      </c>
      <c r="K1525" s="158">
        <v>6.8419999999999996</v>
      </c>
      <c r="L1525" s="158">
        <v>2.8464</v>
      </c>
      <c r="M1525" s="158">
        <v>1.5299999999999999E-2</v>
      </c>
      <c r="N1525" s="158">
        <v>-2.0627</v>
      </c>
      <c r="O1525" s="158">
        <v>21.413</v>
      </c>
      <c r="P1525" s="158">
        <v>12.0937</v>
      </c>
      <c r="Q1525" s="158">
        <v>14.196</v>
      </c>
      <c r="R1525" s="158">
        <v>30.741800000000001</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1185</v>
      </c>
      <c r="B1526" s="154" t="s">
        <v>2001</v>
      </c>
      <c r="C1526" s="154">
        <v>102020</v>
      </c>
      <c r="D1526" s="157">
        <v>44859</v>
      </c>
      <c r="E1526" s="158">
        <v>170.67689999999999</v>
      </c>
      <c r="F1526" s="158">
        <v>0.78029999999999999</v>
      </c>
      <c r="G1526" s="158">
        <v>0.78029999999999999</v>
      </c>
      <c r="H1526" s="158">
        <v>0.40329999999999999</v>
      </c>
      <c r="I1526" s="158">
        <v>2.4807999999999999</v>
      </c>
      <c r="J1526" s="158">
        <v>1.4819</v>
      </c>
      <c r="K1526" s="158">
        <v>6.5442999999999998</v>
      </c>
      <c r="L1526" s="158">
        <v>2.2970999999999999</v>
      </c>
      <c r="M1526" s="158">
        <v>-0.74039999999999995</v>
      </c>
      <c r="N1526" s="158">
        <v>-3.0245000000000002</v>
      </c>
      <c r="O1526" s="158">
        <v>20.363299999999999</v>
      </c>
      <c r="P1526" s="158">
        <v>11.098800000000001</v>
      </c>
      <c r="Q1526" s="158">
        <v>15.986000000000001</v>
      </c>
      <c r="R1526" s="158">
        <v>29.550599999999999</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1185</v>
      </c>
      <c r="B1527" s="154" t="s">
        <v>1186</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1185</v>
      </c>
      <c r="B1528" s="154" t="s">
        <v>1187</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1185</v>
      </c>
      <c r="B1529" s="154" t="s">
        <v>1188</v>
      </c>
      <c r="C1529" s="154">
        <v>101228</v>
      </c>
      <c r="D1529" s="157">
        <v>44859</v>
      </c>
      <c r="E1529" s="158">
        <v>460.71</v>
      </c>
      <c r="F1529" s="158">
        <v>0.97529999999999994</v>
      </c>
      <c r="G1529" s="158">
        <v>0.97529999999999994</v>
      </c>
      <c r="H1529" s="158">
        <v>0.83389999999999997</v>
      </c>
      <c r="I1529" s="158">
        <v>2.4847999999999999</v>
      </c>
      <c r="J1529" s="158">
        <v>1.9585999999999999</v>
      </c>
      <c r="K1529" s="158">
        <v>6.1616999999999997</v>
      </c>
      <c r="L1529" s="158">
        <v>6.2718999999999996</v>
      </c>
      <c r="M1529" s="158">
        <v>4.2447999999999997</v>
      </c>
      <c r="N1529" s="158">
        <v>1.1593</v>
      </c>
      <c r="O1529" s="158">
        <v>17.245000000000001</v>
      </c>
      <c r="P1529" s="158">
        <v>11.4221</v>
      </c>
      <c r="Q1529" s="158">
        <v>14.611599999999999</v>
      </c>
      <c r="R1529" s="158">
        <v>29.826000000000001</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1185</v>
      </c>
      <c r="B1530" s="154" t="s">
        <v>1189</v>
      </c>
      <c r="C1530" s="154">
        <v>120599</v>
      </c>
      <c r="D1530" s="157">
        <v>44859</v>
      </c>
      <c r="E1530" s="158">
        <v>502.7</v>
      </c>
      <c r="F1530" s="158">
        <v>0.98640000000000005</v>
      </c>
      <c r="G1530" s="158">
        <v>0.98640000000000005</v>
      </c>
      <c r="H1530" s="158">
        <v>0.85060000000000002</v>
      </c>
      <c r="I1530" s="158">
        <v>2.5207000000000002</v>
      </c>
      <c r="J1530" s="158">
        <v>2.0379</v>
      </c>
      <c r="K1530" s="158">
        <v>6.3982999999999999</v>
      </c>
      <c r="L1530" s="158">
        <v>6.7530000000000001</v>
      </c>
      <c r="M1530" s="158">
        <v>4.9565999999999999</v>
      </c>
      <c r="N1530" s="158">
        <v>2.0855999999999999</v>
      </c>
      <c r="O1530" s="158">
        <v>18.341200000000001</v>
      </c>
      <c r="P1530" s="158">
        <v>12.493</v>
      </c>
      <c r="Q1530" s="158">
        <v>15.4314</v>
      </c>
      <c r="R1530" s="158">
        <v>31.0108</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1185</v>
      </c>
      <c r="B1531" s="154" t="s">
        <v>1806</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1185</v>
      </c>
      <c r="B1532" s="154" t="s">
        <v>1190</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1185</v>
      </c>
      <c r="B1533" s="154" t="s">
        <v>1191</v>
      </c>
      <c r="C1533" s="154">
        <v>107353</v>
      </c>
      <c r="D1533" s="157">
        <v>44859</v>
      </c>
      <c r="E1533" s="158">
        <v>78.760000000000005</v>
      </c>
      <c r="F1533" s="158">
        <v>0.81930000000000003</v>
      </c>
      <c r="G1533" s="158">
        <v>0.81930000000000003</v>
      </c>
      <c r="H1533" s="158">
        <v>0.626</v>
      </c>
      <c r="I1533" s="158">
        <v>1.8887</v>
      </c>
      <c r="J1533" s="158">
        <v>0.58750000000000002</v>
      </c>
      <c r="K1533" s="158">
        <v>6.6920000000000002</v>
      </c>
      <c r="L1533" s="158">
        <v>4.7897999999999996</v>
      </c>
      <c r="M1533" s="158">
        <v>-0.10150000000000001</v>
      </c>
      <c r="N1533" s="158">
        <v>-2.4401999999999999</v>
      </c>
      <c r="O1533" s="158">
        <v>19.072299999999998</v>
      </c>
      <c r="P1533" s="158">
        <v>10.571400000000001</v>
      </c>
      <c r="Q1533" s="158">
        <v>15.1653</v>
      </c>
      <c r="R1533" s="158">
        <v>26.970600000000001</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1185</v>
      </c>
      <c r="B1534" s="154" t="s">
        <v>1192</v>
      </c>
      <c r="C1534" s="154">
        <v>120413</v>
      </c>
      <c r="D1534" s="157">
        <v>44859</v>
      </c>
      <c r="E1534" s="158">
        <v>90.51</v>
      </c>
      <c r="F1534" s="158">
        <v>0.83560000000000001</v>
      </c>
      <c r="G1534" s="158">
        <v>0.83560000000000001</v>
      </c>
      <c r="H1534" s="158">
        <v>0.65610000000000002</v>
      </c>
      <c r="I1534" s="158">
        <v>1.9372</v>
      </c>
      <c r="J1534" s="158">
        <v>0.70089999999999997</v>
      </c>
      <c r="K1534" s="158">
        <v>7.0491000000000001</v>
      </c>
      <c r="L1534" s="158">
        <v>5.4894999999999996</v>
      </c>
      <c r="M1534" s="158">
        <v>0.93679999999999997</v>
      </c>
      <c r="N1534" s="158">
        <v>-1.0928</v>
      </c>
      <c r="O1534" s="158">
        <v>20.673400000000001</v>
      </c>
      <c r="P1534" s="158">
        <v>12.149699999999999</v>
      </c>
      <c r="Q1534" s="158">
        <v>18.012599999999999</v>
      </c>
      <c r="R1534" s="158">
        <v>28.709599999999998</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1185</v>
      </c>
      <c r="B1535" s="154" t="s">
        <v>1193</v>
      </c>
      <c r="C1535" s="154">
        <v>147183</v>
      </c>
      <c r="D1535" s="157">
        <v>44859</v>
      </c>
      <c r="E1535" s="158">
        <v>15.055099999999999</v>
      </c>
      <c r="F1535" s="158">
        <v>0.76229999999999998</v>
      </c>
      <c r="G1535" s="158">
        <v>0.76229999999999998</v>
      </c>
      <c r="H1535" s="158">
        <v>0.4839</v>
      </c>
      <c r="I1535" s="158">
        <v>2.9323999999999999</v>
      </c>
      <c r="J1535" s="158">
        <v>1.4665999999999999</v>
      </c>
      <c r="K1535" s="158">
        <v>8.9244000000000003</v>
      </c>
      <c r="L1535" s="158">
        <v>10.200900000000001</v>
      </c>
      <c r="M1535" s="158">
        <v>5.4425999999999997</v>
      </c>
      <c r="N1535" s="158">
        <v>-3.3287</v>
      </c>
      <c r="O1535" s="158">
        <v>11.3081</v>
      </c>
      <c r="P1535" s="158"/>
      <c r="Q1535" s="158">
        <v>12.593299999999999</v>
      </c>
      <c r="R1535" s="158">
        <v>20.622900000000001</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1185</v>
      </c>
      <c r="B1536" s="154" t="s">
        <v>1194</v>
      </c>
      <c r="C1536" s="154">
        <v>147184</v>
      </c>
      <c r="D1536" s="157">
        <v>44859</v>
      </c>
      <c r="E1536" s="158">
        <v>13.982100000000001</v>
      </c>
      <c r="F1536" s="158">
        <v>0.73850000000000005</v>
      </c>
      <c r="G1536" s="158">
        <v>0.73850000000000005</v>
      </c>
      <c r="H1536" s="158">
        <v>0.44180000000000003</v>
      </c>
      <c r="I1536" s="158">
        <v>2.8466</v>
      </c>
      <c r="J1536" s="158">
        <v>1.2747999999999999</v>
      </c>
      <c r="K1536" s="158">
        <v>8.3354999999999997</v>
      </c>
      <c r="L1536" s="158">
        <v>9.0197000000000003</v>
      </c>
      <c r="M1536" s="158">
        <v>3.7602000000000002</v>
      </c>
      <c r="N1536" s="158">
        <v>-5.3851000000000004</v>
      </c>
      <c r="O1536" s="158">
        <v>8.9344999999999999</v>
      </c>
      <c r="P1536" s="158"/>
      <c r="Q1536" s="158">
        <v>10.205500000000001</v>
      </c>
      <c r="R1536" s="158">
        <v>18.0624</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1185</v>
      </c>
      <c r="B1537" s="154" t="s">
        <v>1195</v>
      </c>
      <c r="C1537" s="154">
        <v>141226</v>
      </c>
      <c r="D1537" s="157">
        <v>44859</v>
      </c>
      <c r="E1537" s="158">
        <v>23.3962</v>
      </c>
      <c r="F1537" s="158">
        <v>1.3481000000000001</v>
      </c>
      <c r="G1537" s="158">
        <v>1.3481000000000001</v>
      </c>
      <c r="H1537" s="158">
        <v>0.54359999999999997</v>
      </c>
      <c r="I1537" s="158">
        <v>3.1810999999999998</v>
      </c>
      <c r="J1537" s="158">
        <v>1.6952</v>
      </c>
      <c r="K1537" s="158">
        <v>9.4604999999999997</v>
      </c>
      <c r="L1537" s="158">
        <v>3.0733000000000001</v>
      </c>
      <c r="M1537" s="158">
        <v>3.4493</v>
      </c>
      <c r="N1537" s="158">
        <v>2.4239999999999999</v>
      </c>
      <c r="O1537" s="158">
        <v>25.613900000000001</v>
      </c>
      <c r="P1537" s="158">
        <v>16.367699999999999</v>
      </c>
      <c r="Q1537" s="158">
        <v>16.843800000000002</v>
      </c>
      <c r="R1537" s="158">
        <v>35.813200000000002</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1185</v>
      </c>
      <c r="B1538" s="154" t="s">
        <v>1196</v>
      </c>
      <c r="C1538" s="154">
        <v>141224</v>
      </c>
      <c r="D1538" s="157">
        <v>44859</v>
      </c>
      <c r="E1538" s="158">
        <v>21.022200000000002</v>
      </c>
      <c r="F1538" s="158">
        <v>1.3273999999999999</v>
      </c>
      <c r="G1538" s="158">
        <v>1.3273999999999999</v>
      </c>
      <c r="H1538" s="158">
        <v>0.50819999999999999</v>
      </c>
      <c r="I1538" s="158">
        <v>3.1080999999999999</v>
      </c>
      <c r="J1538" s="158">
        <v>1.532</v>
      </c>
      <c r="K1538" s="158">
        <v>8.9549000000000003</v>
      </c>
      <c r="L1538" s="158">
        <v>2.1293000000000002</v>
      </c>
      <c r="M1538" s="158">
        <v>2.0499999999999998</v>
      </c>
      <c r="N1538" s="158">
        <v>0.5837</v>
      </c>
      <c r="O1538" s="158">
        <v>23.419699999999999</v>
      </c>
      <c r="P1538" s="158">
        <v>14.184900000000001</v>
      </c>
      <c r="Q1538" s="158">
        <v>14.576499999999999</v>
      </c>
      <c r="R1538" s="158">
        <v>33.406399999999998</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1185</v>
      </c>
      <c r="B1539" s="154" t="s">
        <v>1197</v>
      </c>
      <c r="C1539" s="154">
        <v>101161</v>
      </c>
      <c r="D1539" s="157">
        <v>44859</v>
      </c>
      <c r="E1539" s="158">
        <v>165.4726</v>
      </c>
      <c r="F1539" s="158">
        <v>0.54139999999999999</v>
      </c>
      <c r="G1539" s="158">
        <v>0.54139999999999999</v>
      </c>
      <c r="H1539" s="158">
        <v>0.34470000000000001</v>
      </c>
      <c r="I1539" s="158">
        <v>1.8252999999999999</v>
      </c>
      <c r="J1539" s="158">
        <v>0.74060000000000004</v>
      </c>
      <c r="K1539" s="158">
        <v>9.8594000000000008</v>
      </c>
      <c r="L1539" s="158">
        <v>11.563499999999999</v>
      </c>
      <c r="M1539" s="158">
        <v>12.801</v>
      </c>
      <c r="N1539" s="158">
        <v>12.535600000000001</v>
      </c>
      <c r="O1539" s="158">
        <v>21.255600000000001</v>
      </c>
      <c r="P1539" s="158">
        <v>12.880599999999999</v>
      </c>
      <c r="Q1539" s="158">
        <v>17.297599999999999</v>
      </c>
      <c r="R1539" s="158">
        <v>41.310200000000002</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1185</v>
      </c>
      <c r="B1540" s="154" t="s">
        <v>1198</v>
      </c>
      <c r="C1540" s="154">
        <v>118650</v>
      </c>
      <c r="D1540" s="157">
        <v>44859</v>
      </c>
      <c r="E1540" s="158">
        <v>177.7466</v>
      </c>
      <c r="F1540" s="158">
        <v>0.55000000000000004</v>
      </c>
      <c r="G1540" s="158">
        <v>0.55000000000000004</v>
      </c>
      <c r="H1540" s="158">
        <v>0.3604</v>
      </c>
      <c r="I1540" s="158">
        <v>1.8565</v>
      </c>
      <c r="J1540" s="158">
        <v>0.81230000000000002</v>
      </c>
      <c r="K1540" s="158">
        <v>10.0741</v>
      </c>
      <c r="L1540" s="158">
        <v>11.9617</v>
      </c>
      <c r="M1540" s="158">
        <v>13.4261</v>
      </c>
      <c r="N1540" s="158">
        <v>13.354900000000001</v>
      </c>
      <c r="O1540" s="158">
        <v>22.098299999999998</v>
      </c>
      <c r="P1540" s="158">
        <v>13.670999999999999</v>
      </c>
      <c r="Q1540" s="158">
        <v>15.0982</v>
      </c>
      <c r="R1540" s="158">
        <v>42.275399999999998</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1185</v>
      </c>
      <c r="B1541" s="154" t="s">
        <v>1199</v>
      </c>
      <c r="C1541" s="154">
        <v>100631</v>
      </c>
      <c r="D1541" s="157">
        <v>44859</v>
      </c>
      <c r="E1541" s="158">
        <v>443.23379999999997</v>
      </c>
      <c r="F1541" s="158">
        <v>0.4516</v>
      </c>
      <c r="G1541" s="158">
        <v>0.4516</v>
      </c>
      <c r="H1541" s="158">
        <v>0.50970000000000004</v>
      </c>
      <c r="I1541" s="158">
        <v>2.6118999999999999</v>
      </c>
      <c r="J1541" s="158">
        <v>-1.0589999999999999</v>
      </c>
      <c r="K1541" s="158">
        <v>9.6804000000000006</v>
      </c>
      <c r="L1541" s="158">
        <v>4.4364999999999997</v>
      </c>
      <c r="M1541" s="158">
        <v>7.7934999999999999</v>
      </c>
      <c r="N1541" s="158">
        <v>7.8079999999999998</v>
      </c>
      <c r="O1541" s="158">
        <v>33.065800000000003</v>
      </c>
      <c r="P1541" s="158">
        <v>21.524000000000001</v>
      </c>
      <c r="Q1541" s="158">
        <v>19.174900000000001</v>
      </c>
      <c r="R1541" s="158">
        <v>40.1389</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1185</v>
      </c>
      <c r="B1542" s="154" t="s">
        <v>1200</v>
      </c>
      <c r="C1542" s="154">
        <v>120823</v>
      </c>
      <c r="D1542" s="157">
        <v>44859</v>
      </c>
      <c r="E1542" s="158">
        <v>468.2398</v>
      </c>
      <c r="F1542" s="158">
        <v>0.46939999999999998</v>
      </c>
      <c r="G1542" s="158">
        <v>0.46939999999999998</v>
      </c>
      <c r="H1542" s="158">
        <v>0.54079999999999995</v>
      </c>
      <c r="I1542" s="158">
        <v>2.5838000000000001</v>
      </c>
      <c r="J1542" s="158">
        <v>-1.0083</v>
      </c>
      <c r="K1542" s="158">
        <v>10.0281</v>
      </c>
      <c r="L1542" s="158">
        <v>5.2084999999999999</v>
      </c>
      <c r="M1542" s="158">
        <v>8.9635999999999996</v>
      </c>
      <c r="N1542" s="158">
        <v>9.4574999999999996</v>
      </c>
      <c r="O1542" s="158">
        <v>34.897300000000001</v>
      </c>
      <c r="P1542" s="158">
        <v>22.752700000000001</v>
      </c>
      <c r="Q1542" s="158">
        <v>20.725000000000001</v>
      </c>
      <c r="R1542" s="158">
        <v>42.623800000000003</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1185</v>
      </c>
      <c r="B1543" s="154" t="s">
        <v>1201</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1185</v>
      </c>
      <c r="B1544" s="154" t="s">
        <v>1202</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1185</v>
      </c>
      <c r="B1545" s="154" t="s">
        <v>1918</v>
      </c>
      <c r="C1545" s="154">
        <v>149667</v>
      </c>
      <c r="D1545" s="157">
        <v>44859</v>
      </c>
      <c r="E1545" s="158">
        <v>241.57499999999999</v>
      </c>
      <c r="F1545" s="158">
        <v>0.3231</v>
      </c>
      <c r="G1545" s="158">
        <v>0.3231</v>
      </c>
      <c r="H1545" s="158">
        <v>0.40660000000000002</v>
      </c>
      <c r="I1545" s="158">
        <v>2.4901</v>
      </c>
      <c r="J1545" s="158">
        <v>0.39860000000000001</v>
      </c>
      <c r="K1545" s="158">
        <v>6.7869000000000002</v>
      </c>
      <c r="L1545" s="158">
        <v>3.9729999999999999</v>
      </c>
      <c r="M1545" s="158">
        <v>0.94089999999999996</v>
      </c>
      <c r="N1545" s="158">
        <v>3.1930999999999998</v>
      </c>
      <c r="O1545" s="158">
        <v>20.633099999999999</v>
      </c>
      <c r="P1545" s="158">
        <v>10.943099999999999</v>
      </c>
      <c r="Q1545" s="158">
        <v>15.565099999999999</v>
      </c>
      <c r="R1545" s="158">
        <v>30.2087</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1185</v>
      </c>
      <c r="B1546" s="154" t="s">
        <v>1919</v>
      </c>
      <c r="C1546" s="154">
        <v>149669</v>
      </c>
      <c r="D1546" s="157">
        <v>44859</v>
      </c>
      <c r="E1546" s="158">
        <v>260.96350000000001</v>
      </c>
      <c r="F1546" s="158">
        <v>0.33560000000000001</v>
      </c>
      <c r="G1546" s="158">
        <v>0.33560000000000001</v>
      </c>
      <c r="H1546" s="158">
        <v>0.42880000000000001</v>
      </c>
      <c r="I1546" s="158">
        <v>2.5356000000000001</v>
      </c>
      <c r="J1546" s="158">
        <v>0.50060000000000004</v>
      </c>
      <c r="K1546" s="158">
        <v>7.0995999999999997</v>
      </c>
      <c r="L1546" s="158">
        <v>4.5967000000000002</v>
      </c>
      <c r="M1546" s="158">
        <v>1.8491</v>
      </c>
      <c r="N1546" s="158">
        <v>4.3395000000000001</v>
      </c>
      <c r="O1546" s="158">
        <v>21.7117</v>
      </c>
      <c r="P1546" s="158">
        <v>11.967000000000001</v>
      </c>
      <c r="Q1546" s="158">
        <v>16.508600000000001</v>
      </c>
      <c r="R1546" s="158">
        <v>31.4206</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0.75231249999999994</v>
      </c>
      <c r="G1547" s="160">
        <v>0.75231249999999994</v>
      </c>
      <c r="H1547" s="160">
        <v>0.52270625000000004</v>
      </c>
      <c r="I1547" s="160">
        <v>2.4880312499999997</v>
      </c>
      <c r="J1547" s="160">
        <v>0.91886250000000014</v>
      </c>
      <c r="K1547" s="160">
        <v>8.0556999999999999</v>
      </c>
      <c r="L1547" s="160">
        <v>5.9131750000000007</v>
      </c>
      <c r="M1547" s="160">
        <v>4.3617437500000005</v>
      </c>
      <c r="N1547" s="160">
        <v>2.4754500000000004</v>
      </c>
      <c r="O1547" s="160">
        <v>21.252887500000003</v>
      </c>
      <c r="P1547" s="160">
        <v>13.865692857142857</v>
      </c>
      <c r="Q1547" s="160">
        <v>15.7494625</v>
      </c>
      <c r="R1547" s="160">
        <v>32.043243750000002</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0.77129999999999999</v>
      </c>
      <c r="G1548" s="160">
        <v>0.77129999999999999</v>
      </c>
      <c r="H1548" s="160">
        <v>0.49604999999999999</v>
      </c>
      <c r="I1548" s="160">
        <v>2.5228000000000002</v>
      </c>
      <c r="J1548" s="160">
        <v>1.04355</v>
      </c>
      <c r="K1548" s="160">
        <v>7.7175499999999992</v>
      </c>
      <c r="L1548" s="160">
        <v>4.9991500000000002</v>
      </c>
      <c r="M1548" s="160">
        <v>3.6047500000000001</v>
      </c>
      <c r="N1548" s="160">
        <v>1.6224499999999999</v>
      </c>
      <c r="O1548" s="160">
        <v>20.964500000000001</v>
      </c>
      <c r="P1548" s="160">
        <v>12.321349999999999</v>
      </c>
      <c r="Q1548" s="160">
        <v>15.498249999999999</v>
      </c>
      <c r="R1548" s="160">
        <v>30.876300000000001</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05"/>
      <c r="B1549" s="105"/>
      <c r="C1549" s="105"/>
      <c r="D1549" s="105"/>
      <c r="E1549" s="105"/>
      <c r="F1549" s="105"/>
      <c r="G1549" s="105"/>
      <c r="H1549" s="105"/>
      <c r="I1549" s="105"/>
      <c r="J1549" s="105"/>
      <c r="K1549" s="105"/>
      <c r="L1549" s="105"/>
      <c r="M1549" s="105"/>
      <c r="N1549" s="105"/>
      <c r="O1549" s="105"/>
      <c r="P1549" s="105"/>
      <c r="Q1549" s="105"/>
      <c r="R1549" s="105"/>
    </row>
    <row r="1550" spans="1:34" x14ac:dyDescent="0.3">
      <c r="A1550" s="156" t="s">
        <v>1203</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1204</v>
      </c>
      <c r="B1551" s="154" t="s">
        <v>1205</v>
      </c>
      <c r="C1551" s="154">
        <v>145486</v>
      </c>
      <c r="D1551" s="157">
        <v>44860</v>
      </c>
      <c r="E1551" s="158">
        <v>1181.0848000000001</v>
      </c>
      <c r="F1551" s="158">
        <v>6.0643000000000002</v>
      </c>
      <c r="G1551" s="158">
        <v>6.0652999999999997</v>
      </c>
      <c r="H1551" s="158">
        <v>6.0677000000000003</v>
      </c>
      <c r="I1551" s="158">
        <v>6.0629999999999997</v>
      </c>
      <c r="J1551" s="158">
        <v>5.9604999999999997</v>
      </c>
      <c r="K1551" s="158">
        <v>5.4273999999999996</v>
      </c>
      <c r="L1551" s="158">
        <v>4.9326999999999996</v>
      </c>
      <c r="M1551" s="158">
        <v>4.4553000000000003</v>
      </c>
      <c r="N1551" s="158">
        <v>4.2237</v>
      </c>
      <c r="O1551" s="158">
        <v>3.6970999999999998</v>
      </c>
      <c r="P1551" s="158"/>
      <c r="Q1551" s="158">
        <v>4.2634999999999996</v>
      </c>
      <c r="R1551" s="158">
        <v>3.6757</v>
      </c>
      <c r="S1551" t="s">
        <v>1858</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1204</v>
      </c>
      <c r="B1552" s="154" t="s">
        <v>1206</v>
      </c>
      <c r="C1552" s="154">
        <v>145481</v>
      </c>
      <c r="D1552" s="157">
        <v>44860</v>
      </c>
      <c r="E1552" s="158">
        <v>1175.4023</v>
      </c>
      <c r="F1552" s="158">
        <v>5.9631999999999996</v>
      </c>
      <c r="G1552" s="158">
        <v>5.9650999999999996</v>
      </c>
      <c r="H1552" s="158">
        <v>5.9680999999999997</v>
      </c>
      <c r="I1552" s="158">
        <v>5.9630000000000001</v>
      </c>
      <c r="J1552" s="158">
        <v>5.8586999999999998</v>
      </c>
      <c r="K1552" s="158">
        <v>5.3254999999999999</v>
      </c>
      <c r="L1552" s="158">
        <v>4.8205999999999998</v>
      </c>
      <c r="M1552" s="158">
        <v>4.3385999999999996</v>
      </c>
      <c r="N1552" s="158">
        <v>4.1041999999999996</v>
      </c>
      <c r="O1552" s="158">
        <v>3.5764</v>
      </c>
      <c r="P1552" s="158"/>
      <c r="Q1552" s="158">
        <v>4.1374000000000004</v>
      </c>
      <c r="R1552" s="158">
        <v>3.5583</v>
      </c>
      <c r="S1552" t="s">
        <v>1858</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1204</v>
      </c>
      <c r="B1553" s="154" t="s">
        <v>1207</v>
      </c>
      <c r="C1553" s="154">
        <v>146675</v>
      </c>
      <c r="D1553" s="157">
        <v>44860</v>
      </c>
      <c r="E1553" s="158">
        <v>1154.7263</v>
      </c>
      <c r="F1553" s="158">
        <v>6.0952999999999999</v>
      </c>
      <c r="G1553" s="158">
        <v>6.0941000000000001</v>
      </c>
      <c r="H1553" s="158">
        <v>6.0918999999999999</v>
      </c>
      <c r="I1553" s="158">
        <v>6.0804</v>
      </c>
      <c r="J1553" s="158">
        <v>5.9630000000000001</v>
      </c>
      <c r="K1553" s="158">
        <v>5.4581999999999997</v>
      </c>
      <c r="L1553" s="158">
        <v>4.9631999999999996</v>
      </c>
      <c r="M1553" s="158">
        <v>4.4824999999999999</v>
      </c>
      <c r="N1553" s="158">
        <v>4.2462</v>
      </c>
      <c r="O1553" s="158">
        <v>3.7132999999999998</v>
      </c>
      <c r="P1553" s="158"/>
      <c r="Q1553" s="158">
        <v>4.0551000000000004</v>
      </c>
      <c r="R1553" s="158">
        <v>3.6880000000000002</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1204</v>
      </c>
      <c r="B1554" s="154" t="s">
        <v>1208</v>
      </c>
      <c r="C1554" s="154">
        <v>146678</v>
      </c>
      <c r="D1554" s="157">
        <v>44860</v>
      </c>
      <c r="E1554" s="158">
        <v>1152.2469000000001</v>
      </c>
      <c r="F1554" s="158">
        <v>6.0354999999999999</v>
      </c>
      <c r="G1554" s="158">
        <v>6.0343</v>
      </c>
      <c r="H1554" s="158">
        <v>6.0315000000000003</v>
      </c>
      <c r="I1554" s="158">
        <v>6.0201000000000002</v>
      </c>
      <c r="J1554" s="158">
        <v>5.9025999999999996</v>
      </c>
      <c r="K1554" s="158">
        <v>5.3974000000000002</v>
      </c>
      <c r="L1554" s="158">
        <v>4.9016999999999999</v>
      </c>
      <c r="M1554" s="158">
        <v>4.4204999999999997</v>
      </c>
      <c r="N1554" s="158">
        <v>4.1837</v>
      </c>
      <c r="O1554" s="158">
        <v>3.6556999999999999</v>
      </c>
      <c r="P1554" s="158"/>
      <c r="Q1554" s="158">
        <v>3.9933000000000001</v>
      </c>
      <c r="R1554" s="158">
        <v>3.6276000000000002</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1204</v>
      </c>
      <c r="B1555" s="154" t="s">
        <v>2032</v>
      </c>
      <c r="C1555" s="154">
        <v>147951</v>
      </c>
      <c r="D1555" s="157">
        <v>44860</v>
      </c>
      <c r="E1555" s="158">
        <v>1105.9607000000001</v>
      </c>
      <c r="F1555" s="158">
        <v>6.0372000000000003</v>
      </c>
      <c r="G1555" s="158">
        <v>6.0590999999999999</v>
      </c>
      <c r="H1555" s="158">
        <v>6.0914000000000001</v>
      </c>
      <c r="I1555" s="158">
        <v>6.0716000000000001</v>
      </c>
      <c r="J1555" s="158">
        <v>5.9805999999999999</v>
      </c>
      <c r="K1555" s="158">
        <v>5.4702000000000002</v>
      </c>
      <c r="L1555" s="158">
        <v>4.9946999999999999</v>
      </c>
      <c r="M1555" s="158">
        <v>4.5471000000000004</v>
      </c>
      <c r="N1555" s="158">
        <v>4.3276000000000003</v>
      </c>
      <c r="O1555" s="158"/>
      <c r="P1555" s="158"/>
      <c r="Q1555" s="158">
        <v>3.7320000000000002</v>
      </c>
      <c r="R1555" s="158">
        <v>3.758</v>
      </c>
      <c r="S1555" t="s">
        <v>1858</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1204</v>
      </c>
      <c r="B1556" s="154" t="s">
        <v>2033</v>
      </c>
      <c r="C1556" s="154">
        <v>147936</v>
      </c>
      <c r="D1556" s="157">
        <v>44860</v>
      </c>
      <c r="E1556" s="158">
        <v>1103.6179999999999</v>
      </c>
      <c r="F1556" s="158">
        <v>5.9772999999999996</v>
      </c>
      <c r="G1556" s="158">
        <v>6.0023999999999997</v>
      </c>
      <c r="H1556" s="158">
        <v>6.0347999999999997</v>
      </c>
      <c r="I1556" s="158">
        <v>6.0279999999999996</v>
      </c>
      <c r="J1556" s="158">
        <v>5.9301000000000004</v>
      </c>
      <c r="K1556" s="158">
        <v>5.4143999999999997</v>
      </c>
      <c r="L1556" s="158">
        <v>4.9451999999999998</v>
      </c>
      <c r="M1556" s="158">
        <v>4.4893000000000001</v>
      </c>
      <c r="N1556" s="158">
        <v>4.2699999999999996</v>
      </c>
      <c r="O1556" s="158"/>
      <c r="P1556" s="158"/>
      <c r="Q1556" s="158">
        <v>3.6520000000000001</v>
      </c>
      <c r="R1556" s="158">
        <v>3.6848999999999998</v>
      </c>
      <c r="S1556" t="s">
        <v>1858</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1204</v>
      </c>
      <c r="B1557" s="154" t="s">
        <v>1982</v>
      </c>
      <c r="C1557" s="154">
        <v>147196</v>
      </c>
      <c r="D1557" s="157">
        <v>44860</v>
      </c>
      <c r="E1557" s="158">
        <v>1146.8518999999999</v>
      </c>
      <c r="F1557" s="158">
        <v>6.0956999999999999</v>
      </c>
      <c r="G1557" s="158">
        <v>6.0829000000000004</v>
      </c>
      <c r="H1557" s="158">
        <v>6.08</v>
      </c>
      <c r="I1557" s="158">
        <v>6.0640000000000001</v>
      </c>
      <c r="J1557" s="158">
        <v>5.9352999999999998</v>
      </c>
      <c r="K1557" s="158">
        <v>5.4351000000000003</v>
      </c>
      <c r="L1557" s="158">
        <v>4.9459</v>
      </c>
      <c r="M1557" s="158">
        <v>4.4519000000000002</v>
      </c>
      <c r="N1557" s="158">
        <v>4.2084000000000001</v>
      </c>
      <c r="O1557" s="158">
        <v>3.7164999999999999</v>
      </c>
      <c r="P1557" s="158"/>
      <c r="Q1557" s="158">
        <v>3.9794999999999998</v>
      </c>
      <c r="R1557" s="158">
        <v>3.6715</v>
      </c>
      <c r="S1557" t="s">
        <v>1858</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1204</v>
      </c>
      <c r="B1558" s="154" t="s">
        <v>1983</v>
      </c>
      <c r="C1558" s="154">
        <v>147193</v>
      </c>
      <c r="D1558" s="157">
        <v>44860</v>
      </c>
      <c r="E1558" s="158">
        <v>1144.5853999999999</v>
      </c>
      <c r="F1558" s="158">
        <v>6.0376000000000003</v>
      </c>
      <c r="G1558" s="158">
        <v>6.0236999999999998</v>
      </c>
      <c r="H1558" s="158">
        <v>6.0202999999999998</v>
      </c>
      <c r="I1558" s="158">
        <v>6.0039999999999996</v>
      </c>
      <c r="J1558" s="158">
        <v>5.8750999999999998</v>
      </c>
      <c r="K1558" s="158">
        <v>5.3746</v>
      </c>
      <c r="L1558" s="158">
        <v>4.8837000000000002</v>
      </c>
      <c r="M1558" s="158">
        <v>4.3894000000000002</v>
      </c>
      <c r="N1558" s="158">
        <v>4.1455000000000002</v>
      </c>
      <c r="O1558" s="158">
        <v>3.6568999999999998</v>
      </c>
      <c r="P1558" s="158"/>
      <c r="Q1558" s="158">
        <v>3.9209000000000001</v>
      </c>
      <c r="R1558" s="158">
        <v>3.6120000000000001</v>
      </c>
      <c r="S1558" t="s">
        <v>1858</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1204</v>
      </c>
      <c r="B1559" s="154" t="s">
        <v>1209</v>
      </c>
      <c r="C1559" s="154">
        <v>147125</v>
      </c>
      <c r="D1559" s="157"/>
      <c r="E1559" s="158"/>
      <c r="F1559" s="158"/>
      <c r="G1559" s="158"/>
      <c r="H1559" s="158"/>
      <c r="I1559" s="158"/>
      <c r="J1559" s="158"/>
      <c r="K1559" s="158"/>
      <c r="L1559" s="158"/>
      <c r="M1559" s="158"/>
      <c r="N1559" s="158"/>
      <c r="O1559" s="158"/>
      <c r="P1559" s="158"/>
      <c r="Q1559" s="158"/>
      <c r="R1559" s="158"/>
      <c r="S1559" t="s">
        <v>1858</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1204</v>
      </c>
      <c r="B1560" s="154" t="s">
        <v>1210</v>
      </c>
      <c r="C1560" s="154">
        <v>147124</v>
      </c>
      <c r="D1560" s="157"/>
      <c r="E1560" s="158"/>
      <c r="F1560" s="158"/>
      <c r="G1560" s="158"/>
      <c r="H1560" s="158"/>
      <c r="I1560" s="158"/>
      <c r="J1560" s="158"/>
      <c r="K1560" s="158"/>
      <c r="L1560" s="158"/>
      <c r="M1560" s="158"/>
      <c r="N1560" s="158"/>
      <c r="O1560" s="158"/>
      <c r="P1560" s="158"/>
      <c r="Q1560" s="158"/>
      <c r="R1560" s="158"/>
      <c r="S1560" t="s">
        <v>1858</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1204</v>
      </c>
      <c r="B1561" s="154" t="s">
        <v>1211</v>
      </c>
      <c r="C1561" s="154">
        <v>147531</v>
      </c>
      <c r="D1561" s="157">
        <v>44860</v>
      </c>
      <c r="E1561" s="158">
        <v>1130.3837000000001</v>
      </c>
      <c r="F1561" s="158">
        <v>6.0423999999999998</v>
      </c>
      <c r="G1561" s="158">
        <v>6.0509000000000004</v>
      </c>
      <c r="H1561" s="158">
        <v>6.0618999999999996</v>
      </c>
      <c r="I1561" s="158">
        <v>6.0425000000000004</v>
      </c>
      <c r="J1561" s="158">
        <v>5.9284999999999997</v>
      </c>
      <c r="K1561" s="158">
        <v>5.3933999999999997</v>
      </c>
      <c r="L1561" s="158">
        <v>4.9027000000000003</v>
      </c>
      <c r="M1561" s="158">
        <v>4.4355000000000002</v>
      </c>
      <c r="N1561" s="158">
        <v>4.1958000000000002</v>
      </c>
      <c r="O1561" s="158">
        <v>3.6993</v>
      </c>
      <c r="P1561" s="158"/>
      <c r="Q1561" s="158">
        <v>3.8243999999999998</v>
      </c>
      <c r="R1561" s="158">
        <v>3.6436000000000002</v>
      </c>
      <c r="S1561" t="s">
        <v>1858</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1204</v>
      </c>
      <c r="B1562" s="154" t="s">
        <v>1212</v>
      </c>
      <c r="C1562" s="154">
        <v>147534</v>
      </c>
      <c r="D1562" s="157">
        <v>44860</v>
      </c>
      <c r="E1562" s="158">
        <v>1129.5938000000001</v>
      </c>
      <c r="F1562" s="158">
        <v>6.0336999999999996</v>
      </c>
      <c r="G1562" s="158">
        <v>6.0411000000000001</v>
      </c>
      <c r="H1562" s="158">
        <v>6.0522</v>
      </c>
      <c r="I1562" s="158">
        <v>6.0326000000000004</v>
      </c>
      <c r="J1562" s="158">
        <v>5.9184999999999999</v>
      </c>
      <c r="K1562" s="158">
        <v>5.3832000000000004</v>
      </c>
      <c r="L1562" s="158">
        <v>4.8924000000000003</v>
      </c>
      <c r="M1562" s="158">
        <v>4.4252000000000002</v>
      </c>
      <c r="N1562" s="158">
        <v>4.1848999999999998</v>
      </c>
      <c r="O1562" s="158">
        <v>3.6812</v>
      </c>
      <c r="P1562" s="158"/>
      <c r="Q1562" s="158">
        <v>3.8022</v>
      </c>
      <c r="R1562" s="158">
        <v>3.6288999999999998</v>
      </c>
      <c r="S1562" t="s">
        <v>1858</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1204</v>
      </c>
      <c r="B1563" s="154" t="s">
        <v>1213</v>
      </c>
      <c r="C1563" s="154">
        <v>146062</v>
      </c>
      <c r="D1563" s="157">
        <v>44860</v>
      </c>
      <c r="E1563" s="158">
        <v>1169.5445</v>
      </c>
      <c r="F1563" s="158">
        <v>6.1022999999999996</v>
      </c>
      <c r="G1563" s="158">
        <v>6.0763999999999996</v>
      </c>
      <c r="H1563" s="158">
        <v>6.0744999999999996</v>
      </c>
      <c r="I1563" s="158">
        <v>6.0763999999999996</v>
      </c>
      <c r="J1563" s="158">
        <v>5.9484000000000004</v>
      </c>
      <c r="K1563" s="158">
        <v>5.4455</v>
      </c>
      <c r="L1563" s="158">
        <v>4.9451000000000001</v>
      </c>
      <c r="M1563" s="158">
        <v>4.4622999999999999</v>
      </c>
      <c r="N1563" s="158">
        <v>4.2262000000000004</v>
      </c>
      <c r="O1563" s="158">
        <v>3.7463000000000002</v>
      </c>
      <c r="P1563" s="158"/>
      <c r="Q1563" s="158">
        <v>4.2058</v>
      </c>
      <c r="R1563" s="158">
        <v>3.6696</v>
      </c>
      <c r="S1563" t="s">
        <v>1858</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1204</v>
      </c>
      <c r="B1564" s="154" t="s">
        <v>1214</v>
      </c>
      <c r="C1564" s="154">
        <v>146061</v>
      </c>
      <c r="D1564" s="157">
        <v>44860</v>
      </c>
      <c r="E1564" s="158">
        <v>1165.7918</v>
      </c>
      <c r="F1564" s="158">
        <v>6.0124000000000004</v>
      </c>
      <c r="G1564" s="158">
        <v>5.9862000000000002</v>
      </c>
      <c r="H1564" s="158">
        <v>5.9842000000000004</v>
      </c>
      <c r="I1564" s="158">
        <v>5.9863999999999997</v>
      </c>
      <c r="J1564" s="158">
        <v>5.8578999999999999</v>
      </c>
      <c r="K1564" s="158">
        <v>5.3577000000000004</v>
      </c>
      <c r="L1564" s="158">
        <v>4.8597000000000001</v>
      </c>
      <c r="M1564" s="158">
        <v>4.3753000000000002</v>
      </c>
      <c r="N1564" s="158">
        <v>4.1395999999999997</v>
      </c>
      <c r="O1564" s="158">
        <v>3.6627999999999998</v>
      </c>
      <c r="P1564" s="158"/>
      <c r="Q1564" s="158">
        <v>4.1177000000000001</v>
      </c>
      <c r="R1564" s="158">
        <v>3.5865</v>
      </c>
      <c r="S1564" t="s">
        <v>1858</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1204</v>
      </c>
      <c r="B1565" s="154" t="s">
        <v>1215</v>
      </c>
      <c r="C1565" s="154">
        <v>147570</v>
      </c>
      <c r="D1565" s="157">
        <v>44860</v>
      </c>
      <c r="E1565" s="158">
        <v>1131.5879</v>
      </c>
      <c r="F1565" s="158">
        <v>6.0037000000000003</v>
      </c>
      <c r="G1565" s="158">
        <v>5.9981999999999998</v>
      </c>
      <c r="H1565" s="158">
        <v>6.0217000000000001</v>
      </c>
      <c r="I1565" s="158">
        <v>5.9753999999999996</v>
      </c>
      <c r="J1565" s="158">
        <v>5.8048999999999999</v>
      </c>
      <c r="K1565" s="158">
        <v>5.3055000000000003</v>
      </c>
      <c r="L1565" s="158">
        <v>4.8391000000000002</v>
      </c>
      <c r="M1565" s="158">
        <v>4.3593999999999999</v>
      </c>
      <c r="N1565" s="158">
        <v>4.1314000000000002</v>
      </c>
      <c r="O1565" s="158">
        <v>3.7321</v>
      </c>
      <c r="P1565" s="158"/>
      <c r="Q1565" s="158">
        <v>3.8597000000000001</v>
      </c>
      <c r="R1565" s="158">
        <v>3.6179000000000001</v>
      </c>
      <c r="S1565" t="s">
        <v>1858</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1204</v>
      </c>
      <c r="B1566" s="154" t="s">
        <v>1216</v>
      </c>
      <c r="C1566" s="154">
        <v>147569</v>
      </c>
      <c r="D1566" s="157">
        <v>44860</v>
      </c>
      <c r="E1566" s="158">
        <v>1129.4170999999999</v>
      </c>
      <c r="F1566" s="158">
        <v>5.9539</v>
      </c>
      <c r="G1566" s="158">
        <v>5.9482999999999997</v>
      </c>
      <c r="H1566" s="158">
        <v>5.9717000000000002</v>
      </c>
      <c r="I1566" s="158">
        <v>5.9255000000000004</v>
      </c>
      <c r="J1566" s="158">
        <v>5.7545999999999999</v>
      </c>
      <c r="K1566" s="158">
        <v>5.2549000000000001</v>
      </c>
      <c r="L1566" s="158">
        <v>4.7878999999999996</v>
      </c>
      <c r="M1566" s="158">
        <v>4.3078000000000003</v>
      </c>
      <c r="N1566" s="158">
        <v>4.0793999999999997</v>
      </c>
      <c r="O1566" s="158">
        <v>3.6737000000000002</v>
      </c>
      <c r="P1566" s="158"/>
      <c r="Q1566" s="158">
        <v>3.7986</v>
      </c>
      <c r="R1566" s="158">
        <v>3.5661</v>
      </c>
      <c r="S1566" t="s">
        <v>1858</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1204</v>
      </c>
      <c r="B1567" s="154" t="s">
        <v>1217</v>
      </c>
      <c r="C1567" s="154">
        <v>147213</v>
      </c>
      <c r="D1567" s="157">
        <v>44860</v>
      </c>
      <c r="E1567" s="158">
        <v>1138.1486</v>
      </c>
      <c r="F1567" s="158">
        <v>5.9562999999999997</v>
      </c>
      <c r="G1567" s="158">
        <v>5.9508000000000001</v>
      </c>
      <c r="H1567" s="158">
        <v>5.9424000000000001</v>
      </c>
      <c r="I1567" s="158">
        <v>6.0370999999999997</v>
      </c>
      <c r="J1567" s="158">
        <v>5.9009</v>
      </c>
      <c r="K1567" s="158">
        <v>5.3372000000000002</v>
      </c>
      <c r="L1567" s="158">
        <v>4.8388</v>
      </c>
      <c r="M1567" s="158">
        <v>4.3535000000000004</v>
      </c>
      <c r="N1567" s="158">
        <v>4.1135000000000002</v>
      </c>
      <c r="O1567" s="158">
        <v>3.5548999999999999</v>
      </c>
      <c r="P1567" s="158"/>
      <c r="Q1567" s="158">
        <v>3.7982</v>
      </c>
      <c r="R1567" s="158">
        <v>3.5594000000000001</v>
      </c>
      <c r="S1567" t="s">
        <v>1858</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1204</v>
      </c>
      <c r="B1568" s="154" t="s">
        <v>1218</v>
      </c>
      <c r="C1568" s="154">
        <v>147214</v>
      </c>
      <c r="D1568" s="157">
        <v>44860</v>
      </c>
      <c r="E1568" s="158">
        <v>1140.3033</v>
      </c>
      <c r="F1568" s="158">
        <v>6.0058999999999996</v>
      </c>
      <c r="G1568" s="158">
        <v>6.0004</v>
      </c>
      <c r="H1568" s="158">
        <v>5.9920999999999998</v>
      </c>
      <c r="I1568" s="158">
        <v>6.0872000000000002</v>
      </c>
      <c r="J1568" s="158">
        <v>5.9509999999999996</v>
      </c>
      <c r="K1568" s="158">
        <v>5.3878000000000004</v>
      </c>
      <c r="L1568" s="158">
        <v>4.8899999999999997</v>
      </c>
      <c r="M1568" s="158">
        <v>4.4051999999999998</v>
      </c>
      <c r="N1568" s="158">
        <v>4.1656000000000004</v>
      </c>
      <c r="O1568" s="158">
        <v>3.6114000000000002</v>
      </c>
      <c r="P1568" s="158"/>
      <c r="Q1568" s="158">
        <v>3.8548</v>
      </c>
      <c r="R1568" s="158">
        <v>3.6116000000000001</v>
      </c>
      <c r="S1568" t="s">
        <v>1858</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1204</v>
      </c>
      <c r="B1569" s="154" t="s">
        <v>1219</v>
      </c>
      <c r="C1569" s="154">
        <v>101996</v>
      </c>
      <c r="D1569" s="157">
        <v>44860</v>
      </c>
      <c r="E1569" s="158">
        <v>3218.9692</v>
      </c>
      <c r="F1569" s="158">
        <v>5.9471999999999996</v>
      </c>
      <c r="G1569" s="158">
        <v>5.9389000000000003</v>
      </c>
      <c r="H1569" s="158">
        <v>5.9261999999999997</v>
      </c>
      <c r="I1569" s="158">
        <v>5.9090999999999996</v>
      </c>
      <c r="J1569" s="158">
        <v>5.8272000000000004</v>
      </c>
      <c r="K1569" s="158">
        <v>5.2811000000000003</v>
      </c>
      <c r="L1569" s="158">
        <v>4.7877000000000001</v>
      </c>
      <c r="M1569" s="158">
        <v>4.3025000000000002</v>
      </c>
      <c r="N1569" s="158">
        <v>4.0690999999999997</v>
      </c>
      <c r="O1569" s="158">
        <v>3.5478000000000001</v>
      </c>
      <c r="P1569" s="158">
        <v>4.4942000000000002</v>
      </c>
      <c r="Q1569" s="158">
        <v>5.8010999999999999</v>
      </c>
      <c r="R1569" s="158">
        <v>3.5253000000000001</v>
      </c>
      <c r="S1569" t="s">
        <v>1858</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1204</v>
      </c>
      <c r="B1570" s="154" t="s">
        <v>1220</v>
      </c>
      <c r="C1570" s="154">
        <v>119110</v>
      </c>
      <c r="D1570" s="157">
        <v>44860</v>
      </c>
      <c r="E1570" s="158">
        <v>3242.8737999999998</v>
      </c>
      <c r="F1570" s="158">
        <v>6.0486000000000004</v>
      </c>
      <c r="G1570" s="158">
        <v>6.0392999999999999</v>
      </c>
      <c r="H1570" s="158">
        <v>6.0265000000000004</v>
      </c>
      <c r="I1570" s="158">
        <v>6.0094000000000003</v>
      </c>
      <c r="J1570" s="158">
        <v>5.9278000000000004</v>
      </c>
      <c r="K1570" s="158">
        <v>5.3826000000000001</v>
      </c>
      <c r="L1570" s="158">
        <v>4.8909000000000002</v>
      </c>
      <c r="M1570" s="158">
        <v>4.4062999999999999</v>
      </c>
      <c r="N1570" s="158">
        <v>4.1737000000000002</v>
      </c>
      <c r="O1570" s="158">
        <v>3.6518999999999999</v>
      </c>
      <c r="P1570" s="158">
        <v>4.5902000000000003</v>
      </c>
      <c r="Q1570" s="158">
        <v>5.9116</v>
      </c>
      <c r="R1570" s="158">
        <v>3.6291000000000002</v>
      </c>
      <c r="S1570" t="s">
        <v>1858</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1204</v>
      </c>
      <c r="B1571" s="154" t="s">
        <v>1221</v>
      </c>
      <c r="C1571" s="154">
        <v>147287</v>
      </c>
      <c r="D1571" s="157">
        <v>44860</v>
      </c>
      <c r="E1571" s="158">
        <v>1142.5103999999999</v>
      </c>
      <c r="F1571" s="158">
        <v>5.9911000000000003</v>
      </c>
      <c r="G1571" s="158">
        <v>5.9988999999999999</v>
      </c>
      <c r="H1571" s="158">
        <v>6.0057</v>
      </c>
      <c r="I1571" s="158">
        <v>6.0621</v>
      </c>
      <c r="J1571" s="158">
        <v>5.9198000000000004</v>
      </c>
      <c r="K1571" s="158">
        <v>5.4374000000000002</v>
      </c>
      <c r="L1571" s="158">
        <v>4.9409000000000001</v>
      </c>
      <c r="M1571" s="158">
        <v>4.4770000000000003</v>
      </c>
      <c r="N1571" s="158">
        <v>4.2472000000000003</v>
      </c>
      <c r="O1571" s="158">
        <v>3.7393000000000001</v>
      </c>
      <c r="P1571" s="158"/>
      <c r="Q1571" s="158">
        <v>3.9523999999999999</v>
      </c>
      <c r="R1571" s="158">
        <v>3.7105000000000001</v>
      </c>
      <c r="S1571" t="s">
        <v>1858</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1204</v>
      </c>
      <c r="B1572" s="154" t="s">
        <v>1222</v>
      </c>
      <c r="C1572" s="154">
        <v>147290</v>
      </c>
      <c r="D1572" s="157">
        <v>44860</v>
      </c>
      <c r="E1572" s="158">
        <v>1136.6278</v>
      </c>
      <c r="F1572" s="158">
        <v>5.8422000000000001</v>
      </c>
      <c r="G1572" s="158">
        <v>5.8491999999999997</v>
      </c>
      <c r="H1572" s="158">
        <v>5.8555999999999999</v>
      </c>
      <c r="I1572" s="158">
        <v>5.9118000000000004</v>
      </c>
      <c r="J1572" s="158">
        <v>5.7691999999999997</v>
      </c>
      <c r="K1572" s="158">
        <v>5.2853000000000003</v>
      </c>
      <c r="L1572" s="158">
        <v>4.7872000000000003</v>
      </c>
      <c r="M1572" s="158">
        <v>4.3220000000000001</v>
      </c>
      <c r="N1572" s="158">
        <v>4.0909000000000004</v>
      </c>
      <c r="O1572" s="158">
        <v>3.5834999999999999</v>
      </c>
      <c r="P1572" s="158"/>
      <c r="Q1572" s="158">
        <v>3.7963</v>
      </c>
      <c r="R1572" s="158">
        <v>3.5550000000000002</v>
      </c>
      <c r="S1572" t="s">
        <v>1858</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1204</v>
      </c>
      <c r="B1573" s="154" t="s">
        <v>1223</v>
      </c>
      <c r="C1573" s="154">
        <v>145535</v>
      </c>
      <c r="D1573" s="157">
        <v>44860</v>
      </c>
      <c r="E1573" s="158">
        <v>1172.7047</v>
      </c>
      <c r="F1573" s="158">
        <v>5.9612999999999996</v>
      </c>
      <c r="G1573" s="158">
        <v>5.9745999999999997</v>
      </c>
      <c r="H1573" s="158">
        <v>5.9680999999999997</v>
      </c>
      <c r="I1573" s="158">
        <v>5.9466000000000001</v>
      </c>
      <c r="J1573" s="158">
        <v>5.8331999999999997</v>
      </c>
      <c r="K1573" s="158">
        <v>5.3205999999999998</v>
      </c>
      <c r="L1573" s="158">
        <v>4.8246000000000002</v>
      </c>
      <c r="M1573" s="158">
        <v>4.3463000000000003</v>
      </c>
      <c r="N1573" s="158">
        <v>4.1032999999999999</v>
      </c>
      <c r="O1573" s="158">
        <v>3.5672999999999999</v>
      </c>
      <c r="P1573" s="158"/>
      <c r="Q1573" s="158">
        <v>4.1136999999999997</v>
      </c>
      <c r="R1573" s="158">
        <v>3.5491000000000001</v>
      </c>
      <c r="S1573" t="s">
        <v>1857</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1204</v>
      </c>
      <c r="B1574" s="154" t="s">
        <v>1224</v>
      </c>
      <c r="C1574" s="154">
        <v>145536</v>
      </c>
      <c r="D1574" s="157">
        <v>44860</v>
      </c>
      <c r="E1574" s="158">
        <v>1177.2612999999999</v>
      </c>
      <c r="F1574" s="158">
        <v>6.0529999999999999</v>
      </c>
      <c r="G1574" s="158">
        <v>6.0651000000000002</v>
      </c>
      <c r="H1574" s="158">
        <v>6.0582000000000003</v>
      </c>
      <c r="I1574" s="158">
        <v>6.0366999999999997</v>
      </c>
      <c r="J1574" s="158">
        <v>5.9236000000000004</v>
      </c>
      <c r="K1574" s="158">
        <v>5.4120999999999997</v>
      </c>
      <c r="L1574" s="158">
        <v>4.9169</v>
      </c>
      <c r="M1574" s="158">
        <v>4.4396000000000004</v>
      </c>
      <c r="N1574" s="158">
        <v>4.1997999999999998</v>
      </c>
      <c r="O1574" s="158">
        <v>3.6684999999999999</v>
      </c>
      <c r="P1574" s="158"/>
      <c r="Q1574" s="158">
        <v>4.2160000000000002</v>
      </c>
      <c r="R1574" s="158">
        <v>3.649</v>
      </c>
      <c r="S1574" t="s">
        <v>1857</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1204</v>
      </c>
      <c r="B1575" s="154" t="s">
        <v>1225</v>
      </c>
      <c r="C1575" s="154">
        <v>146191</v>
      </c>
      <c r="D1575" s="157">
        <v>44860</v>
      </c>
      <c r="E1575" s="158">
        <v>1164.7001</v>
      </c>
      <c r="F1575" s="158">
        <v>6.0556000000000001</v>
      </c>
      <c r="G1575" s="158">
        <v>6.0587</v>
      </c>
      <c r="H1575" s="158">
        <v>6.0750999999999999</v>
      </c>
      <c r="I1575" s="158">
        <v>6.0659999999999998</v>
      </c>
      <c r="J1575" s="158">
        <v>5.9352999999999998</v>
      </c>
      <c r="K1575" s="158">
        <v>5.4225000000000003</v>
      </c>
      <c r="L1575" s="158">
        <v>4.9321000000000002</v>
      </c>
      <c r="M1575" s="158">
        <v>4.4511000000000003</v>
      </c>
      <c r="N1575" s="158">
        <v>4.2111000000000001</v>
      </c>
      <c r="O1575" s="158">
        <v>3.6737000000000002</v>
      </c>
      <c r="P1575" s="158"/>
      <c r="Q1575" s="158">
        <v>4.1241000000000003</v>
      </c>
      <c r="R1575" s="158">
        <v>3.6518000000000002</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1204</v>
      </c>
      <c r="B1576" s="154" t="s">
        <v>1226</v>
      </c>
      <c r="C1576" s="154">
        <v>146187</v>
      </c>
      <c r="D1576" s="157">
        <v>44860</v>
      </c>
      <c r="E1576" s="158">
        <v>1159.6898000000001</v>
      </c>
      <c r="F1576" s="158">
        <v>5.9558</v>
      </c>
      <c r="G1576" s="158">
        <v>5.9566999999999997</v>
      </c>
      <c r="H1576" s="158">
        <v>5.9729000000000001</v>
      </c>
      <c r="I1576" s="158">
        <v>5.9638</v>
      </c>
      <c r="J1576" s="158">
        <v>5.8334999999999999</v>
      </c>
      <c r="K1576" s="158">
        <v>5.3205</v>
      </c>
      <c r="L1576" s="158">
        <v>4.8284000000000002</v>
      </c>
      <c r="M1576" s="158">
        <v>4.3457999999999997</v>
      </c>
      <c r="N1576" s="158">
        <v>4.1052999999999997</v>
      </c>
      <c r="O1576" s="158">
        <v>3.556</v>
      </c>
      <c r="P1576" s="158"/>
      <c r="Q1576" s="158">
        <v>4.0052000000000003</v>
      </c>
      <c r="R1576" s="158">
        <v>3.5436999999999999</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1204</v>
      </c>
      <c r="B1577" s="154" t="s">
        <v>1227</v>
      </c>
      <c r="C1577" s="154">
        <v>147450</v>
      </c>
      <c r="D1577" s="157">
        <v>44860</v>
      </c>
      <c r="E1577" s="158">
        <v>1130.6033</v>
      </c>
      <c r="F1577" s="158">
        <v>5.9089</v>
      </c>
      <c r="G1577" s="158">
        <v>5.9128999999999996</v>
      </c>
      <c r="H1577" s="158">
        <v>5.8110999999999997</v>
      </c>
      <c r="I1577" s="158">
        <v>5.8097000000000003</v>
      </c>
      <c r="J1577" s="158">
        <v>5.7984</v>
      </c>
      <c r="K1577" s="158">
        <v>5.2638999999999996</v>
      </c>
      <c r="L1577" s="158">
        <v>4.8132999999999999</v>
      </c>
      <c r="M1577" s="158">
        <v>4.3292999999999999</v>
      </c>
      <c r="N1577" s="158">
        <v>4.1009000000000002</v>
      </c>
      <c r="O1577" s="158">
        <v>3.6065</v>
      </c>
      <c r="P1577" s="158"/>
      <c r="Q1577" s="158">
        <v>3.7850000000000001</v>
      </c>
      <c r="R1577" s="158">
        <v>3.5716999999999999</v>
      </c>
      <c r="S1577" t="s">
        <v>1858</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1204</v>
      </c>
      <c r="B1578" s="154" t="s">
        <v>1228</v>
      </c>
      <c r="C1578" s="154">
        <v>147454</v>
      </c>
      <c r="D1578" s="157">
        <v>44860</v>
      </c>
      <c r="E1578" s="158">
        <v>1127.0476000000001</v>
      </c>
      <c r="F1578" s="158">
        <v>5.8562000000000003</v>
      </c>
      <c r="G1578" s="158">
        <v>5.8624000000000001</v>
      </c>
      <c r="H1578" s="158">
        <v>5.7607999999999997</v>
      </c>
      <c r="I1578" s="158">
        <v>5.7583000000000002</v>
      </c>
      <c r="J1578" s="158">
        <v>5.8890000000000002</v>
      </c>
      <c r="K1578" s="158">
        <v>5.2290999999999999</v>
      </c>
      <c r="L1578" s="158">
        <v>4.7441000000000004</v>
      </c>
      <c r="M1578" s="158">
        <v>4.2484999999999999</v>
      </c>
      <c r="N1578" s="158">
        <v>4.0138999999999996</v>
      </c>
      <c r="O1578" s="158">
        <v>3.5084</v>
      </c>
      <c r="P1578" s="158"/>
      <c r="Q1578" s="158">
        <v>3.6861000000000002</v>
      </c>
      <c r="R1578" s="158">
        <v>3.4767000000000001</v>
      </c>
      <c r="S1578" t="s">
        <v>1858</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1204</v>
      </c>
      <c r="B1579" s="154" t="s">
        <v>1229</v>
      </c>
      <c r="C1579" s="154">
        <v>147883</v>
      </c>
      <c r="D1579" s="157">
        <v>44860</v>
      </c>
      <c r="E1579" s="158">
        <v>1103.6401000000001</v>
      </c>
      <c r="F1579" s="158">
        <v>6.0499000000000001</v>
      </c>
      <c r="G1579" s="158">
        <v>6.0529999999999999</v>
      </c>
      <c r="H1579" s="158">
        <v>6.0541</v>
      </c>
      <c r="I1579" s="158">
        <v>6.0396999999999998</v>
      </c>
      <c r="J1579" s="158">
        <v>5.9181999999999997</v>
      </c>
      <c r="K1579" s="158">
        <v>5.4028999999999998</v>
      </c>
      <c r="L1579" s="158">
        <v>4.92</v>
      </c>
      <c r="M1579" s="158">
        <v>4.4352</v>
      </c>
      <c r="N1579" s="158">
        <v>4.2023000000000001</v>
      </c>
      <c r="O1579" s="158"/>
      <c r="P1579" s="158"/>
      <c r="Q1579" s="158">
        <v>3.5847000000000002</v>
      </c>
      <c r="R1579" s="158">
        <v>3.6478999999999999</v>
      </c>
      <c r="S1579" t="s">
        <v>1858</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1204</v>
      </c>
      <c r="B1580" s="154" t="s">
        <v>1230</v>
      </c>
      <c r="C1580" s="154">
        <v>147878</v>
      </c>
      <c r="D1580" s="157">
        <v>44860</v>
      </c>
      <c r="E1580" s="158">
        <v>1101.78</v>
      </c>
      <c r="F1580" s="158">
        <v>5.9905999999999997</v>
      </c>
      <c r="G1580" s="158">
        <v>5.9935999999999998</v>
      </c>
      <c r="H1580" s="158">
        <v>5.9941000000000004</v>
      </c>
      <c r="I1580" s="158">
        <v>5.9795999999999996</v>
      </c>
      <c r="J1580" s="158">
        <v>5.8579999999999997</v>
      </c>
      <c r="K1580" s="158">
        <v>5.3418999999999999</v>
      </c>
      <c r="L1580" s="158">
        <v>4.8582000000000001</v>
      </c>
      <c r="M1580" s="158">
        <v>4.3728999999999996</v>
      </c>
      <c r="N1580" s="158">
        <v>4.1395</v>
      </c>
      <c r="O1580" s="158"/>
      <c r="P1580" s="158"/>
      <c r="Q1580" s="158">
        <v>3.5223</v>
      </c>
      <c r="R1580" s="158">
        <v>3.5855000000000001</v>
      </c>
      <c r="S1580" t="s">
        <v>1858</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1204</v>
      </c>
      <c r="B1581" s="154" t="s">
        <v>1231</v>
      </c>
      <c r="C1581" s="154">
        <v>147713</v>
      </c>
      <c r="D1581" s="157">
        <v>44860</v>
      </c>
      <c r="E1581" s="158">
        <v>1113.2791</v>
      </c>
      <c r="F1581" s="158">
        <v>5.9188000000000001</v>
      </c>
      <c r="G1581" s="158">
        <v>5.9142000000000001</v>
      </c>
      <c r="H1581" s="158">
        <v>5.9311999999999996</v>
      </c>
      <c r="I1581" s="158">
        <v>5.9101999999999997</v>
      </c>
      <c r="J1581" s="158">
        <v>5.7763999999999998</v>
      </c>
      <c r="K1581" s="158">
        <v>5.2491000000000003</v>
      </c>
      <c r="L1581" s="158">
        <v>4.8263999999999996</v>
      </c>
      <c r="M1581" s="158">
        <v>4.3456999999999999</v>
      </c>
      <c r="N1581" s="158">
        <v>4.1222000000000003</v>
      </c>
      <c r="O1581" s="158">
        <v>3.6316000000000002</v>
      </c>
      <c r="P1581" s="158"/>
      <c r="Q1581" s="158">
        <v>3.6316000000000002</v>
      </c>
      <c r="R1581" s="158">
        <v>3.5842000000000001</v>
      </c>
      <c r="S1581" t="s">
        <v>1858</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1204</v>
      </c>
      <c r="B1582" s="154" t="s">
        <v>1232</v>
      </c>
      <c r="C1582" s="154">
        <v>147714</v>
      </c>
      <c r="D1582" s="157">
        <v>44860</v>
      </c>
      <c r="E1582" s="158">
        <v>1109.8326999999999</v>
      </c>
      <c r="F1582" s="158">
        <v>5.8188000000000004</v>
      </c>
      <c r="G1582" s="158">
        <v>5.8151999999999999</v>
      </c>
      <c r="H1582" s="158">
        <v>5.8308999999999997</v>
      </c>
      <c r="I1582" s="158">
        <v>5.8098999999999998</v>
      </c>
      <c r="J1582" s="158">
        <v>5.6757999999999997</v>
      </c>
      <c r="K1582" s="158">
        <v>5.1497999999999999</v>
      </c>
      <c r="L1582" s="158">
        <v>4.7045000000000003</v>
      </c>
      <c r="M1582" s="158">
        <v>4.2294999999999998</v>
      </c>
      <c r="N1582" s="158">
        <v>4.0084</v>
      </c>
      <c r="O1582" s="158">
        <v>3.5249000000000001</v>
      </c>
      <c r="P1582" s="158"/>
      <c r="Q1582" s="158">
        <v>3.5249000000000001</v>
      </c>
      <c r="R1582" s="158">
        <v>3.4758</v>
      </c>
      <c r="S1582" t="s">
        <v>1858</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1204</v>
      </c>
      <c r="B1583" s="154" t="s">
        <v>1233</v>
      </c>
      <c r="C1583" s="154">
        <v>147837</v>
      </c>
      <c r="D1583" s="157">
        <v>44860</v>
      </c>
      <c r="E1583" s="158">
        <v>1109.8438000000001</v>
      </c>
      <c r="F1583" s="158">
        <v>6.0391000000000004</v>
      </c>
      <c r="G1583" s="158">
        <v>6.0465999999999998</v>
      </c>
      <c r="H1583" s="158">
        <v>6.0507999999999997</v>
      </c>
      <c r="I1583" s="158">
        <v>6.0355999999999996</v>
      </c>
      <c r="J1583" s="158">
        <v>5.9527999999999999</v>
      </c>
      <c r="K1583" s="158">
        <v>5.4119999999999999</v>
      </c>
      <c r="L1583" s="158">
        <v>4.9142000000000001</v>
      </c>
      <c r="M1583" s="158">
        <v>4.4329999999999998</v>
      </c>
      <c r="N1583" s="158">
        <v>4.2077</v>
      </c>
      <c r="O1583" s="158"/>
      <c r="P1583" s="158"/>
      <c r="Q1583" s="158">
        <v>3.6608999999999998</v>
      </c>
      <c r="R1583" s="158">
        <v>3.6760000000000002</v>
      </c>
      <c r="S1583" t="s">
        <v>1858</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1204</v>
      </c>
      <c r="B1584" s="154" t="s">
        <v>1234</v>
      </c>
      <c r="C1584" s="154">
        <v>147836</v>
      </c>
      <c r="D1584" s="157">
        <v>44860</v>
      </c>
      <c r="E1584" s="158">
        <v>1107.6086</v>
      </c>
      <c r="F1584" s="158">
        <v>5.9722</v>
      </c>
      <c r="G1584" s="158">
        <v>5.9775</v>
      </c>
      <c r="H1584" s="158">
        <v>5.9813999999999998</v>
      </c>
      <c r="I1584" s="158">
        <v>5.9656000000000002</v>
      </c>
      <c r="J1584" s="158">
        <v>5.8826000000000001</v>
      </c>
      <c r="K1584" s="158">
        <v>5.3410000000000002</v>
      </c>
      <c r="L1584" s="158">
        <v>4.8426999999999998</v>
      </c>
      <c r="M1584" s="158">
        <v>4.3608000000000002</v>
      </c>
      <c r="N1584" s="158">
        <v>4.1352000000000002</v>
      </c>
      <c r="O1584" s="158"/>
      <c r="P1584" s="158"/>
      <c r="Q1584" s="158">
        <v>3.5888</v>
      </c>
      <c r="R1584" s="158">
        <v>3.6036000000000001</v>
      </c>
      <c r="S1584" t="s">
        <v>1858</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1204</v>
      </c>
      <c r="B1585" s="154" t="s">
        <v>1235</v>
      </c>
      <c r="C1585" s="154">
        <v>146141</v>
      </c>
      <c r="D1585" s="157">
        <v>44860</v>
      </c>
      <c r="E1585" s="158">
        <v>1164.7963999999999</v>
      </c>
      <c r="F1585" s="158">
        <v>6.0833000000000004</v>
      </c>
      <c r="G1585" s="158">
        <v>6.0816999999999997</v>
      </c>
      <c r="H1585" s="158">
        <v>6.0812999999999997</v>
      </c>
      <c r="I1585" s="158">
        <v>6.0609999999999999</v>
      </c>
      <c r="J1585" s="158">
        <v>5.9177</v>
      </c>
      <c r="K1585" s="158">
        <v>5.4321999999999999</v>
      </c>
      <c r="L1585" s="158">
        <v>4.9374000000000002</v>
      </c>
      <c r="M1585" s="158">
        <v>4.4602000000000004</v>
      </c>
      <c r="N1585" s="158">
        <v>4.2194000000000003</v>
      </c>
      <c r="O1585" s="158">
        <v>3.6781000000000001</v>
      </c>
      <c r="P1585" s="158"/>
      <c r="Q1585" s="158">
        <v>4.1172000000000004</v>
      </c>
      <c r="R1585" s="158">
        <v>3.6570999999999998</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1204</v>
      </c>
      <c r="B1586" s="154" t="s">
        <v>1236</v>
      </c>
      <c r="C1586" s="154">
        <v>146142</v>
      </c>
      <c r="D1586" s="157">
        <v>44860</v>
      </c>
      <c r="E1586" s="158">
        <v>1160.9577999999999</v>
      </c>
      <c r="F1586" s="158">
        <v>5.9650999999999996</v>
      </c>
      <c r="G1586" s="158">
        <v>5.9614000000000003</v>
      </c>
      <c r="H1586" s="158">
        <v>5.9606000000000003</v>
      </c>
      <c r="I1586" s="158">
        <v>5.9405000000000001</v>
      </c>
      <c r="J1586" s="158">
        <v>5.7971000000000004</v>
      </c>
      <c r="K1586" s="158">
        <v>5.3105000000000002</v>
      </c>
      <c r="L1586" s="158">
        <v>4.8144999999999998</v>
      </c>
      <c r="M1586" s="158">
        <v>4.3391000000000002</v>
      </c>
      <c r="N1586" s="158">
        <v>4.1017999999999999</v>
      </c>
      <c r="O1586" s="158">
        <v>3.5779999999999998</v>
      </c>
      <c r="P1586" s="158"/>
      <c r="Q1586" s="158">
        <v>4.0263999999999998</v>
      </c>
      <c r="R1586" s="158">
        <v>3.5467</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1204</v>
      </c>
      <c r="B1587" s="154" t="s">
        <v>1237</v>
      </c>
      <c r="C1587" s="154">
        <v>119283</v>
      </c>
      <c r="D1587" s="157">
        <v>44860</v>
      </c>
      <c r="E1587" s="158">
        <v>2839.0165000000002</v>
      </c>
      <c r="F1587" s="158">
        <v>6.0263999999999998</v>
      </c>
      <c r="G1587" s="158">
        <v>6.032</v>
      </c>
      <c r="H1587" s="158">
        <v>6.0263</v>
      </c>
      <c r="I1587" s="158">
        <v>6.0174000000000003</v>
      </c>
      <c r="J1587" s="158">
        <v>5.8822000000000001</v>
      </c>
      <c r="K1587" s="158">
        <v>5.4074</v>
      </c>
      <c r="L1587" s="158">
        <v>4.9058000000000002</v>
      </c>
      <c r="M1587" s="158">
        <v>4.4283999999999999</v>
      </c>
      <c r="N1587" s="158">
        <v>4.1971999999999996</v>
      </c>
      <c r="O1587" s="158">
        <v>3.6928000000000001</v>
      </c>
      <c r="P1587" s="158">
        <v>4.6673</v>
      </c>
      <c r="Q1587" s="158">
        <v>6.2685000000000004</v>
      </c>
      <c r="R1587" s="158">
        <v>3.6566000000000001</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1204</v>
      </c>
      <c r="B1588" s="154" t="s">
        <v>1238</v>
      </c>
      <c r="C1588" s="154">
        <v>118058</v>
      </c>
      <c r="D1588" s="157">
        <v>44860</v>
      </c>
      <c r="E1588" s="158">
        <v>2699.7883333333298</v>
      </c>
      <c r="F1588" s="158">
        <v>5.9269999999999996</v>
      </c>
      <c r="G1588" s="158">
        <v>5.9326999999999996</v>
      </c>
      <c r="H1588" s="158">
        <v>5.9264000000000001</v>
      </c>
      <c r="I1588" s="158">
        <v>5.9173</v>
      </c>
      <c r="J1588" s="158">
        <v>5.7816999999999998</v>
      </c>
      <c r="K1588" s="158">
        <v>5.306</v>
      </c>
      <c r="L1588" s="158">
        <v>4.8033000000000001</v>
      </c>
      <c r="M1588" s="158">
        <v>4.3400999999999996</v>
      </c>
      <c r="N1588" s="158">
        <v>4.1043000000000003</v>
      </c>
      <c r="O1588" s="158">
        <v>3.4946000000000002</v>
      </c>
      <c r="P1588" s="158">
        <v>4.2282000000000002</v>
      </c>
      <c r="Q1588" s="158">
        <v>6.4359000000000002</v>
      </c>
      <c r="R1588" s="158">
        <v>3.5587</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1204</v>
      </c>
      <c r="B1589" s="154" t="s">
        <v>1239</v>
      </c>
      <c r="C1589" s="154">
        <v>147515</v>
      </c>
      <c r="D1589" s="157">
        <v>44860</v>
      </c>
      <c r="E1589" s="158">
        <v>1132.1038000000001</v>
      </c>
      <c r="F1589" s="158">
        <v>6.0332999999999997</v>
      </c>
      <c r="G1589" s="158">
        <v>6.0438999999999998</v>
      </c>
      <c r="H1589" s="158">
        <v>6.0346000000000002</v>
      </c>
      <c r="I1589" s="158">
        <v>6.0296000000000003</v>
      </c>
      <c r="J1589" s="158">
        <v>5.9444999999999997</v>
      </c>
      <c r="K1589" s="158">
        <v>5.4175000000000004</v>
      </c>
      <c r="L1589" s="158">
        <v>4.9617000000000004</v>
      </c>
      <c r="M1589" s="158">
        <v>4.4791999999999996</v>
      </c>
      <c r="N1589" s="158">
        <v>4.2435</v>
      </c>
      <c r="O1589" s="158">
        <v>3.7101999999999999</v>
      </c>
      <c r="P1589" s="158"/>
      <c r="Q1589" s="158">
        <v>3.8416999999999999</v>
      </c>
      <c r="R1589" s="158">
        <v>3.6831999999999998</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1204</v>
      </c>
      <c r="B1590" s="154" t="s">
        <v>1240</v>
      </c>
      <c r="C1590" s="154">
        <v>147519</v>
      </c>
      <c r="D1590" s="157">
        <v>44860</v>
      </c>
      <c r="E1590" s="158">
        <v>1127.2863</v>
      </c>
      <c r="F1590" s="158">
        <v>5.9036</v>
      </c>
      <c r="G1590" s="158">
        <v>5.9141000000000004</v>
      </c>
      <c r="H1590" s="158">
        <v>5.9047000000000001</v>
      </c>
      <c r="I1590" s="158">
        <v>5.8993000000000002</v>
      </c>
      <c r="J1590" s="158">
        <v>5.8137999999999996</v>
      </c>
      <c r="K1590" s="158">
        <v>5.2857000000000003</v>
      </c>
      <c r="L1590" s="158">
        <v>4.8285999999999998</v>
      </c>
      <c r="M1590" s="158">
        <v>4.3449999999999998</v>
      </c>
      <c r="N1590" s="158">
        <v>4.1081000000000003</v>
      </c>
      <c r="O1590" s="158">
        <v>3.5754000000000001</v>
      </c>
      <c r="P1590" s="158"/>
      <c r="Q1590" s="158">
        <v>3.7067999999999999</v>
      </c>
      <c r="R1590" s="158">
        <v>3.5484</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1204</v>
      </c>
      <c r="B1591" s="154" t="s">
        <v>1241</v>
      </c>
      <c r="C1591" s="154">
        <v>147564</v>
      </c>
      <c r="D1591" s="157">
        <v>44860</v>
      </c>
      <c r="E1591" s="158">
        <v>1130.4611</v>
      </c>
      <c r="F1591" s="158">
        <v>6.0839999999999996</v>
      </c>
      <c r="G1591" s="158">
        <v>6.0871000000000004</v>
      </c>
      <c r="H1591" s="158">
        <v>6.0766999999999998</v>
      </c>
      <c r="I1591" s="158">
        <v>6.0583</v>
      </c>
      <c r="J1591" s="158">
        <v>5.8898000000000001</v>
      </c>
      <c r="K1591" s="158">
        <v>5.4302000000000001</v>
      </c>
      <c r="L1591" s="158">
        <v>4.9404000000000003</v>
      </c>
      <c r="M1591" s="158">
        <v>4.4718999999999998</v>
      </c>
      <c r="N1591" s="158">
        <v>4.2439</v>
      </c>
      <c r="O1591" s="158">
        <v>3.7048000000000001</v>
      </c>
      <c r="P1591" s="158"/>
      <c r="Q1591" s="158">
        <v>3.8296000000000001</v>
      </c>
      <c r="R1591" s="158">
        <v>3.6962000000000002</v>
      </c>
      <c r="S1591" t="s">
        <v>1858</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1204</v>
      </c>
      <c r="B1592" s="154" t="s">
        <v>1242</v>
      </c>
      <c r="C1592" s="154">
        <v>147565</v>
      </c>
      <c r="D1592" s="157">
        <v>44860</v>
      </c>
      <c r="E1592" s="158">
        <v>1126.7166999999999</v>
      </c>
      <c r="F1592" s="158">
        <v>5.9843000000000002</v>
      </c>
      <c r="G1592" s="158">
        <v>5.9874000000000001</v>
      </c>
      <c r="H1592" s="158">
        <v>5.9767999999999999</v>
      </c>
      <c r="I1592" s="158">
        <v>5.9577999999999998</v>
      </c>
      <c r="J1592" s="158">
        <v>5.7892000000000001</v>
      </c>
      <c r="K1592" s="158">
        <v>5.3288000000000002</v>
      </c>
      <c r="L1592" s="158">
        <v>4.8375000000000004</v>
      </c>
      <c r="M1592" s="158">
        <v>4.3677000000000001</v>
      </c>
      <c r="N1592" s="158">
        <v>4.1382000000000003</v>
      </c>
      <c r="O1592" s="158">
        <v>3.5992999999999999</v>
      </c>
      <c r="P1592" s="158"/>
      <c r="Q1592" s="158">
        <v>3.7240000000000002</v>
      </c>
      <c r="R1592" s="158">
        <v>3.5910000000000002</v>
      </c>
      <c r="S1592" t="s">
        <v>1858</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1204</v>
      </c>
      <c r="B1593" s="154" t="s">
        <v>1243</v>
      </c>
      <c r="C1593" s="154">
        <v>147736</v>
      </c>
      <c r="D1593" s="157">
        <v>44860</v>
      </c>
      <c r="E1593" s="158">
        <v>1119.2892999999999</v>
      </c>
      <c r="F1593" s="158">
        <v>6.1284000000000001</v>
      </c>
      <c r="G1593" s="158">
        <v>6.1313000000000004</v>
      </c>
      <c r="H1593" s="158">
        <v>6.1140999999999996</v>
      </c>
      <c r="I1593" s="158">
        <v>6.0968999999999998</v>
      </c>
      <c r="J1593" s="158">
        <v>5.9531999999999998</v>
      </c>
      <c r="K1593" s="158">
        <v>5.4588000000000001</v>
      </c>
      <c r="L1593" s="158">
        <v>4.9474</v>
      </c>
      <c r="M1593" s="158">
        <v>4.4824000000000002</v>
      </c>
      <c r="N1593" s="158">
        <v>4.2476000000000003</v>
      </c>
      <c r="O1593" s="158">
        <v>3.7755999999999998</v>
      </c>
      <c r="P1593" s="158"/>
      <c r="Q1593" s="158">
        <v>3.7856000000000001</v>
      </c>
      <c r="R1593" s="158">
        <v>3.7120000000000002</v>
      </c>
      <c r="S1593" t="s">
        <v>1858</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1204</v>
      </c>
      <c r="B1594" s="154" t="s">
        <v>1244</v>
      </c>
      <c r="C1594" s="154">
        <v>147739</v>
      </c>
      <c r="D1594" s="157">
        <v>44860</v>
      </c>
      <c r="E1594" s="158">
        <v>1116.0489</v>
      </c>
      <c r="F1594" s="158">
        <v>6.0285000000000002</v>
      </c>
      <c r="G1594" s="158">
        <v>6.0324</v>
      </c>
      <c r="H1594" s="158">
        <v>6.0152000000000001</v>
      </c>
      <c r="I1594" s="158">
        <v>5.9983000000000004</v>
      </c>
      <c r="J1594" s="158">
        <v>5.8303000000000003</v>
      </c>
      <c r="K1594" s="158">
        <v>5.3518999999999997</v>
      </c>
      <c r="L1594" s="158">
        <v>4.8522999999999996</v>
      </c>
      <c r="M1594" s="158">
        <v>4.3891999999999998</v>
      </c>
      <c r="N1594" s="158">
        <v>4.1536</v>
      </c>
      <c r="O1594" s="158">
        <v>3.6766999999999999</v>
      </c>
      <c r="P1594" s="158"/>
      <c r="Q1594" s="158">
        <v>3.6865000000000001</v>
      </c>
      <c r="R1594" s="158">
        <v>3.6168999999999998</v>
      </c>
      <c r="S1594" t="s">
        <v>1858</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1204</v>
      </c>
      <c r="B1595" s="154" t="s">
        <v>1245</v>
      </c>
      <c r="C1595" s="154">
        <v>145810</v>
      </c>
      <c r="D1595" s="157">
        <v>44860</v>
      </c>
      <c r="E1595" s="158">
        <v>117.23820000000001</v>
      </c>
      <c r="F1595" s="158">
        <v>6.0720000000000001</v>
      </c>
      <c r="G1595" s="158">
        <v>6.0843999999999996</v>
      </c>
      <c r="H1595" s="158">
        <v>6.0869999999999997</v>
      </c>
      <c r="I1595" s="158">
        <v>6.0694999999999997</v>
      </c>
      <c r="J1595" s="158">
        <v>5.9295</v>
      </c>
      <c r="K1595" s="158">
        <v>5.4382999999999999</v>
      </c>
      <c r="L1595" s="158">
        <v>4.9398</v>
      </c>
      <c r="M1595" s="158">
        <v>4.4852999999999996</v>
      </c>
      <c r="N1595" s="158">
        <v>4.2458</v>
      </c>
      <c r="O1595" s="158">
        <v>3.7145000000000001</v>
      </c>
      <c r="P1595" s="158"/>
      <c r="Q1595" s="158">
        <v>4.2088999999999999</v>
      </c>
      <c r="R1595" s="158">
        <v>3.6743000000000001</v>
      </c>
      <c r="S1595" t="s">
        <v>1858</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1204</v>
      </c>
      <c r="B1596" s="154" t="s">
        <v>1246</v>
      </c>
      <c r="C1596" s="154">
        <v>145811</v>
      </c>
      <c r="D1596" s="157">
        <v>44860</v>
      </c>
      <c r="E1596" s="158">
        <v>116.7962</v>
      </c>
      <c r="F1596" s="158">
        <v>5.9699</v>
      </c>
      <c r="G1596" s="158">
        <v>5.9927000000000001</v>
      </c>
      <c r="H1596" s="158">
        <v>5.9936999999999996</v>
      </c>
      <c r="I1596" s="158">
        <v>5.9782000000000002</v>
      </c>
      <c r="J1596" s="158">
        <v>5.8384999999999998</v>
      </c>
      <c r="K1596" s="158">
        <v>5.3467000000000002</v>
      </c>
      <c r="L1596" s="158">
        <v>4.8452999999999999</v>
      </c>
      <c r="M1596" s="158">
        <v>4.3727</v>
      </c>
      <c r="N1596" s="158">
        <v>4.1372999999999998</v>
      </c>
      <c r="O1596" s="158">
        <v>3.6137000000000001</v>
      </c>
      <c r="P1596" s="158"/>
      <c r="Q1596" s="158">
        <v>4.1070000000000002</v>
      </c>
      <c r="R1596" s="158">
        <v>3.5737000000000001</v>
      </c>
      <c r="S1596" t="s">
        <v>1858</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1204</v>
      </c>
      <c r="B1597" s="154" t="s">
        <v>1247</v>
      </c>
      <c r="C1597" s="154">
        <v>147606</v>
      </c>
      <c r="D1597" s="157">
        <v>44860</v>
      </c>
      <c r="E1597" s="158">
        <v>1127.3259</v>
      </c>
      <c r="F1597" s="158">
        <v>6.1592000000000002</v>
      </c>
      <c r="G1597" s="158">
        <v>6.1558999999999999</v>
      </c>
      <c r="H1597" s="158">
        <v>6.1315999999999997</v>
      </c>
      <c r="I1597" s="158">
        <v>6.0861000000000001</v>
      </c>
      <c r="J1597" s="158">
        <v>5.8815</v>
      </c>
      <c r="K1597" s="158">
        <v>5.4637000000000002</v>
      </c>
      <c r="L1597" s="158">
        <v>4.9368999999999996</v>
      </c>
      <c r="M1597" s="158">
        <v>4.4611000000000001</v>
      </c>
      <c r="N1597" s="158">
        <v>4.2281000000000004</v>
      </c>
      <c r="O1597" s="158">
        <v>3.7749000000000001</v>
      </c>
      <c r="P1597" s="158"/>
      <c r="Q1597" s="158">
        <v>3.8565999999999998</v>
      </c>
      <c r="R1597" s="158">
        <v>3.7016</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1204</v>
      </c>
      <c r="B1598" s="154" t="s">
        <v>1248</v>
      </c>
      <c r="C1598" s="154">
        <v>147600</v>
      </c>
      <c r="D1598" s="157">
        <v>44860</v>
      </c>
      <c r="E1598" s="158">
        <v>1124.4338</v>
      </c>
      <c r="F1598" s="158">
        <v>6.0972</v>
      </c>
      <c r="G1598" s="158">
        <v>6.0949</v>
      </c>
      <c r="H1598" s="158">
        <v>6.0702999999999996</v>
      </c>
      <c r="I1598" s="158">
        <v>6.0254000000000003</v>
      </c>
      <c r="J1598" s="158">
        <v>5.8209</v>
      </c>
      <c r="K1598" s="158">
        <v>5.4028999999999998</v>
      </c>
      <c r="L1598" s="158">
        <v>4.8757999999999999</v>
      </c>
      <c r="M1598" s="158">
        <v>4.3992000000000004</v>
      </c>
      <c r="N1598" s="158">
        <v>4.1675000000000004</v>
      </c>
      <c r="O1598" s="158">
        <v>3.6928999999999998</v>
      </c>
      <c r="P1598" s="158"/>
      <c r="Q1598" s="158">
        <v>3.7724000000000002</v>
      </c>
      <c r="R1598" s="158">
        <v>3.6343999999999999</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1204</v>
      </c>
      <c r="B1599" s="154" t="s">
        <v>1249</v>
      </c>
      <c r="C1599" s="154">
        <v>119833</v>
      </c>
      <c r="D1599" s="157">
        <v>44860</v>
      </c>
      <c r="E1599" s="158">
        <v>3555.2649999999999</v>
      </c>
      <c r="F1599" s="158">
        <v>6.0530999999999997</v>
      </c>
      <c r="G1599" s="158">
        <v>6.0513000000000003</v>
      </c>
      <c r="H1599" s="158">
        <v>6.0484</v>
      </c>
      <c r="I1599" s="158">
        <v>6.0359999999999996</v>
      </c>
      <c r="J1599" s="158">
        <v>5.8865999999999996</v>
      </c>
      <c r="K1599" s="158">
        <v>5.3951000000000002</v>
      </c>
      <c r="L1599" s="158">
        <v>4.9035000000000002</v>
      </c>
      <c r="M1599" s="158">
        <v>4.4276</v>
      </c>
      <c r="N1599" s="158">
        <v>4.1901999999999999</v>
      </c>
      <c r="O1599" s="158">
        <v>3.6714000000000002</v>
      </c>
      <c r="P1599" s="158">
        <v>4.6191000000000004</v>
      </c>
      <c r="Q1599" s="158">
        <v>6.1719999999999997</v>
      </c>
      <c r="R1599" s="158">
        <v>3.6444000000000001</v>
      </c>
      <c r="S1599" t="s">
        <v>1858</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1204</v>
      </c>
      <c r="B1600" s="154" t="s">
        <v>1250</v>
      </c>
      <c r="C1600" s="154">
        <v>101206</v>
      </c>
      <c r="D1600" s="157">
        <v>44860</v>
      </c>
      <c r="E1600" s="158">
        <v>3516.6012000000001</v>
      </c>
      <c r="F1600" s="158">
        <v>5.9722</v>
      </c>
      <c r="G1600" s="158">
        <v>5.9703999999999997</v>
      </c>
      <c r="H1600" s="158">
        <v>5.968</v>
      </c>
      <c r="I1600" s="158">
        <v>5.9554999999999998</v>
      </c>
      <c r="J1600" s="158">
        <v>5.8060999999999998</v>
      </c>
      <c r="K1600" s="158">
        <v>5.3136999999999999</v>
      </c>
      <c r="L1600" s="158">
        <v>4.8212000000000002</v>
      </c>
      <c r="M1600" s="158">
        <v>4.3448000000000002</v>
      </c>
      <c r="N1600" s="158">
        <v>4.1066000000000003</v>
      </c>
      <c r="O1600" s="158">
        <v>3.5947</v>
      </c>
      <c r="P1600" s="158">
        <v>4.5441000000000003</v>
      </c>
      <c r="Q1600" s="158">
        <v>6.4555999999999996</v>
      </c>
      <c r="R1600" s="158">
        <v>3.5657000000000001</v>
      </c>
      <c r="S1600" t="s">
        <v>1858</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1204</v>
      </c>
      <c r="B1601" s="154" t="s">
        <v>1251</v>
      </c>
      <c r="C1601" s="154">
        <v>146963</v>
      </c>
      <c r="D1601" s="157">
        <v>44860</v>
      </c>
      <c r="E1601" s="158">
        <v>1160.5116</v>
      </c>
      <c r="F1601" s="158">
        <v>6.0617000000000001</v>
      </c>
      <c r="G1601" s="158">
        <v>6.0533000000000001</v>
      </c>
      <c r="H1601" s="158">
        <v>6.0484</v>
      </c>
      <c r="I1601" s="158">
        <v>6.0362999999999998</v>
      </c>
      <c r="J1601" s="158">
        <v>5.9146999999999998</v>
      </c>
      <c r="K1601" s="158">
        <v>5.4088000000000003</v>
      </c>
      <c r="L1601" s="158">
        <v>4.9104999999999999</v>
      </c>
      <c r="M1601" s="158">
        <v>4.4265999999999996</v>
      </c>
      <c r="N1601" s="158">
        <v>4.1773999999999996</v>
      </c>
      <c r="O1601" s="158">
        <v>3.6819999999999999</v>
      </c>
      <c r="P1601" s="158"/>
      <c r="Q1601" s="158">
        <v>4.2152000000000003</v>
      </c>
      <c r="R1601" s="158">
        <v>3.6255000000000002</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1204</v>
      </c>
      <c r="B1602" s="154" t="s">
        <v>1252</v>
      </c>
      <c r="C1602" s="154">
        <v>146959</v>
      </c>
      <c r="D1602" s="157">
        <v>44860</v>
      </c>
      <c r="E1602" s="158">
        <v>1156.3225</v>
      </c>
      <c r="F1602" s="158">
        <v>5.9511000000000003</v>
      </c>
      <c r="G1602" s="158">
        <v>5.9404000000000003</v>
      </c>
      <c r="H1602" s="158">
        <v>5.9356999999999998</v>
      </c>
      <c r="I1602" s="158">
        <v>5.9231999999999996</v>
      </c>
      <c r="J1602" s="158">
        <v>5.8014000000000001</v>
      </c>
      <c r="K1602" s="158">
        <v>5.2946</v>
      </c>
      <c r="L1602" s="158">
        <v>4.8510999999999997</v>
      </c>
      <c r="M1602" s="158">
        <v>4.3479999999999999</v>
      </c>
      <c r="N1602" s="158">
        <v>4.0884</v>
      </c>
      <c r="O1602" s="158">
        <v>3.5783</v>
      </c>
      <c r="P1602" s="158"/>
      <c r="Q1602" s="158">
        <v>4.1106999999999996</v>
      </c>
      <c r="R1602" s="158">
        <v>3.5236999999999998</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1204</v>
      </c>
      <c r="B1603" s="154" t="s">
        <v>1253</v>
      </c>
      <c r="C1603" s="154">
        <v>146980</v>
      </c>
      <c r="D1603" s="157">
        <v>44860</v>
      </c>
      <c r="E1603" s="158">
        <v>1152.0588</v>
      </c>
      <c r="F1603" s="158">
        <v>6.0460000000000003</v>
      </c>
      <c r="G1603" s="158">
        <v>6.0511999999999997</v>
      </c>
      <c r="H1603" s="158">
        <v>6.0542999999999996</v>
      </c>
      <c r="I1603" s="158">
        <v>6.0368000000000004</v>
      </c>
      <c r="J1603" s="158">
        <v>5.9466999999999999</v>
      </c>
      <c r="K1603" s="158">
        <v>5.4352999999999998</v>
      </c>
      <c r="L1603" s="158">
        <v>4.9352</v>
      </c>
      <c r="M1603" s="158">
        <v>4.4501999999999997</v>
      </c>
      <c r="N1603" s="158">
        <v>4.2104999999999997</v>
      </c>
      <c r="O1603" s="158">
        <v>3.6953</v>
      </c>
      <c r="P1603" s="158"/>
      <c r="Q1603" s="158">
        <v>4.0162000000000004</v>
      </c>
      <c r="R1603" s="158">
        <v>3.6671</v>
      </c>
      <c r="S1603" t="s">
        <v>1858</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1204</v>
      </c>
      <c r="B1604" s="154" t="s">
        <v>1254</v>
      </c>
      <c r="C1604" s="154">
        <v>146977</v>
      </c>
      <c r="D1604" s="157">
        <v>44860</v>
      </c>
      <c r="E1604" s="158">
        <v>1147.6822</v>
      </c>
      <c r="F1604" s="158">
        <v>5.9291</v>
      </c>
      <c r="G1604" s="158">
        <v>5.9383999999999997</v>
      </c>
      <c r="H1604" s="158">
        <v>5.9412000000000003</v>
      </c>
      <c r="I1604" s="158">
        <v>5.9238</v>
      </c>
      <c r="J1604" s="158">
        <v>5.8337000000000003</v>
      </c>
      <c r="K1604" s="158">
        <v>5.3177000000000003</v>
      </c>
      <c r="L1604" s="158">
        <v>4.8179999999999996</v>
      </c>
      <c r="M1604" s="158">
        <v>4.3357999999999999</v>
      </c>
      <c r="N1604" s="158">
        <v>4.0979999999999999</v>
      </c>
      <c r="O1604" s="158">
        <v>3.5848</v>
      </c>
      <c r="P1604" s="158"/>
      <c r="Q1604" s="158">
        <v>3.9058999999999999</v>
      </c>
      <c r="R1604" s="158">
        <v>3.5539999999999998</v>
      </c>
      <c r="S1604" t="s">
        <v>1858</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1204</v>
      </c>
      <c r="B1605" s="154" t="s">
        <v>1255</v>
      </c>
      <c r="C1605" s="154">
        <v>147003</v>
      </c>
      <c r="D1605" s="157">
        <v>44860</v>
      </c>
      <c r="E1605" s="158">
        <v>1149.8141000000001</v>
      </c>
      <c r="F1605" s="158">
        <v>6.1657999999999999</v>
      </c>
      <c r="G1605" s="158">
        <v>6.0831</v>
      </c>
      <c r="H1605" s="158">
        <v>6.0792999999999999</v>
      </c>
      <c r="I1605" s="158">
        <v>6.0643000000000002</v>
      </c>
      <c r="J1605" s="158">
        <v>5.8860999999999999</v>
      </c>
      <c r="K1605" s="158">
        <v>5.4222999999999999</v>
      </c>
      <c r="L1605" s="158">
        <v>4.9194000000000004</v>
      </c>
      <c r="M1605" s="158">
        <v>4.4404000000000003</v>
      </c>
      <c r="N1605" s="158">
        <v>4.2172999999999998</v>
      </c>
      <c r="O1605" s="158">
        <v>3.6652999999999998</v>
      </c>
      <c r="P1605" s="158"/>
      <c r="Q1605" s="158">
        <v>3.9645999999999999</v>
      </c>
      <c r="R1605" s="158">
        <v>3.6576</v>
      </c>
      <c r="S1605" t="s">
        <v>1858</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1204</v>
      </c>
      <c r="B1606" s="154" t="s">
        <v>1256</v>
      </c>
      <c r="C1606" s="154">
        <v>146997</v>
      </c>
      <c r="D1606" s="157">
        <v>44860</v>
      </c>
      <c r="E1606" s="158">
        <v>1145.749</v>
      </c>
      <c r="F1606" s="158">
        <v>6.0666000000000002</v>
      </c>
      <c r="G1606" s="158">
        <v>5.9824999999999999</v>
      </c>
      <c r="H1606" s="158">
        <v>5.9790999999999999</v>
      </c>
      <c r="I1606" s="158">
        <v>5.9640000000000004</v>
      </c>
      <c r="J1606" s="158">
        <v>5.7855999999999996</v>
      </c>
      <c r="K1606" s="158">
        <v>5.3209</v>
      </c>
      <c r="L1606" s="158">
        <v>4.8170000000000002</v>
      </c>
      <c r="M1606" s="158">
        <v>4.3372000000000002</v>
      </c>
      <c r="N1606" s="158">
        <v>4.1132</v>
      </c>
      <c r="O1606" s="158">
        <v>3.5632000000000001</v>
      </c>
      <c r="P1606" s="158"/>
      <c r="Q1606" s="158">
        <v>3.8620999999999999</v>
      </c>
      <c r="R1606" s="158">
        <v>3.5562999999999998</v>
      </c>
      <c r="S1606" t="s">
        <v>1858</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1204</v>
      </c>
      <c r="B1607" s="154" t="s">
        <v>1257</v>
      </c>
      <c r="C1607" s="154">
        <v>120785</v>
      </c>
      <c r="D1607" s="157">
        <v>44860</v>
      </c>
      <c r="E1607" s="158">
        <v>2989.4274</v>
      </c>
      <c r="F1607" s="158">
        <v>6.0777999999999999</v>
      </c>
      <c r="G1607" s="158">
        <v>6.0827</v>
      </c>
      <c r="H1607" s="158">
        <v>6.0766999999999998</v>
      </c>
      <c r="I1607" s="158">
        <v>6.0646000000000004</v>
      </c>
      <c r="J1607" s="158">
        <v>5.9298999999999999</v>
      </c>
      <c r="K1607" s="158">
        <v>5.4218999999999999</v>
      </c>
      <c r="L1607" s="158">
        <v>4.9325999999999999</v>
      </c>
      <c r="M1607" s="158">
        <v>4.4497999999999998</v>
      </c>
      <c r="N1607" s="158">
        <v>4.2122999999999999</v>
      </c>
      <c r="O1607" s="158">
        <v>3.6995</v>
      </c>
      <c r="P1607" s="158">
        <v>4.4417</v>
      </c>
      <c r="Q1607" s="158">
        <v>6.2632000000000003</v>
      </c>
      <c r="R1607" s="158">
        <v>3.6610999999999998</v>
      </c>
      <c r="S1607" t="s">
        <v>1858</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1204</v>
      </c>
      <c r="B1608" s="154" t="s">
        <v>1258</v>
      </c>
      <c r="C1608" s="154">
        <v>100814</v>
      </c>
      <c r="D1608" s="157">
        <v>44860</v>
      </c>
      <c r="E1608" s="158">
        <v>2961.3085999999998</v>
      </c>
      <c r="F1608" s="158">
        <v>6.0270000000000001</v>
      </c>
      <c r="G1608" s="158">
        <v>6.0323000000000002</v>
      </c>
      <c r="H1608" s="158">
        <v>6.0266000000000002</v>
      </c>
      <c r="I1608" s="158">
        <v>6.0144000000000002</v>
      </c>
      <c r="J1608" s="158">
        <v>5.8795999999999999</v>
      </c>
      <c r="K1608" s="158">
        <v>5.3712</v>
      </c>
      <c r="L1608" s="158">
        <v>4.8784999999999998</v>
      </c>
      <c r="M1608" s="158">
        <v>4.3926999999999996</v>
      </c>
      <c r="N1608" s="158">
        <v>4.1535000000000002</v>
      </c>
      <c r="O1608" s="158">
        <v>3.6362000000000001</v>
      </c>
      <c r="P1608" s="158">
        <v>4.3669000000000002</v>
      </c>
      <c r="Q1608" s="158">
        <v>5.9145000000000003</v>
      </c>
      <c r="R1608" s="158">
        <v>3.6008</v>
      </c>
      <c r="S1608" t="s">
        <v>1858</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1204</v>
      </c>
      <c r="B1609" s="154" t="s">
        <v>1934</v>
      </c>
      <c r="C1609" s="154">
        <v>147593</v>
      </c>
      <c r="D1609" s="157">
        <v>44860</v>
      </c>
      <c r="E1609" s="158">
        <v>1121.6962000000001</v>
      </c>
      <c r="F1609" s="158">
        <v>6.4180000000000001</v>
      </c>
      <c r="G1609" s="158">
        <v>6.4493</v>
      </c>
      <c r="H1609" s="158">
        <v>6.4405999999999999</v>
      </c>
      <c r="I1609" s="158">
        <v>6.4646999999999997</v>
      </c>
      <c r="J1609" s="158">
        <v>6.2850999999999999</v>
      </c>
      <c r="K1609" s="158">
        <v>5.3964999999999996</v>
      </c>
      <c r="L1609" s="158">
        <v>4.8661000000000003</v>
      </c>
      <c r="M1609" s="158">
        <v>4.3414000000000001</v>
      </c>
      <c r="N1609" s="158">
        <v>4.0759999999999996</v>
      </c>
      <c r="O1609" s="158">
        <v>3.5644</v>
      </c>
      <c r="P1609" s="158"/>
      <c r="Q1609" s="158">
        <v>3.6796000000000002</v>
      </c>
      <c r="R1609" s="158">
        <v>3.5461</v>
      </c>
      <c r="S1609" t="s">
        <v>1858</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1204</v>
      </c>
      <c r="B1610" s="154" t="s">
        <v>1935</v>
      </c>
      <c r="C1610" s="154">
        <v>147590</v>
      </c>
      <c r="D1610" s="157">
        <v>44860</v>
      </c>
      <c r="E1610" s="158">
        <v>1119.1424</v>
      </c>
      <c r="F1610" s="158">
        <v>6.3707000000000003</v>
      </c>
      <c r="G1610" s="158">
        <v>6.3993000000000002</v>
      </c>
      <c r="H1610" s="158">
        <v>6.3903999999999996</v>
      </c>
      <c r="I1610" s="158">
        <v>6.4146999999999998</v>
      </c>
      <c r="J1610" s="158">
        <v>6.2351999999999999</v>
      </c>
      <c r="K1610" s="158">
        <v>5.2884000000000002</v>
      </c>
      <c r="L1610" s="158">
        <v>4.7626999999999997</v>
      </c>
      <c r="M1610" s="158">
        <v>4.2438000000000002</v>
      </c>
      <c r="N1610" s="158">
        <v>3.9815999999999998</v>
      </c>
      <c r="O1610" s="158">
        <v>3.4893999999999998</v>
      </c>
      <c r="P1610" s="158"/>
      <c r="Q1610" s="158">
        <v>3.6053000000000002</v>
      </c>
      <c r="R1610" s="158">
        <v>3.4632000000000001</v>
      </c>
      <c r="S1610" t="s">
        <v>1858</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6.0246086206896532</v>
      </c>
      <c r="G1611" s="160">
        <v>6.024174137931035</v>
      </c>
      <c r="H1611" s="160">
        <v>6.0202948275862065</v>
      </c>
      <c r="I1611" s="160">
        <v>6.0121586206896538</v>
      </c>
      <c r="J1611" s="160">
        <v>5.8871034482758624</v>
      </c>
      <c r="K1611" s="160">
        <v>5.365289655172413</v>
      </c>
      <c r="L1611" s="160">
        <v>4.8744482758620711</v>
      </c>
      <c r="M1611" s="160">
        <v>4.3948982758620696</v>
      </c>
      <c r="N1611" s="160">
        <v>4.1592672413793119</v>
      </c>
      <c r="O1611" s="160">
        <v>3.6412115384615387</v>
      </c>
      <c r="P1611" s="160">
        <v>4.4939625000000003</v>
      </c>
      <c r="Q1611" s="160">
        <v>4.1970999999999998</v>
      </c>
      <c r="R1611" s="160">
        <v>3.6122551724137919</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6.0308999999999999</v>
      </c>
      <c r="G1612" s="160">
        <v>6.0321499999999997</v>
      </c>
      <c r="H1612" s="160">
        <v>6.0264000000000006</v>
      </c>
      <c r="I1612" s="160">
        <v>6.0227500000000003</v>
      </c>
      <c r="J1612" s="160">
        <v>5.8863500000000002</v>
      </c>
      <c r="K1612" s="160">
        <v>5.3829000000000002</v>
      </c>
      <c r="L1612" s="160">
        <v>4.8811</v>
      </c>
      <c r="M1612" s="160">
        <v>4.39595</v>
      </c>
      <c r="N1612" s="160">
        <v>4.1596000000000002</v>
      </c>
      <c r="O1612" s="160">
        <v>3.6598499999999996</v>
      </c>
      <c r="P1612" s="160">
        <v>4.5191499999999998</v>
      </c>
      <c r="Q1612" s="160">
        <v>3.9134000000000002</v>
      </c>
      <c r="R1612" s="160">
        <v>3.6173999999999999</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05"/>
      <c r="B1613" s="105"/>
      <c r="C1613" s="105"/>
      <c r="D1613" s="105"/>
      <c r="E1613" s="105"/>
      <c r="F1613" s="105"/>
      <c r="G1613" s="105"/>
      <c r="H1613" s="105"/>
      <c r="I1613" s="105"/>
      <c r="J1613" s="105"/>
      <c r="K1613" s="105"/>
      <c r="L1613" s="105"/>
      <c r="M1613" s="105"/>
      <c r="N1613" s="105"/>
      <c r="O1613" s="105"/>
      <c r="P1613" s="105"/>
      <c r="Q1613" s="105"/>
      <c r="R1613" s="105"/>
    </row>
    <row r="1614" spans="1:34" x14ac:dyDescent="0.3">
      <c r="A1614" s="156" t="s">
        <v>1259</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1260</v>
      </c>
      <c r="B1615" s="154" t="s">
        <v>1261</v>
      </c>
      <c r="C1615" s="154">
        <v>100058</v>
      </c>
      <c r="D1615" s="157">
        <v>44859</v>
      </c>
      <c r="E1615" s="158">
        <v>66.093800000000002</v>
      </c>
      <c r="F1615" s="158">
        <v>12.871600000000001</v>
      </c>
      <c r="G1615" s="158">
        <v>12.871600000000001</v>
      </c>
      <c r="H1615" s="158">
        <v>1.1126</v>
      </c>
      <c r="I1615" s="158">
        <v>10.885</v>
      </c>
      <c r="J1615" s="158">
        <v>5.4343000000000004</v>
      </c>
      <c r="K1615" s="158">
        <v>2.8048999999999999</v>
      </c>
      <c r="L1615" s="158">
        <v>0.92279999999999995</v>
      </c>
      <c r="M1615" s="158">
        <v>0.60880000000000001</v>
      </c>
      <c r="N1615" s="158">
        <v>0.80530000000000002</v>
      </c>
      <c r="O1615" s="158">
        <v>5.4001000000000001</v>
      </c>
      <c r="P1615" s="158">
        <v>6.2869000000000002</v>
      </c>
      <c r="Q1615" s="158">
        <v>8.5360999999999994</v>
      </c>
      <c r="R1615" s="158">
        <v>2.3582999999999998</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1260</v>
      </c>
      <c r="B1616" s="154" t="s">
        <v>1807</v>
      </c>
      <c r="C1616" s="154">
        <v>119605</v>
      </c>
      <c r="D1616" s="157">
        <v>44859</v>
      </c>
      <c r="E1616" s="158">
        <v>69.791799999999995</v>
      </c>
      <c r="F1616" s="158">
        <v>13.539199999999999</v>
      </c>
      <c r="G1616" s="158">
        <v>13.539199999999999</v>
      </c>
      <c r="H1616" s="158">
        <v>1.7638</v>
      </c>
      <c r="I1616" s="158">
        <v>11.541600000000001</v>
      </c>
      <c r="J1616" s="158">
        <v>6.0891000000000002</v>
      </c>
      <c r="K1616" s="158">
        <v>3.4651999999999998</v>
      </c>
      <c r="L1616" s="158">
        <v>1.5793999999999999</v>
      </c>
      <c r="M1616" s="158">
        <v>1.2646999999999999</v>
      </c>
      <c r="N1616" s="158">
        <v>1.4635</v>
      </c>
      <c r="O1616" s="158">
        <v>6.0685000000000002</v>
      </c>
      <c r="P1616" s="158">
        <v>6.9393000000000002</v>
      </c>
      <c r="Q1616" s="158">
        <v>8.9171999999999993</v>
      </c>
      <c r="R1616" s="158">
        <v>3.0249000000000001</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1260</v>
      </c>
      <c r="B1617" s="154" t="s">
        <v>1262</v>
      </c>
      <c r="C1617" s="154"/>
      <c r="D1617" s="157">
        <v>44859</v>
      </c>
      <c r="E1617" s="158">
        <v>69.791799999999995</v>
      </c>
      <c r="F1617" s="158">
        <v>13.539199999999999</v>
      </c>
      <c r="G1617" s="158">
        <v>13.539199999999999</v>
      </c>
      <c r="H1617" s="158">
        <v>1.7638</v>
      </c>
      <c r="I1617" s="158">
        <v>11.541600000000001</v>
      </c>
      <c r="J1617" s="158">
        <v>6.0891000000000002</v>
      </c>
      <c r="K1617" s="158">
        <v>3.4651999999999998</v>
      </c>
      <c r="L1617" s="158">
        <v>1.5793999999999999</v>
      </c>
      <c r="M1617" s="158">
        <v>1.2646999999999999</v>
      </c>
      <c r="N1617" s="158">
        <v>1.4635</v>
      </c>
      <c r="O1617" s="158">
        <v>6.0685000000000002</v>
      </c>
      <c r="P1617" s="158">
        <v>6.9393000000000002</v>
      </c>
      <c r="Q1617" s="158">
        <v>8.9171999999999993</v>
      </c>
      <c r="R1617" s="158">
        <v>3.0249000000000001</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1260</v>
      </c>
      <c r="B1618" s="154" t="s">
        <v>1263</v>
      </c>
      <c r="C1618" s="154">
        <v>120447</v>
      </c>
      <c r="D1618" s="157">
        <v>44859</v>
      </c>
      <c r="E1618" s="158">
        <v>21.756399999999999</v>
      </c>
      <c r="F1618" s="158">
        <v>21.356200000000001</v>
      </c>
      <c r="G1618" s="158">
        <v>21.356200000000001</v>
      </c>
      <c r="H1618" s="158">
        <v>0.43140000000000001</v>
      </c>
      <c r="I1618" s="158">
        <v>7.4027000000000003</v>
      </c>
      <c r="J1618" s="158">
        <v>4.3787000000000003</v>
      </c>
      <c r="K1618" s="158">
        <v>5.6952999999999996</v>
      </c>
      <c r="L1618" s="158">
        <v>3.7519</v>
      </c>
      <c r="M1618" s="158">
        <v>2.4901</v>
      </c>
      <c r="N1618" s="158">
        <v>2.2671000000000001</v>
      </c>
      <c r="O1618" s="158">
        <v>6.4120999999999997</v>
      </c>
      <c r="P1618" s="158">
        <v>6.9821</v>
      </c>
      <c r="Q1618" s="158">
        <v>7.5092999999999996</v>
      </c>
      <c r="R1618" s="158">
        <v>3.2303999999999999</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1260</v>
      </c>
      <c r="B1619" s="154" t="s">
        <v>1264</v>
      </c>
      <c r="C1619" s="154">
        <v>116471</v>
      </c>
      <c r="D1619" s="157">
        <v>44859</v>
      </c>
      <c r="E1619" s="158">
        <v>20.6631</v>
      </c>
      <c r="F1619" s="158">
        <v>20.758600000000001</v>
      </c>
      <c r="G1619" s="158">
        <v>20.758600000000001</v>
      </c>
      <c r="H1619" s="158">
        <v>-0.15140000000000001</v>
      </c>
      <c r="I1619" s="158">
        <v>6.8059000000000003</v>
      </c>
      <c r="J1619" s="158">
        <v>3.7772000000000001</v>
      </c>
      <c r="K1619" s="158">
        <v>5.0853000000000002</v>
      </c>
      <c r="L1619" s="158">
        <v>3.1383999999999999</v>
      </c>
      <c r="M1619" s="158">
        <v>1.8778999999999999</v>
      </c>
      <c r="N1619" s="158">
        <v>1.6525000000000001</v>
      </c>
      <c r="O1619" s="158">
        <v>5.8171999999999997</v>
      </c>
      <c r="P1619" s="158">
        <v>6.4123999999999999</v>
      </c>
      <c r="Q1619" s="158">
        <v>6.9766000000000004</v>
      </c>
      <c r="R1619" s="158">
        <v>2.6103000000000001</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1260</v>
      </c>
      <c r="B1620" s="154" t="s">
        <v>1984</v>
      </c>
      <c r="C1620" s="154">
        <v>119341</v>
      </c>
      <c r="D1620" s="157">
        <v>44859</v>
      </c>
      <c r="E1620" s="158">
        <v>37.142499999999998</v>
      </c>
      <c r="F1620" s="158">
        <v>15.849</v>
      </c>
      <c r="G1620" s="158">
        <v>15.849</v>
      </c>
      <c r="H1620" s="158">
        <v>1.5165999999999999</v>
      </c>
      <c r="I1620" s="158">
        <v>10.975099999999999</v>
      </c>
      <c r="J1620" s="158">
        <v>6.3707000000000003</v>
      </c>
      <c r="K1620" s="158">
        <v>5.3094000000000001</v>
      </c>
      <c r="L1620" s="158">
        <v>3.1053000000000002</v>
      </c>
      <c r="M1620" s="158">
        <v>1.3320000000000001</v>
      </c>
      <c r="N1620" s="158">
        <v>1.0548</v>
      </c>
      <c r="O1620" s="158">
        <v>4.8998999999999997</v>
      </c>
      <c r="P1620" s="158">
        <v>5.9588999999999999</v>
      </c>
      <c r="Q1620" s="158">
        <v>7.6504000000000003</v>
      </c>
      <c r="R1620" s="158">
        <v>2.2496999999999998</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1260</v>
      </c>
      <c r="B1621" s="154" t="s">
        <v>2002</v>
      </c>
      <c r="C1621" s="154">
        <v>101187</v>
      </c>
      <c r="D1621" s="157">
        <v>44859</v>
      </c>
      <c r="E1621" s="158">
        <v>34.179499999999997</v>
      </c>
      <c r="F1621" s="158">
        <v>15.0822</v>
      </c>
      <c r="G1621" s="158">
        <v>15.0822</v>
      </c>
      <c r="H1621" s="158">
        <v>0.73240000000000005</v>
      </c>
      <c r="I1621" s="158">
        <v>10.199999999999999</v>
      </c>
      <c r="J1621" s="158">
        <v>5.5937000000000001</v>
      </c>
      <c r="K1621" s="158">
        <v>4.4771000000000001</v>
      </c>
      <c r="L1621" s="158">
        <v>2.3014999999999999</v>
      </c>
      <c r="M1621" s="158">
        <v>0.55500000000000005</v>
      </c>
      <c r="N1621" s="158">
        <v>0.27810000000000001</v>
      </c>
      <c r="O1621" s="158">
        <v>4.0872000000000002</v>
      </c>
      <c r="P1621" s="158">
        <v>5.1336000000000004</v>
      </c>
      <c r="Q1621" s="158">
        <v>6.1444000000000001</v>
      </c>
      <c r="R1621" s="158">
        <v>1.4674</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1260</v>
      </c>
      <c r="B1622" s="154" t="s">
        <v>1877</v>
      </c>
      <c r="C1622" s="154">
        <v>118299</v>
      </c>
      <c r="D1622" s="157">
        <v>44859</v>
      </c>
      <c r="E1622" s="158">
        <v>65.469200000000001</v>
      </c>
      <c r="F1622" s="158">
        <v>24.652799999999999</v>
      </c>
      <c r="G1622" s="158">
        <v>24.652799999999999</v>
      </c>
      <c r="H1622" s="158">
        <v>5.1341999999999999</v>
      </c>
      <c r="I1622" s="158">
        <v>10.816700000000001</v>
      </c>
      <c r="J1622" s="158">
        <v>7.5747</v>
      </c>
      <c r="K1622" s="158">
        <v>3.8641000000000001</v>
      </c>
      <c r="L1622" s="158">
        <v>2.3521999999999998</v>
      </c>
      <c r="M1622" s="158">
        <v>1.9123000000000001</v>
      </c>
      <c r="N1622" s="158">
        <v>1.9180999999999999</v>
      </c>
      <c r="O1622" s="158">
        <v>5.1283000000000003</v>
      </c>
      <c r="P1622" s="158">
        <v>5.8794000000000004</v>
      </c>
      <c r="Q1622" s="158">
        <v>8.1052</v>
      </c>
      <c r="R1622" s="158">
        <v>2.4466000000000001</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1260</v>
      </c>
      <c r="B1623" s="154" t="s">
        <v>1878</v>
      </c>
      <c r="C1623" s="154">
        <v>100597</v>
      </c>
      <c r="D1623" s="157">
        <v>44859</v>
      </c>
      <c r="E1623" s="158">
        <v>61.966299999999997</v>
      </c>
      <c r="F1623" s="158">
        <v>23.947800000000001</v>
      </c>
      <c r="G1623" s="158">
        <v>23.947800000000001</v>
      </c>
      <c r="H1623" s="158">
        <v>4.4298999999999999</v>
      </c>
      <c r="I1623" s="158">
        <v>10.103</v>
      </c>
      <c r="J1623" s="158">
        <v>6.859</v>
      </c>
      <c r="K1623" s="158">
        <v>3.1368999999999998</v>
      </c>
      <c r="L1623" s="158">
        <v>1.6228</v>
      </c>
      <c r="M1623" s="158">
        <v>1.232</v>
      </c>
      <c r="N1623" s="158">
        <v>1.2523</v>
      </c>
      <c r="O1623" s="158">
        <v>4.4032999999999998</v>
      </c>
      <c r="P1623" s="158">
        <v>5.1749999999999998</v>
      </c>
      <c r="Q1623" s="158">
        <v>8.3141999999999996</v>
      </c>
      <c r="R1623" s="158">
        <v>1.7246999999999999</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1260</v>
      </c>
      <c r="B1624" s="154" t="s">
        <v>1265</v>
      </c>
      <c r="C1624" s="154">
        <v>119099</v>
      </c>
      <c r="D1624" s="157">
        <v>44859</v>
      </c>
      <c r="E1624" s="158">
        <v>80.9876</v>
      </c>
      <c r="F1624" s="158">
        <v>22.205100000000002</v>
      </c>
      <c r="G1624" s="158">
        <v>22.205100000000002</v>
      </c>
      <c r="H1624" s="158">
        <v>5.7365000000000004</v>
      </c>
      <c r="I1624" s="158">
        <v>9.7355999999999998</v>
      </c>
      <c r="J1624" s="158">
        <v>4.5701999999999998</v>
      </c>
      <c r="K1624" s="158">
        <v>5.2178000000000004</v>
      </c>
      <c r="L1624" s="158">
        <v>3.5695000000000001</v>
      </c>
      <c r="M1624" s="158">
        <v>2.4434</v>
      </c>
      <c r="N1624" s="158">
        <v>2.2648000000000001</v>
      </c>
      <c r="O1624" s="158">
        <v>6.5721999999999996</v>
      </c>
      <c r="P1624" s="158">
        <v>7.6295000000000002</v>
      </c>
      <c r="Q1624" s="158">
        <v>8.1895000000000007</v>
      </c>
      <c r="R1624" s="158">
        <v>3.3652000000000002</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1260</v>
      </c>
      <c r="B1625" s="154" t="s">
        <v>1266</v>
      </c>
      <c r="C1625" s="154">
        <v>100084</v>
      </c>
      <c r="D1625" s="157">
        <v>44859</v>
      </c>
      <c r="E1625" s="158">
        <v>77.209100000000007</v>
      </c>
      <c r="F1625" s="158">
        <v>21.679300000000001</v>
      </c>
      <c r="G1625" s="158">
        <v>21.679300000000001</v>
      </c>
      <c r="H1625" s="158">
        <v>5.2188999999999997</v>
      </c>
      <c r="I1625" s="158">
        <v>9.2138000000000009</v>
      </c>
      <c r="J1625" s="158">
        <v>4.0488999999999997</v>
      </c>
      <c r="K1625" s="158">
        <v>4.6917999999999997</v>
      </c>
      <c r="L1625" s="158">
        <v>3.0409999999999999</v>
      </c>
      <c r="M1625" s="158">
        <v>1.9147000000000001</v>
      </c>
      <c r="N1625" s="158">
        <v>1.7270000000000001</v>
      </c>
      <c r="O1625" s="158">
        <v>5.9992000000000001</v>
      </c>
      <c r="P1625" s="158">
        <v>6.9668999999999999</v>
      </c>
      <c r="Q1625" s="158">
        <v>9.2577999999999996</v>
      </c>
      <c r="R1625" s="158">
        <v>2.8250000000000002</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1260</v>
      </c>
      <c r="B1626" s="154" t="s">
        <v>1267</v>
      </c>
      <c r="C1626" s="154">
        <v>140298</v>
      </c>
      <c r="D1626" s="157">
        <v>44859</v>
      </c>
      <c r="E1626" s="158">
        <v>20.920200000000001</v>
      </c>
      <c r="F1626" s="158">
        <v>32.479900000000001</v>
      </c>
      <c r="G1626" s="158">
        <v>32.479900000000001</v>
      </c>
      <c r="H1626" s="158">
        <v>0.79769999999999996</v>
      </c>
      <c r="I1626" s="158">
        <v>8.1257999999999999</v>
      </c>
      <c r="J1626" s="158">
        <v>5.0271999999999997</v>
      </c>
      <c r="K1626" s="158">
        <v>5.4443999999999999</v>
      </c>
      <c r="L1626" s="158">
        <v>2.6842000000000001</v>
      </c>
      <c r="M1626" s="158">
        <v>2.1857000000000002</v>
      </c>
      <c r="N1626" s="158">
        <v>1.913</v>
      </c>
      <c r="O1626" s="158">
        <v>6.8783000000000003</v>
      </c>
      <c r="P1626" s="158">
        <v>7.8327999999999998</v>
      </c>
      <c r="Q1626" s="158">
        <v>8.8530999999999995</v>
      </c>
      <c r="R1626" s="158">
        <v>4.4009</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1260</v>
      </c>
      <c r="B1627" s="154" t="s">
        <v>1268</v>
      </c>
      <c r="C1627" s="154">
        <v>140297</v>
      </c>
      <c r="D1627" s="157">
        <v>44859</v>
      </c>
      <c r="E1627" s="158">
        <v>20.0153</v>
      </c>
      <c r="F1627" s="158">
        <v>31.8414</v>
      </c>
      <c r="G1627" s="158">
        <v>31.8414</v>
      </c>
      <c r="H1627" s="158">
        <v>0.15629999999999999</v>
      </c>
      <c r="I1627" s="158">
        <v>7.4721000000000002</v>
      </c>
      <c r="J1627" s="158">
        <v>4.3762999999999996</v>
      </c>
      <c r="K1627" s="158">
        <v>4.7845000000000004</v>
      </c>
      <c r="L1627" s="158">
        <v>2.0263</v>
      </c>
      <c r="M1627" s="158">
        <v>1.5262</v>
      </c>
      <c r="N1627" s="158">
        <v>1.2524999999999999</v>
      </c>
      <c r="O1627" s="158">
        <v>6.2545000000000002</v>
      </c>
      <c r="P1627" s="158">
        <v>7.2493999999999996</v>
      </c>
      <c r="Q1627" s="158">
        <v>8.3012999999999995</v>
      </c>
      <c r="R1627" s="158">
        <v>3.7172000000000001</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1260</v>
      </c>
      <c r="B1628" s="154" t="s">
        <v>1269</v>
      </c>
      <c r="C1628" s="154">
        <v>100493</v>
      </c>
      <c r="D1628" s="157">
        <v>44859</v>
      </c>
      <c r="E1628" s="158">
        <v>49.165999999999997</v>
      </c>
      <c r="F1628" s="158">
        <v>36.484900000000003</v>
      </c>
      <c r="G1628" s="158">
        <v>36.484900000000003</v>
      </c>
      <c r="H1628" s="158">
        <v>5.3506</v>
      </c>
      <c r="I1628" s="158">
        <v>11.2477</v>
      </c>
      <c r="J1628" s="158">
        <v>6.1013999999999999</v>
      </c>
      <c r="K1628" s="158">
        <v>2.4969999999999999</v>
      </c>
      <c r="L1628" s="158">
        <v>1.8792</v>
      </c>
      <c r="M1628" s="158">
        <v>1.5553999999999999</v>
      </c>
      <c r="N1628" s="158">
        <v>1.4816</v>
      </c>
      <c r="O1628" s="158">
        <v>4.0888</v>
      </c>
      <c r="P1628" s="158">
        <v>4.2233000000000001</v>
      </c>
      <c r="Q1628" s="158">
        <v>7.9196</v>
      </c>
      <c r="R1628" s="158">
        <v>2.0165999999999999</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1260</v>
      </c>
      <c r="B1629" s="154" t="s">
        <v>1270</v>
      </c>
      <c r="C1629" s="154">
        <v>118498</v>
      </c>
      <c r="D1629" s="157">
        <v>44859</v>
      </c>
      <c r="E1629" s="158">
        <v>53.144399999999997</v>
      </c>
      <c r="F1629" s="158">
        <v>36.892800000000001</v>
      </c>
      <c r="G1629" s="158">
        <v>36.892800000000001</v>
      </c>
      <c r="H1629" s="158">
        <v>5.7755999999999998</v>
      </c>
      <c r="I1629" s="158">
        <v>11.668900000000001</v>
      </c>
      <c r="J1629" s="158">
        <v>6.5209999999999999</v>
      </c>
      <c r="K1629" s="158">
        <v>2.9156</v>
      </c>
      <c r="L1629" s="158">
        <v>2.3062999999999998</v>
      </c>
      <c r="M1629" s="158">
        <v>1.9952000000000001</v>
      </c>
      <c r="N1629" s="158">
        <v>1.9293</v>
      </c>
      <c r="O1629" s="158">
        <v>4.5744999999999996</v>
      </c>
      <c r="P1629" s="158">
        <v>4.8625999999999996</v>
      </c>
      <c r="Q1629" s="158">
        <v>7.2107999999999999</v>
      </c>
      <c r="R1629" s="158">
        <v>2.4664999999999999</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1260</v>
      </c>
      <c r="B1630" s="154" t="s">
        <v>1271</v>
      </c>
      <c r="C1630" s="154">
        <v>101083</v>
      </c>
      <c r="D1630" s="157">
        <v>44859</v>
      </c>
      <c r="E1630" s="158">
        <v>44.972299999999997</v>
      </c>
      <c r="F1630" s="158">
        <v>33.643099999999997</v>
      </c>
      <c r="G1630" s="158">
        <v>33.643099999999997</v>
      </c>
      <c r="H1630" s="158">
        <v>4.2237999999999998</v>
      </c>
      <c r="I1630" s="158">
        <v>12.3249</v>
      </c>
      <c r="J1630" s="158">
        <v>6.1555999999999997</v>
      </c>
      <c r="K1630" s="158">
        <v>4.2847</v>
      </c>
      <c r="L1630" s="158">
        <v>2.2343000000000002</v>
      </c>
      <c r="M1630" s="158">
        <v>0.78439999999999999</v>
      </c>
      <c r="N1630" s="158">
        <v>0.71079999999999999</v>
      </c>
      <c r="O1630" s="158">
        <v>4.5133999999999999</v>
      </c>
      <c r="P1630" s="158">
        <v>5.0860000000000003</v>
      </c>
      <c r="Q1630" s="158">
        <v>7.3258000000000001</v>
      </c>
      <c r="R1630" s="158">
        <v>1.7553000000000001</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1260</v>
      </c>
      <c r="B1631" s="154" t="s">
        <v>1272</v>
      </c>
      <c r="C1631" s="154">
        <v>119116</v>
      </c>
      <c r="D1631" s="157">
        <v>44859</v>
      </c>
      <c r="E1631" s="158">
        <v>46.796100000000003</v>
      </c>
      <c r="F1631" s="158">
        <v>34.055700000000002</v>
      </c>
      <c r="G1631" s="158">
        <v>34.055700000000002</v>
      </c>
      <c r="H1631" s="158">
        <v>4.6394000000000002</v>
      </c>
      <c r="I1631" s="158">
        <v>12.7478</v>
      </c>
      <c r="J1631" s="158">
        <v>6.5773999999999999</v>
      </c>
      <c r="K1631" s="158">
        <v>4.7149000000000001</v>
      </c>
      <c r="L1631" s="158">
        <v>2.6636000000000002</v>
      </c>
      <c r="M1631" s="158">
        <v>1.2137</v>
      </c>
      <c r="N1631" s="158">
        <v>1.1476999999999999</v>
      </c>
      <c r="O1631" s="158">
        <v>4.9741</v>
      </c>
      <c r="P1631" s="158">
        <v>5.5175000000000001</v>
      </c>
      <c r="Q1631" s="158">
        <v>7.5762</v>
      </c>
      <c r="R1631" s="158">
        <v>2.2080000000000002</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1260</v>
      </c>
      <c r="B1632" s="154" t="s">
        <v>1273</v>
      </c>
      <c r="C1632" s="154">
        <v>100369</v>
      </c>
      <c r="D1632" s="157">
        <v>44859</v>
      </c>
      <c r="E1632" s="158">
        <v>82.956400000000002</v>
      </c>
      <c r="F1632" s="158">
        <v>29.918099999999999</v>
      </c>
      <c r="G1632" s="158">
        <v>29.918099999999999</v>
      </c>
      <c r="H1632" s="158">
        <v>6.3121</v>
      </c>
      <c r="I1632" s="158">
        <v>10.5045</v>
      </c>
      <c r="J1632" s="158">
        <v>5.5807000000000002</v>
      </c>
      <c r="K1632" s="158">
        <v>10.966200000000001</v>
      </c>
      <c r="L1632" s="158">
        <v>5.6932</v>
      </c>
      <c r="M1632" s="158">
        <v>5.0271999999999997</v>
      </c>
      <c r="N1632" s="158">
        <v>3.0678000000000001</v>
      </c>
      <c r="O1632" s="158">
        <v>6.7980999999999998</v>
      </c>
      <c r="P1632" s="158">
        <v>6.8955000000000002</v>
      </c>
      <c r="Q1632" s="158">
        <v>9.5482999999999993</v>
      </c>
      <c r="R1632" s="158">
        <v>3.7544</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1260</v>
      </c>
      <c r="B1633" s="154" t="s">
        <v>1274</v>
      </c>
      <c r="C1633" s="154">
        <v>120590</v>
      </c>
      <c r="D1633" s="157">
        <v>44859</v>
      </c>
      <c r="E1633" s="158">
        <v>88.128799999999998</v>
      </c>
      <c r="F1633" s="158">
        <v>30.5014</v>
      </c>
      <c r="G1633" s="158">
        <v>30.5014</v>
      </c>
      <c r="H1633" s="158">
        <v>6.8902000000000001</v>
      </c>
      <c r="I1633" s="158">
        <v>11.087400000000001</v>
      </c>
      <c r="J1633" s="158">
        <v>6.1641000000000004</v>
      </c>
      <c r="K1633" s="158">
        <v>11.5626</v>
      </c>
      <c r="L1633" s="158">
        <v>6.2904999999999998</v>
      </c>
      <c r="M1633" s="158">
        <v>5.6311999999999998</v>
      </c>
      <c r="N1633" s="158">
        <v>3.6757</v>
      </c>
      <c r="O1633" s="158">
        <v>7.3948999999999998</v>
      </c>
      <c r="P1633" s="158">
        <v>7.4782999999999999</v>
      </c>
      <c r="Q1633" s="158">
        <v>8.6628000000000007</v>
      </c>
      <c r="R1633" s="158">
        <v>4.3777999999999997</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1260</v>
      </c>
      <c r="B1634" s="154" t="s">
        <v>1275</v>
      </c>
      <c r="C1634" s="154">
        <v>118030</v>
      </c>
      <c r="D1634" s="157">
        <v>44859</v>
      </c>
      <c r="E1634" s="158">
        <v>17.695399999999999</v>
      </c>
      <c r="F1634" s="158">
        <v>39.880200000000002</v>
      </c>
      <c r="G1634" s="158">
        <v>39.880200000000002</v>
      </c>
      <c r="H1634" s="158">
        <v>6.609</v>
      </c>
      <c r="I1634" s="158">
        <v>12.4946</v>
      </c>
      <c r="J1634" s="158">
        <v>6.8086000000000002</v>
      </c>
      <c r="K1634" s="158">
        <v>7.8072999999999997</v>
      </c>
      <c r="L1634" s="158">
        <v>3.2393000000000001</v>
      </c>
      <c r="M1634" s="158">
        <v>2.7355999999999998</v>
      </c>
      <c r="N1634" s="158">
        <v>1.5669</v>
      </c>
      <c r="O1634" s="158">
        <v>3.8771</v>
      </c>
      <c r="P1634" s="158">
        <v>4.2522000000000002</v>
      </c>
      <c r="Q1634" s="158">
        <v>5.9657</v>
      </c>
      <c r="R1634" s="158">
        <v>2.0045000000000002</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1260</v>
      </c>
      <c r="B1635" s="154" t="s">
        <v>1276</v>
      </c>
      <c r="C1635" s="154">
        <v>118341</v>
      </c>
      <c r="D1635" s="157">
        <v>44859</v>
      </c>
      <c r="E1635" s="158">
        <v>18.937200000000001</v>
      </c>
      <c r="F1635" s="158">
        <v>40.656199999999998</v>
      </c>
      <c r="G1635" s="158">
        <v>40.656199999999998</v>
      </c>
      <c r="H1635" s="158">
        <v>7.3897000000000004</v>
      </c>
      <c r="I1635" s="158">
        <v>13.270099999999999</v>
      </c>
      <c r="J1635" s="158">
        <v>7.5850999999999997</v>
      </c>
      <c r="K1635" s="158">
        <v>8.5959000000000003</v>
      </c>
      <c r="L1635" s="158">
        <v>4.0228999999999999</v>
      </c>
      <c r="M1635" s="158">
        <v>3.5238</v>
      </c>
      <c r="N1635" s="158">
        <v>2.3521999999999998</v>
      </c>
      <c r="O1635" s="158">
        <v>4.7290000000000001</v>
      </c>
      <c r="P1635" s="158">
        <v>5.1054000000000004</v>
      </c>
      <c r="Q1635" s="158">
        <v>6.6535000000000002</v>
      </c>
      <c r="R1635" s="158">
        <v>2.7909999999999999</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1260</v>
      </c>
      <c r="B1636" s="154" t="s">
        <v>2049</v>
      </c>
      <c r="C1636" s="154">
        <v>148789</v>
      </c>
      <c r="D1636" s="157">
        <v>44859</v>
      </c>
      <c r="E1636" s="158">
        <v>10.5318</v>
      </c>
      <c r="F1636" s="158">
        <v>37.234200000000001</v>
      </c>
      <c r="G1636" s="158">
        <v>37.234200000000001</v>
      </c>
      <c r="H1636" s="158">
        <v>6.6428000000000003</v>
      </c>
      <c r="I1636" s="158">
        <v>14.112</v>
      </c>
      <c r="J1636" s="158">
        <v>6.3053999999999997</v>
      </c>
      <c r="K1636" s="158">
        <v>3.2549000000000001</v>
      </c>
      <c r="L1636" s="158">
        <v>1.9834000000000001</v>
      </c>
      <c r="M1636" s="158">
        <v>0.5635</v>
      </c>
      <c r="N1636" s="158">
        <v>0.91990000000000005</v>
      </c>
      <c r="O1636" s="158"/>
      <c r="P1636" s="158"/>
      <c r="Q1636" s="158">
        <v>3.3087</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1260</v>
      </c>
      <c r="B1637" s="154" t="s">
        <v>2050</v>
      </c>
      <c r="C1637" s="154">
        <v>148786</v>
      </c>
      <c r="D1637" s="157">
        <v>44859</v>
      </c>
      <c r="E1637" s="158">
        <v>10.4902</v>
      </c>
      <c r="F1637" s="158">
        <v>37.031700000000001</v>
      </c>
      <c r="G1637" s="158">
        <v>37.031700000000001</v>
      </c>
      <c r="H1637" s="158">
        <v>6.42</v>
      </c>
      <c r="I1637" s="158">
        <v>13.866899999999999</v>
      </c>
      <c r="J1637" s="158">
        <v>6.0557999999999996</v>
      </c>
      <c r="K1637" s="158">
        <v>2.9988999999999999</v>
      </c>
      <c r="L1637" s="158">
        <v>1.7299</v>
      </c>
      <c r="M1637" s="158">
        <v>0.313</v>
      </c>
      <c r="N1637" s="158">
        <v>0.66790000000000005</v>
      </c>
      <c r="O1637" s="158"/>
      <c r="P1637" s="158"/>
      <c r="Q1637" s="158">
        <v>3.0520999999999998</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1260</v>
      </c>
      <c r="B1638" s="154" t="s">
        <v>2051</v>
      </c>
      <c r="C1638" s="154">
        <v>148792</v>
      </c>
      <c r="D1638" s="157">
        <v>44859</v>
      </c>
      <c r="E1638" s="158">
        <v>10.5412</v>
      </c>
      <c r="F1638" s="158">
        <v>34.932400000000001</v>
      </c>
      <c r="G1638" s="158">
        <v>34.932400000000001</v>
      </c>
      <c r="H1638" s="158">
        <v>3.5144000000000002</v>
      </c>
      <c r="I1638" s="158">
        <v>13.6744</v>
      </c>
      <c r="J1638" s="158">
        <v>7.4276999999999997</v>
      </c>
      <c r="K1638" s="158">
        <v>4.0185000000000004</v>
      </c>
      <c r="L1638" s="158">
        <v>2.2134999999999998</v>
      </c>
      <c r="M1638" s="158">
        <v>0.7923</v>
      </c>
      <c r="N1638" s="158">
        <v>1.0089999999999999</v>
      </c>
      <c r="O1638" s="158"/>
      <c r="P1638" s="158"/>
      <c r="Q1638" s="158">
        <v>3.3666</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1260</v>
      </c>
      <c r="B1639" s="154" t="s">
        <v>2052</v>
      </c>
      <c r="C1639" s="154">
        <v>148790</v>
      </c>
      <c r="D1639" s="157">
        <v>44859</v>
      </c>
      <c r="E1639" s="158">
        <v>10.499499999999999</v>
      </c>
      <c r="F1639" s="158">
        <v>34.721400000000003</v>
      </c>
      <c r="G1639" s="158">
        <v>34.721400000000003</v>
      </c>
      <c r="H1639" s="158">
        <v>3.23</v>
      </c>
      <c r="I1639" s="158">
        <v>13.402900000000001</v>
      </c>
      <c r="J1639" s="158">
        <v>7.1822999999999997</v>
      </c>
      <c r="K1639" s="158">
        <v>3.7688000000000001</v>
      </c>
      <c r="L1639" s="158">
        <v>1.9682999999999999</v>
      </c>
      <c r="M1639" s="158">
        <v>0.54600000000000004</v>
      </c>
      <c r="N1639" s="158">
        <v>0.7601</v>
      </c>
      <c r="O1639" s="158"/>
      <c r="P1639" s="158"/>
      <c r="Q1639" s="158">
        <v>3.1095000000000002</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1260</v>
      </c>
      <c r="B1640" s="154" t="s">
        <v>1277</v>
      </c>
      <c r="C1640" s="154">
        <v>118464</v>
      </c>
      <c r="D1640" s="157">
        <v>44859</v>
      </c>
      <c r="E1640" s="158">
        <v>30.286000000000001</v>
      </c>
      <c r="F1640" s="158">
        <v>25.742699999999999</v>
      </c>
      <c r="G1640" s="158">
        <v>25.742699999999999</v>
      </c>
      <c r="H1640" s="158">
        <v>6.2744999999999997</v>
      </c>
      <c r="I1640" s="158">
        <v>11.7255</v>
      </c>
      <c r="J1640" s="158">
        <v>7.5632999999999999</v>
      </c>
      <c r="K1640" s="158">
        <v>2.3045</v>
      </c>
      <c r="L1640" s="158">
        <v>0.43690000000000001</v>
      </c>
      <c r="M1640" s="158">
        <v>0.67130000000000001</v>
      </c>
      <c r="N1640" s="158">
        <v>0.98360000000000003</v>
      </c>
      <c r="O1640" s="158">
        <v>6.1586999999999996</v>
      </c>
      <c r="P1640" s="158">
        <v>7.4713000000000003</v>
      </c>
      <c r="Q1640" s="158">
        <v>8.8751999999999995</v>
      </c>
      <c r="R1640" s="158">
        <v>2.1524000000000001</v>
      </c>
      <c r="S1640" t="s">
        <v>1857</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1260</v>
      </c>
      <c r="B1641" s="154" t="s">
        <v>1278</v>
      </c>
      <c r="C1641" s="154">
        <v>111525</v>
      </c>
      <c r="D1641" s="157">
        <v>44859</v>
      </c>
      <c r="E1641" s="158">
        <v>28.4879</v>
      </c>
      <c r="F1641" s="158">
        <v>25.1173</v>
      </c>
      <c r="G1641" s="158">
        <v>25.1173</v>
      </c>
      <c r="H1641" s="158">
        <v>5.6619000000000002</v>
      </c>
      <c r="I1641" s="158">
        <v>11.102399999999999</v>
      </c>
      <c r="J1641" s="158">
        <v>6.9366000000000003</v>
      </c>
      <c r="K1641" s="158">
        <v>1.6797</v>
      </c>
      <c r="L1641" s="158">
        <v>-0.18540000000000001</v>
      </c>
      <c r="M1641" s="158">
        <v>4.2700000000000002E-2</v>
      </c>
      <c r="N1641" s="158">
        <v>0.3533</v>
      </c>
      <c r="O1641" s="158">
        <v>5.5045000000000002</v>
      </c>
      <c r="P1641" s="158">
        <v>6.8232999999999997</v>
      </c>
      <c r="Q1641" s="158">
        <v>7.8280000000000003</v>
      </c>
      <c r="R1641" s="158">
        <v>1.5165999999999999</v>
      </c>
      <c r="S1641" t="s">
        <v>1857</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1260</v>
      </c>
      <c r="B1642" s="154" t="s">
        <v>1279</v>
      </c>
      <c r="C1642" s="154">
        <v>107477</v>
      </c>
      <c r="D1642" s="157">
        <v>44859</v>
      </c>
      <c r="E1642" s="158">
        <v>2304.8843000000002</v>
      </c>
      <c r="F1642" s="158">
        <v>25.800999999999998</v>
      </c>
      <c r="G1642" s="158">
        <v>25.800999999999998</v>
      </c>
      <c r="H1642" s="158">
        <v>6.3826999999999998</v>
      </c>
      <c r="I1642" s="158">
        <v>8.6843000000000004</v>
      </c>
      <c r="J1642" s="158">
        <v>4.1477000000000004</v>
      </c>
      <c r="K1642" s="158">
        <v>2.5074000000000001</v>
      </c>
      <c r="L1642" s="158">
        <v>2.6368999999999998</v>
      </c>
      <c r="M1642" s="158">
        <v>2.2397</v>
      </c>
      <c r="N1642" s="158">
        <v>1.7902</v>
      </c>
      <c r="O1642" s="158">
        <v>3.4491000000000001</v>
      </c>
      <c r="P1642" s="158">
        <v>4.5990000000000002</v>
      </c>
      <c r="Q1642" s="158">
        <v>5.8376000000000001</v>
      </c>
      <c r="R1642" s="158">
        <v>1.2122999999999999</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1260</v>
      </c>
      <c r="B1643" s="154" t="s">
        <v>1280</v>
      </c>
      <c r="C1643" s="154">
        <v>120520</v>
      </c>
      <c r="D1643" s="157">
        <v>44859</v>
      </c>
      <c r="E1643" s="158">
        <v>2497.8090000000002</v>
      </c>
      <c r="F1643" s="158">
        <v>26.5731</v>
      </c>
      <c r="G1643" s="158">
        <v>26.5731</v>
      </c>
      <c r="H1643" s="158">
        <v>7.1538000000000004</v>
      </c>
      <c r="I1643" s="158">
        <v>9.4568999999999992</v>
      </c>
      <c r="J1643" s="158">
        <v>4.9207000000000001</v>
      </c>
      <c r="K1643" s="158">
        <v>3.2829999999999999</v>
      </c>
      <c r="L1643" s="158">
        <v>3.4184999999999999</v>
      </c>
      <c r="M1643" s="158">
        <v>3.0247999999999999</v>
      </c>
      <c r="N1643" s="158">
        <v>2.577</v>
      </c>
      <c r="O1643" s="158">
        <v>4.2718999999999996</v>
      </c>
      <c r="P1643" s="158">
        <v>5.4126000000000003</v>
      </c>
      <c r="Q1643" s="158">
        <v>7.3475999999999999</v>
      </c>
      <c r="R1643" s="158">
        <v>1.9950000000000001</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1260</v>
      </c>
      <c r="B1644" s="154" t="s">
        <v>1808</v>
      </c>
      <c r="C1644" s="154">
        <v>119759</v>
      </c>
      <c r="D1644" s="157">
        <v>44859</v>
      </c>
      <c r="E1644" s="158">
        <v>87.573599999999999</v>
      </c>
      <c r="F1644" s="158">
        <v>32.510599999999997</v>
      </c>
      <c r="G1644" s="158">
        <v>32.510599999999997</v>
      </c>
      <c r="H1644" s="158">
        <v>6.1699000000000002</v>
      </c>
      <c r="I1644" s="158">
        <v>13.2255</v>
      </c>
      <c r="J1644" s="158">
        <v>8.1844999999999999</v>
      </c>
      <c r="K1644" s="158">
        <v>9.8274000000000008</v>
      </c>
      <c r="L1644" s="158">
        <v>4.6689999999999996</v>
      </c>
      <c r="M1644" s="158">
        <v>2.9384000000000001</v>
      </c>
      <c r="N1644" s="158">
        <v>2.1953999999999998</v>
      </c>
      <c r="O1644" s="158">
        <v>6.8006000000000002</v>
      </c>
      <c r="P1644" s="158">
        <v>7.3798000000000004</v>
      </c>
      <c r="Q1644" s="158">
        <v>8.3315000000000001</v>
      </c>
      <c r="R1644" s="158">
        <v>3.8599000000000001</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1260</v>
      </c>
      <c r="B1645" s="154" t="s">
        <v>1281</v>
      </c>
      <c r="C1645" s="154">
        <v>119757</v>
      </c>
      <c r="D1645" s="157">
        <v>44859</v>
      </c>
      <c r="E1645" s="158">
        <v>89.677499999999995</v>
      </c>
      <c r="F1645" s="158">
        <v>32.513800000000003</v>
      </c>
      <c r="G1645" s="158">
        <v>32.513800000000003</v>
      </c>
      <c r="H1645" s="158">
        <v>6.1706000000000003</v>
      </c>
      <c r="I1645" s="158">
        <v>13.2279</v>
      </c>
      <c r="J1645" s="158">
        <v>8.1845999999999997</v>
      </c>
      <c r="K1645" s="158">
        <v>9.8276000000000003</v>
      </c>
      <c r="L1645" s="158">
        <v>4.6691000000000003</v>
      </c>
      <c r="M1645" s="158">
        <v>2.9214000000000002</v>
      </c>
      <c r="N1645" s="158">
        <v>2.1825999999999999</v>
      </c>
      <c r="O1645" s="158">
        <v>6.7964000000000002</v>
      </c>
      <c r="P1645" s="158">
        <v>7.3811</v>
      </c>
      <c r="Q1645" s="158">
        <v>8.3637999999999995</v>
      </c>
      <c r="R1645" s="158">
        <v>3.8538999999999999</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1260</v>
      </c>
      <c r="B1646" s="154" t="s">
        <v>1282</v>
      </c>
      <c r="C1646" s="154">
        <v>100265</v>
      </c>
      <c r="D1646" s="157">
        <v>44859</v>
      </c>
      <c r="E1646" s="158">
        <v>79.338099999999997</v>
      </c>
      <c r="F1646" s="158">
        <v>31.426200000000001</v>
      </c>
      <c r="G1646" s="158">
        <v>31.426200000000001</v>
      </c>
      <c r="H1646" s="158">
        <v>5.0787000000000004</v>
      </c>
      <c r="I1646" s="158">
        <v>12.1426</v>
      </c>
      <c r="J1646" s="158">
        <v>7.0956999999999999</v>
      </c>
      <c r="K1646" s="158">
        <v>8.7201000000000004</v>
      </c>
      <c r="L1646" s="158">
        <v>3.5741999999999998</v>
      </c>
      <c r="M1646" s="158">
        <v>1.8526</v>
      </c>
      <c r="N1646" s="158">
        <v>1.1075999999999999</v>
      </c>
      <c r="O1646" s="158">
        <v>5.7057000000000002</v>
      </c>
      <c r="P1646" s="158">
        <v>6.2839999999999998</v>
      </c>
      <c r="Q1646" s="158">
        <v>9.0768000000000004</v>
      </c>
      <c r="R1646" s="158">
        <v>2.7844000000000002</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1260</v>
      </c>
      <c r="B1647" s="154" t="s">
        <v>1283</v>
      </c>
      <c r="C1647" s="154">
        <v>119425</v>
      </c>
      <c r="D1647" s="157">
        <v>44859</v>
      </c>
      <c r="E1647" s="158">
        <v>61.389400000000002</v>
      </c>
      <c r="F1647" s="158">
        <v>17.603300000000001</v>
      </c>
      <c r="G1647" s="158">
        <v>17.603300000000001</v>
      </c>
      <c r="H1647" s="158">
        <v>5.2203999999999997</v>
      </c>
      <c r="I1647" s="158">
        <v>7.3166000000000002</v>
      </c>
      <c r="J1647" s="158">
        <v>5.3651</v>
      </c>
      <c r="K1647" s="158">
        <v>5.9775</v>
      </c>
      <c r="L1647" s="158">
        <v>4.7225000000000001</v>
      </c>
      <c r="M1647" s="158">
        <v>3.2583000000000002</v>
      </c>
      <c r="N1647" s="158">
        <v>2.1293000000000002</v>
      </c>
      <c r="O1647" s="158">
        <v>5.7594000000000003</v>
      </c>
      <c r="P1647" s="158">
        <v>6.5030000000000001</v>
      </c>
      <c r="Q1647" s="158">
        <v>8.8846000000000007</v>
      </c>
      <c r="R1647" s="158">
        <v>2.6286</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1260</v>
      </c>
      <c r="B1648" s="154" t="s">
        <v>1284</v>
      </c>
      <c r="C1648" s="154">
        <v>112429</v>
      </c>
      <c r="D1648" s="157">
        <v>44859</v>
      </c>
      <c r="E1648" s="158">
        <v>55.307299999999998</v>
      </c>
      <c r="F1648" s="158">
        <v>16.412700000000001</v>
      </c>
      <c r="G1648" s="158">
        <v>16.412700000000001</v>
      </c>
      <c r="H1648" s="158">
        <v>4.0194000000000001</v>
      </c>
      <c r="I1648" s="158">
        <v>6.1140999999999996</v>
      </c>
      <c r="J1648" s="158">
        <v>4.1604000000000001</v>
      </c>
      <c r="K1648" s="158">
        <v>4.7614999999999998</v>
      </c>
      <c r="L1648" s="158">
        <v>3.4977999999999998</v>
      </c>
      <c r="M1648" s="158">
        <v>2.0345</v>
      </c>
      <c r="N1648" s="158">
        <v>0.91100000000000003</v>
      </c>
      <c r="O1648" s="158">
        <v>4.4981999999999998</v>
      </c>
      <c r="P1648" s="158">
        <v>5.1814</v>
      </c>
      <c r="Q1648" s="158">
        <v>7.8654999999999999</v>
      </c>
      <c r="R1648" s="158">
        <v>1.4080999999999999</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1260</v>
      </c>
      <c r="B1649" s="154" t="s">
        <v>1285</v>
      </c>
      <c r="C1649" s="154">
        <v>120282</v>
      </c>
      <c r="D1649" s="157">
        <v>44859</v>
      </c>
      <c r="E1649" s="158">
        <v>53.366799999999998</v>
      </c>
      <c r="F1649" s="158">
        <v>10.4078</v>
      </c>
      <c r="G1649" s="158">
        <v>10.4078</v>
      </c>
      <c r="H1649" s="158">
        <v>1.1434</v>
      </c>
      <c r="I1649" s="158">
        <v>6.9164000000000003</v>
      </c>
      <c r="J1649" s="158">
        <v>1.2239</v>
      </c>
      <c r="K1649" s="158">
        <v>2.2225999999999999</v>
      </c>
      <c r="L1649" s="158">
        <v>2.0102000000000002</v>
      </c>
      <c r="M1649" s="158">
        <v>1.5195000000000001</v>
      </c>
      <c r="N1649" s="158">
        <v>1.708</v>
      </c>
      <c r="O1649" s="158">
        <v>5.3354999999999997</v>
      </c>
      <c r="P1649" s="158">
        <v>6.8647999999999998</v>
      </c>
      <c r="Q1649" s="158">
        <v>7.5355999999999996</v>
      </c>
      <c r="R1649" s="158">
        <v>2.4058000000000002</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1260</v>
      </c>
      <c r="B1650" s="154" t="s">
        <v>1286</v>
      </c>
      <c r="C1650" s="154">
        <v>100317</v>
      </c>
      <c r="D1650" s="157">
        <v>44859</v>
      </c>
      <c r="E1650" s="158">
        <v>49.385199999999998</v>
      </c>
      <c r="F1650" s="158">
        <v>9.6738</v>
      </c>
      <c r="G1650" s="158">
        <v>9.6738</v>
      </c>
      <c r="H1650" s="158">
        <v>0.4118</v>
      </c>
      <c r="I1650" s="158">
        <v>6.1859999999999999</v>
      </c>
      <c r="J1650" s="158">
        <v>0.49680000000000002</v>
      </c>
      <c r="K1650" s="158">
        <v>1.4934000000000001</v>
      </c>
      <c r="L1650" s="158">
        <v>1.2795000000000001</v>
      </c>
      <c r="M1650" s="158">
        <v>0.78969999999999996</v>
      </c>
      <c r="N1650" s="158">
        <v>0.97570000000000001</v>
      </c>
      <c r="O1650" s="158">
        <v>4.6105</v>
      </c>
      <c r="P1650" s="158">
        <v>6.0331999999999999</v>
      </c>
      <c r="Q1650" s="158">
        <v>7.2163000000000004</v>
      </c>
      <c r="R1650" s="158">
        <v>1.6707000000000001</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1260</v>
      </c>
      <c r="B1651" s="154" t="s">
        <v>1809</v>
      </c>
      <c r="C1651" s="154"/>
      <c r="D1651" s="157"/>
      <c r="E1651" s="158"/>
      <c r="F1651" s="158"/>
      <c r="G1651" s="158"/>
      <c r="H1651" s="158"/>
      <c r="I1651" s="158"/>
      <c r="J1651" s="158"/>
      <c r="K1651" s="158"/>
      <c r="L1651" s="158"/>
      <c r="M1651" s="158"/>
      <c r="N1651" s="158"/>
      <c r="O1651" s="158"/>
      <c r="P1651" s="158"/>
      <c r="Q1651" s="158"/>
      <c r="R1651" s="158"/>
      <c r="S1651" t="s">
        <v>1857</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1260</v>
      </c>
      <c r="B1652" s="154" t="s">
        <v>1287</v>
      </c>
      <c r="C1652" s="154">
        <v>109720</v>
      </c>
      <c r="D1652" s="157">
        <v>44859</v>
      </c>
      <c r="E1652" s="158">
        <v>31.1296</v>
      </c>
      <c r="F1652" s="158">
        <v>31.6206</v>
      </c>
      <c r="G1652" s="158">
        <v>31.6206</v>
      </c>
      <c r="H1652" s="158">
        <v>1.6588000000000001</v>
      </c>
      <c r="I1652" s="158">
        <v>10.0722</v>
      </c>
      <c r="J1652" s="158">
        <v>2.9941</v>
      </c>
      <c r="K1652" s="158">
        <v>6.3960999999999997</v>
      </c>
      <c r="L1652" s="158">
        <v>2.3401000000000001</v>
      </c>
      <c r="M1652" s="158">
        <v>1.2148000000000001</v>
      </c>
      <c r="N1652" s="158">
        <v>0.89159999999999995</v>
      </c>
      <c r="O1652" s="158">
        <v>4.8273999999999999</v>
      </c>
      <c r="P1652" s="158">
        <v>6.3757000000000001</v>
      </c>
      <c r="Q1652" s="158">
        <v>8.3354999999999997</v>
      </c>
      <c r="R1652" s="158">
        <v>1.6907000000000001</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1260</v>
      </c>
      <c r="B1653" s="154" t="s">
        <v>1810</v>
      </c>
      <c r="C1653" s="154">
        <v>118672</v>
      </c>
      <c r="D1653" s="157">
        <v>44859</v>
      </c>
      <c r="E1653" s="158">
        <v>34.345700000000001</v>
      </c>
      <c r="F1653" s="158">
        <v>32.582099999999997</v>
      </c>
      <c r="G1653" s="158">
        <v>32.582099999999997</v>
      </c>
      <c r="H1653" s="158">
        <v>2.6126</v>
      </c>
      <c r="I1653" s="158">
        <v>11.0152</v>
      </c>
      <c r="J1653" s="158">
        <v>3.9422999999999999</v>
      </c>
      <c r="K1653" s="158">
        <v>7.3666</v>
      </c>
      <c r="L1653" s="158">
        <v>3.3090000000000002</v>
      </c>
      <c r="M1653" s="158">
        <v>2.1835</v>
      </c>
      <c r="N1653" s="158">
        <v>1.8619000000000001</v>
      </c>
      <c r="O1653" s="158">
        <v>5.8320999999999996</v>
      </c>
      <c r="P1653" s="158">
        <v>7.3986000000000001</v>
      </c>
      <c r="Q1653" s="158">
        <v>9.2702000000000009</v>
      </c>
      <c r="R1653" s="158">
        <v>2.6732</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1260</v>
      </c>
      <c r="B1654" s="154" t="s">
        <v>1288</v>
      </c>
      <c r="C1654" s="154">
        <v>118673</v>
      </c>
      <c r="D1654" s="157">
        <v>44859</v>
      </c>
      <c r="E1654" s="158">
        <v>34.438499999999998</v>
      </c>
      <c r="F1654" s="158">
        <v>32.574100000000001</v>
      </c>
      <c r="G1654" s="158">
        <v>32.574100000000001</v>
      </c>
      <c r="H1654" s="158">
        <v>2.6055000000000001</v>
      </c>
      <c r="I1654" s="158">
        <v>11.0159</v>
      </c>
      <c r="J1654" s="158">
        <v>3.9417</v>
      </c>
      <c r="K1654" s="158">
        <v>7.3666999999999998</v>
      </c>
      <c r="L1654" s="158">
        <v>3.3094999999999999</v>
      </c>
      <c r="M1654" s="158">
        <v>2.1835</v>
      </c>
      <c r="N1654" s="158">
        <v>1.8619000000000001</v>
      </c>
      <c r="O1654" s="158">
        <v>5.8323</v>
      </c>
      <c r="P1654" s="158">
        <v>7.3993000000000002</v>
      </c>
      <c r="Q1654" s="158">
        <v>9.5182000000000002</v>
      </c>
      <c r="R1654" s="158">
        <v>2.6734</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1260</v>
      </c>
      <c r="B1655" s="154" t="s">
        <v>1289</v>
      </c>
      <c r="C1655" s="154">
        <v>138470</v>
      </c>
      <c r="D1655" s="157">
        <v>44859</v>
      </c>
      <c r="E1655" s="158">
        <v>24.805</v>
      </c>
      <c r="F1655" s="158">
        <v>25.971699999999998</v>
      </c>
      <c r="G1655" s="158">
        <v>25.971699999999998</v>
      </c>
      <c r="H1655" s="158">
        <v>4.1654999999999998</v>
      </c>
      <c r="I1655" s="158">
        <v>7.8962000000000003</v>
      </c>
      <c r="J1655" s="158">
        <v>3.4685000000000001</v>
      </c>
      <c r="K1655" s="158">
        <v>2.8773</v>
      </c>
      <c r="L1655" s="158">
        <v>2.1234000000000002</v>
      </c>
      <c r="M1655" s="158">
        <v>1.2804</v>
      </c>
      <c r="N1655" s="158">
        <v>0.87270000000000003</v>
      </c>
      <c r="O1655" s="158">
        <v>4.5868000000000002</v>
      </c>
      <c r="P1655" s="158">
        <v>5.5651000000000002</v>
      </c>
      <c r="Q1655" s="158">
        <v>6.7027999999999999</v>
      </c>
      <c r="R1655" s="158">
        <v>2.1200999999999999</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1260</v>
      </c>
      <c r="B1656" s="154" t="s">
        <v>1290</v>
      </c>
      <c r="C1656" s="154">
        <v>138472</v>
      </c>
      <c r="D1656" s="157">
        <v>44859</v>
      </c>
      <c r="E1656" s="158">
        <v>26.122</v>
      </c>
      <c r="F1656" s="158">
        <v>26.9773</v>
      </c>
      <c r="G1656" s="158">
        <v>26.9773</v>
      </c>
      <c r="H1656" s="158">
        <v>5.1750999999999996</v>
      </c>
      <c r="I1656" s="158">
        <v>8.9131</v>
      </c>
      <c r="J1656" s="158">
        <v>4.5021000000000004</v>
      </c>
      <c r="K1656" s="158">
        <v>3.9127000000000001</v>
      </c>
      <c r="L1656" s="158">
        <v>3.1269</v>
      </c>
      <c r="M1656" s="158">
        <v>2.3043999999999998</v>
      </c>
      <c r="N1656" s="158">
        <v>1.9342999999999999</v>
      </c>
      <c r="O1656" s="158">
        <v>5.6170999999999998</v>
      </c>
      <c r="P1656" s="158">
        <v>6.42</v>
      </c>
      <c r="Q1656" s="158">
        <v>7.6372</v>
      </c>
      <c r="R1656" s="158">
        <v>3.2568999999999999</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1260</v>
      </c>
      <c r="B1657" s="154" t="s">
        <v>1291</v>
      </c>
      <c r="C1657" s="154">
        <v>119707</v>
      </c>
      <c r="D1657" s="157">
        <v>44859</v>
      </c>
      <c r="E1657" s="158">
        <v>55.74</v>
      </c>
      <c r="F1657" s="158">
        <v>21.2</v>
      </c>
      <c r="G1657" s="158">
        <v>21.2</v>
      </c>
      <c r="H1657" s="158">
        <v>1.4317</v>
      </c>
      <c r="I1657" s="158">
        <v>7.0867000000000004</v>
      </c>
      <c r="J1657" s="158">
        <v>5.9447000000000001</v>
      </c>
      <c r="K1657" s="158">
        <v>8.1114999999999995</v>
      </c>
      <c r="L1657" s="158">
        <v>4.9141000000000004</v>
      </c>
      <c r="M1657" s="158">
        <v>4.0331000000000001</v>
      </c>
      <c r="N1657" s="158">
        <v>3.7795999999999998</v>
      </c>
      <c r="O1657" s="158">
        <v>6.6914999999999996</v>
      </c>
      <c r="P1657" s="158">
        <v>7.2946999999999997</v>
      </c>
      <c r="Q1657" s="158">
        <v>9.3773</v>
      </c>
      <c r="R1657" s="158">
        <v>3.8005</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1260</v>
      </c>
      <c r="B1658" s="154" t="s">
        <v>1292</v>
      </c>
      <c r="C1658" s="154">
        <v>101001</v>
      </c>
      <c r="D1658" s="157">
        <v>44859</v>
      </c>
      <c r="E1658" s="158">
        <v>53.311199999999999</v>
      </c>
      <c r="F1658" s="158">
        <v>20.723700000000001</v>
      </c>
      <c r="G1658" s="158">
        <v>20.723700000000001</v>
      </c>
      <c r="H1658" s="158">
        <v>0.9587</v>
      </c>
      <c r="I1658" s="158">
        <v>6.609</v>
      </c>
      <c r="J1658" s="158">
        <v>5.4648000000000003</v>
      </c>
      <c r="K1658" s="158">
        <v>7.6220999999999997</v>
      </c>
      <c r="L1658" s="158">
        <v>4.4238999999999997</v>
      </c>
      <c r="M1658" s="158">
        <v>3.5405000000000002</v>
      </c>
      <c r="N1658" s="158">
        <v>3.2833000000000001</v>
      </c>
      <c r="O1658" s="158">
        <v>6.1881000000000004</v>
      </c>
      <c r="P1658" s="158">
        <v>6.7561999999999998</v>
      </c>
      <c r="Q1658" s="158">
        <v>7.9595000000000002</v>
      </c>
      <c r="R1658" s="158">
        <v>3.3010000000000002</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1260</v>
      </c>
      <c r="B1659" s="154" t="s">
        <v>1293</v>
      </c>
      <c r="C1659" s="154">
        <v>119953</v>
      </c>
      <c r="D1659" s="157">
        <v>44859</v>
      </c>
      <c r="E1659" s="158">
        <v>69.926599999999993</v>
      </c>
      <c r="F1659" s="158">
        <v>6.0720000000000001</v>
      </c>
      <c r="G1659" s="158">
        <v>6.0720000000000001</v>
      </c>
      <c r="H1659" s="158">
        <v>3.2755999999999998</v>
      </c>
      <c r="I1659" s="158">
        <v>7.7895000000000003</v>
      </c>
      <c r="J1659" s="158">
        <v>9.5698000000000008</v>
      </c>
      <c r="K1659" s="158">
        <v>9.2303999999999995</v>
      </c>
      <c r="L1659" s="158">
        <v>5.8451000000000004</v>
      </c>
      <c r="M1659" s="158">
        <v>4.4138000000000002</v>
      </c>
      <c r="N1659" s="158">
        <v>3.2244000000000002</v>
      </c>
      <c r="O1659" s="158">
        <v>5.1026999999999996</v>
      </c>
      <c r="P1659" s="158">
        <v>5.8216000000000001</v>
      </c>
      <c r="Q1659" s="158">
        <v>8.1084999999999994</v>
      </c>
      <c r="R1659" s="158">
        <v>2.8422000000000001</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1260</v>
      </c>
      <c r="B1660" s="154" t="s">
        <v>1294</v>
      </c>
      <c r="C1660" s="154">
        <v>101042</v>
      </c>
      <c r="D1660" s="157">
        <v>44859</v>
      </c>
      <c r="E1660" s="158">
        <v>64.172200000000004</v>
      </c>
      <c r="F1660" s="158">
        <v>5.1931000000000003</v>
      </c>
      <c r="G1660" s="158">
        <v>5.1931000000000003</v>
      </c>
      <c r="H1660" s="158">
        <v>2.3980999999999999</v>
      </c>
      <c r="I1660" s="158">
        <v>6.9454000000000002</v>
      </c>
      <c r="J1660" s="158">
        <v>8.7204999999999995</v>
      </c>
      <c r="K1660" s="158">
        <v>8.3689</v>
      </c>
      <c r="L1660" s="158">
        <v>4.9791999999999996</v>
      </c>
      <c r="M1660" s="158">
        <v>3.4786000000000001</v>
      </c>
      <c r="N1660" s="158">
        <v>2.3445999999999998</v>
      </c>
      <c r="O1660" s="158">
        <v>4.2596999999999996</v>
      </c>
      <c r="P1660" s="158">
        <v>4.8899999999999997</v>
      </c>
      <c r="Q1660" s="158">
        <v>8.3590999999999998</v>
      </c>
      <c r="R1660" s="158">
        <v>1.9555</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1260</v>
      </c>
      <c r="B1661" s="154" t="s">
        <v>1295</v>
      </c>
      <c r="C1661" s="154">
        <v>120792</v>
      </c>
      <c r="D1661" s="157">
        <v>44859</v>
      </c>
      <c r="E1661" s="158">
        <v>52.732500000000002</v>
      </c>
      <c r="F1661" s="158">
        <v>18.674900000000001</v>
      </c>
      <c r="G1661" s="158">
        <v>18.674900000000001</v>
      </c>
      <c r="H1661" s="158">
        <v>3.4037999999999999</v>
      </c>
      <c r="I1661" s="158">
        <v>7.1936999999999998</v>
      </c>
      <c r="J1661" s="158">
        <v>5.0448000000000004</v>
      </c>
      <c r="K1661" s="158">
        <v>6.9340000000000002</v>
      </c>
      <c r="L1661" s="158">
        <v>3.8445</v>
      </c>
      <c r="M1661" s="158">
        <v>2.5829</v>
      </c>
      <c r="N1661" s="158">
        <v>1.9016999999999999</v>
      </c>
      <c r="O1661" s="158">
        <v>5.1631</v>
      </c>
      <c r="P1661" s="158">
        <v>6.3520000000000003</v>
      </c>
      <c r="Q1661" s="158">
        <v>8.4229000000000003</v>
      </c>
      <c r="R1661" s="158">
        <v>2.5911</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1260</v>
      </c>
      <c r="B1662" s="154" t="s">
        <v>1296</v>
      </c>
      <c r="C1662" s="154">
        <v>102510</v>
      </c>
      <c r="D1662" s="157">
        <v>44859</v>
      </c>
      <c r="E1662" s="158">
        <v>51.295200000000001</v>
      </c>
      <c r="F1662" s="158">
        <v>18.395499999999998</v>
      </c>
      <c r="G1662" s="158">
        <v>18.395499999999998</v>
      </c>
      <c r="H1662" s="158">
        <v>3.1328</v>
      </c>
      <c r="I1662" s="158">
        <v>6.9256000000000002</v>
      </c>
      <c r="J1662" s="158">
        <v>4.7740999999999998</v>
      </c>
      <c r="K1662" s="158">
        <v>6.6595000000000004</v>
      </c>
      <c r="L1662" s="158">
        <v>3.5663999999999998</v>
      </c>
      <c r="M1662" s="158">
        <v>2.3027000000000002</v>
      </c>
      <c r="N1662" s="158">
        <v>1.6205000000000001</v>
      </c>
      <c r="O1662" s="158">
        <v>4.8651</v>
      </c>
      <c r="P1662" s="158">
        <v>6.0526</v>
      </c>
      <c r="Q1662" s="158">
        <v>8.1890999999999998</v>
      </c>
      <c r="R1662" s="158">
        <v>2.3010000000000002</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25.308972340425527</v>
      </c>
      <c r="G1663" s="160">
        <v>25.308972340425527</v>
      </c>
      <c r="H1663" s="160">
        <v>3.832885106382979</v>
      </c>
      <c r="I1663" s="160">
        <v>10.059185106382978</v>
      </c>
      <c r="J1663" s="160">
        <v>5.6446999999999994</v>
      </c>
      <c r="K1663" s="160">
        <v>5.3676106382978723</v>
      </c>
      <c r="L1663" s="160">
        <v>2.9874553191489359</v>
      </c>
      <c r="M1663" s="160">
        <v>2.0446787234042545</v>
      </c>
      <c r="N1663" s="160">
        <v>1.6828000000000003</v>
      </c>
      <c r="O1663" s="160">
        <v>5.4138511627906976</v>
      </c>
      <c r="P1663" s="160">
        <v>6.2573395348837186</v>
      </c>
      <c r="Q1663" s="160">
        <v>7.6258446808510643</v>
      </c>
      <c r="R1663" s="160">
        <v>2.6165790697674418</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25.800999999999998</v>
      </c>
      <c r="G1664" s="160">
        <v>25.800999999999998</v>
      </c>
      <c r="H1664" s="160">
        <v>4.1654999999999998</v>
      </c>
      <c r="I1664" s="160">
        <v>10.5045</v>
      </c>
      <c r="J1664" s="160">
        <v>5.9447000000000001</v>
      </c>
      <c r="K1664" s="160">
        <v>4.7614999999999998</v>
      </c>
      <c r="L1664" s="160">
        <v>3.0409999999999999</v>
      </c>
      <c r="M1664" s="160">
        <v>1.9147000000000001</v>
      </c>
      <c r="N1664" s="160">
        <v>1.6525000000000001</v>
      </c>
      <c r="O1664" s="160">
        <v>5.4001000000000001</v>
      </c>
      <c r="P1664" s="160">
        <v>6.3757000000000001</v>
      </c>
      <c r="Q1664" s="160">
        <v>8.1052</v>
      </c>
      <c r="R1664" s="160">
        <v>2.5911</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05"/>
      <c r="B1665" s="105"/>
      <c r="C1665" s="105"/>
      <c r="D1665" s="105"/>
      <c r="E1665" s="105"/>
      <c r="F1665" s="105"/>
      <c r="G1665" s="105"/>
      <c r="H1665" s="105"/>
      <c r="I1665" s="105"/>
      <c r="J1665" s="105"/>
      <c r="K1665" s="105"/>
      <c r="L1665" s="105"/>
      <c r="M1665" s="105"/>
      <c r="N1665" s="105"/>
      <c r="O1665" s="105"/>
      <c r="P1665" s="105"/>
      <c r="Q1665" s="105"/>
      <c r="R1665" s="105"/>
    </row>
    <row r="1666" spans="1:34" x14ac:dyDescent="0.3">
      <c r="A1666" s="156" t="s">
        <v>1297</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1298</v>
      </c>
      <c r="B1667" s="154" t="s">
        <v>1299</v>
      </c>
      <c r="C1667" s="154">
        <v>101844</v>
      </c>
      <c r="D1667" s="157">
        <v>44859</v>
      </c>
      <c r="E1667" s="158">
        <v>38.9846</v>
      </c>
      <c r="F1667" s="158">
        <v>8.6686999999999994</v>
      </c>
      <c r="G1667" s="158">
        <v>8.6686999999999994</v>
      </c>
      <c r="H1667" s="158">
        <v>6.9241999999999999</v>
      </c>
      <c r="I1667" s="158">
        <v>6.5232999999999999</v>
      </c>
      <c r="J1667" s="158">
        <v>4.8156999999999996</v>
      </c>
      <c r="K1667" s="158">
        <v>4.6226000000000003</v>
      </c>
      <c r="L1667" s="158">
        <v>3.7440000000000002</v>
      </c>
      <c r="M1667" s="158">
        <v>3.6076999999999999</v>
      </c>
      <c r="N1667" s="158">
        <v>3.3978000000000002</v>
      </c>
      <c r="O1667" s="158">
        <v>6.0762</v>
      </c>
      <c r="P1667" s="158">
        <v>6.5552000000000001</v>
      </c>
      <c r="Q1667" s="158">
        <v>7.2355</v>
      </c>
      <c r="R1667" s="158">
        <v>4.0126999999999997</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1298</v>
      </c>
      <c r="B1668" s="154" t="s">
        <v>1300</v>
      </c>
      <c r="C1668" s="154">
        <v>119498</v>
      </c>
      <c r="D1668" s="157">
        <v>44859</v>
      </c>
      <c r="E1668" s="158">
        <v>41.4482</v>
      </c>
      <c r="F1668" s="158">
        <v>9.3881999999999994</v>
      </c>
      <c r="G1668" s="158">
        <v>9.3881999999999994</v>
      </c>
      <c r="H1668" s="158">
        <v>7.6474000000000002</v>
      </c>
      <c r="I1668" s="158">
        <v>7.2411000000000003</v>
      </c>
      <c r="J1668" s="158">
        <v>5.5332999999999997</v>
      </c>
      <c r="K1668" s="158">
        <v>5.3452000000000002</v>
      </c>
      <c r="L1668" s="158">
        <v>4.4733000000000001</v>
      </c>
      <c r="M1668" s="158">
        <v>4.3433000000000002</v>
      </c>
      <c r="N1668" s="158">
        <v>4.1356999999999999</v>
      </c>
      <c r="O1668" s="158">
        <v>6.8166000000000002</v>
      </c>
      <c r="P1668" s="158">
        <v>7.2869000000000002</v>
      </c>
      <c r="Q1668" s="158">
        <v>8.7407000000000004</v>
      </c>
      <c r="R1668" s="158">
        <v>4.7363999999999997</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1298</v>
      </c>
      <c r="B1669" s="154" t="s">
        <v>1301</v>
      </c>
      <c r="C1669" s="154">
        <v>120510</v>
      </c>
      <c r="D1669" s="157">
        <v>44859</v>
      </c>
      <c r="E1669" s="158">
        <v>27.1465</v>
      </c>
      <c r="F1669" s="158">
        <v>14.106</v>
      </c>
      <c r="G1669" s="158">
        <v>14.106</v>
      </c>
      <c r="H1669" s="158">
        <v>5.7880000000000003</v>
      </c>
      <c r="I1669" s="158">
        <v>8.6722999999999999</v>
      </c>
      <c r="J1669" s="158">
        <v>5.0305999999999997</v>
      </c>
      <c r="K1669" s="158">
        <v>4.6981000000000002</v>
      </c>
      <c r="L1669" s="158">
        <v>3.5642999999999998</v>
      </c>
      <c r="M1669" s="158">
        <v>3.5466000000000002</v>
      </c>
      <c r="N1669" s="158">
        <v>3.5419</v>
      </c>
      <c r="O1669" s="158">
        <v>6.4447000000000001</v>
      </c>
      <c r="P1669" s="158">
        <v>7.1454000000000004</v>
      </c>
      <c r="Q1669" s="158">
        <v>8.1974</v>
      </c>
      <c r="R1669" s="158">
        <v>4.1993</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1298</v>
      </c>
      <c r="B1670" s="154" t="s">
        <v>1302</v>
      </c>
      <c r="C1670" s="154">
        <v>112354</v>
      </c>
      <c r="D1670" s="157">
        <v>44859</v>
      </c>
      <c r="E1670" s="158">
        <v>25.264800000000001</v>
      </c>
      <c r="F1670" s="158">
        <v>13.4193</v>
      </c>
      <c r="G1670" s="158">
        <v>13.4193</v>
      </c>
      <c r="H1670" s="158">
        <v>5.1234000000000002</v>
      </c>
      <c r="I1670" s="158">
        <v>7.9908999999999999</v>
      </c>
      <c r="J1670" s="158">
        <v>4.3414999999999999</v>
      </c>
      <c r="K1670" s="158">
        <v>4.0034999999999998</v>
      </c>
      <c r="L1670" s="158">
        <v>2.8693</v>
      </c>
      <c r="M1670" s="158">
        <v>2.8708999999999998</v>
      </c>
      <c r="N1670" s="158">
        <v>2.8530000000000002</v>
      </c>
      <c r="O1670" s="158">
        <v>5.7252000000000001</v>
      </c>
      <c r="P1670" s="158">
        <v>6.4294000000000002</v>
      </c>
      <c r="Q1670" s="158">
        <v>7.5312000000000001</v>
      </c>
      <c r="R1670" s="158">
        <v>3.4943</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1298</v>
      </c>
      <c r="B1671" s="154" t="s">
        <v>2034</v>
      </c>
      <c r="C1671" s="154">
        <v>119382</v>
      </c>
      <c r="D1671" s="157">
        <v>44859</v>
      </c>
      <c r="E1671" s="158">
        <v>21.9819</v>
      </c>
      <c r="F1671" s="158">
        <v>16.9682</v>
      </c>
      <c r="G1671" s="158">
        <v>16.9682</v>
      </c>
      <c r="H1671" s="158">
        <v>5.3189000000000002</v>
      </c>
      <c r="I1671" s="158">
        <v>7.8992000000000004</v>
      </c>
      <c r="J1671" s="158">
        <v>5.3487999999999998</v>
      </c>
      <c r="K1671" s="158">
        <v>3.6998000000000002</v>
      </c>
      <c r="L1671" s="158">
        <v>2.7000999999999999</v>
      </c>
      <c r="M1671" s="158">
        <v>23.049700000000001</v>
      </c>
      <c r="N1671" s="158">
        <v>18.036300000000001</v>
      </c>
      <c r="O1671" s="158">
        <v>7.0834999999999999</v>
      </c>
      <c r="P1671" s="158">
        <v>2.4493999999999998</v>
      </c>
      <c r="Q1671" s="158">
        <v>5.8836000000000004</v>
      </c>
      <c r="R1671" s="158">
        <v>10.6275</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1298</v>
      </c>
      <c r="B1672" s="154" t="s">
        <v>2035</v>
      </c>
      <c r="C1672" s="154">
        <v>111585</v>
      </c>
      <c r="D1672" s="157">
        <v>44859</v>
      </c>
      <c r="E1672" s="158">
        <v>20.497199999999999</v>
      </c>
      <c r="F1672" s="158">
        <v>16.3675</v>
      </c>
      <c r="G1672" s="158">
        <v>16.3675</v>
      </c>
      <c r="H1672" s="158">
        <v>4.7104999999999997</v>
      </c>
      <c r="I1672" s="158">
        <v>7.2702999999999998</v>
      </c>
      <c r="J1672" s="158">
        <v>4.7328999999999999</v>
      </c>
      <c r="K1672" s="158">
        <v>3.1467999999999998</v>
      </c>
      <c r="L1672" s="158">
        <v>2.3003</v>
      </c>
      <c r="M1672" s="158">
        <v>22.6341</v>
      </c>
      <c r="N1672" s="158">
        <v>17.641100000000002</v>
      </c>
      <c r="O1672" s="158">
        <v>6.6125999999999996</v>
      </c>
      <c r="P1672" s="158">
        <v>1.9421999999999999</v>
      </c>
      <c r="Q1672" s="158">
        <v>5.3144999999999998</v>
      </c>
      <c r="R1672" s="158">
        <v>10.206300000000001</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1298</v>
      </c>
      <c r="B1673" s="154" t="s">
        <v>1985</v>
      </c>
      <c r="C1673" s="154">
        <v>119400</v>
      </c>
      <c r="D1673" s="157">
        <v>44859</v>
      </c>
      <c r="E1673" s="158">
        <v>25.554400000000001</v>
      </c>
      <c r="F1673" s="158">
        <v>13.7684</v>
      </c>
      <c r="G1673" s="158">
        <v>13.7684</v>
      </c>
      <c r="H1673" s="158">
        <v>5.6378000000000004</v>
      </c>
      <c r="I1673" s="158">
        <v>8.0746000000000002</v>
      </c>
      <c r="J1673" s="158">
        <v>4.9040999999999997</v>
      </c>
      <c r="K1673" s="158">
        <v>4.8575999999999997</v>
      </c>
      <c r="L1673" s="158">
        <v>2.8267000000000002</v>
      </c>
      <c r="M1673" s="158">
        <v>2.6911</v>
      </c>
      <c r="N1673" s="158">
        <v>2.9224000000000001</v>
      </c>
      <c r="O1673" s="158">
        <v>5.4542000000000002</v>
      </c>
      <c r="P1673" s="158">
        <v>6.6349999999999998</v>
      </c>
      <c r="Q1673" s="158">
        <v>8.0130999999999997</v>
      </c>
      <c r="R1673" s="158">
        <v>3.8595999999999999</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1298</v>
      </c>
      <c r="B1674" s="154" t="s">
        <v>2003</v>
      </c>
      <c r="C1674" s="154">
        <v>113036</v>
      </c>
      <c r="D1674" s="157">
        <v>44859</v>
      </c>
      <c r="E1674" s="158">
        <v>23.973199999999999</v>
      </c>
      <c r="F1674" s="158">
        <v>13.074400000000001</v>
      </c>
      <c r="G1674" s="158">
        <v>13.074400000000001</v>
      </c>
      <c r="H1674" s="158">
        <v>4.9638</v>
      </c>
      <c r="I1674" s="158">
        <v>7.3943000000000003</v>
      </c>
      <c r="J1674" s="158">
        <v>4.2263999999999999</v>
      </c>
      <c r="K1674" s="158">
        <v>4.1673999999999998</v>
      </c>
      <c r="L1674" s="158">
        <v>2.1383999999999999</v>
      </c>
      <c r="M1674" s="158">
        <v>1.9975000000000001</v>
      </c>
      <c r="N1674" s="158">
        <v>2.2237</v>
      </c>
      <c r="O1674" s="158">
        <v>4.7058999999999997</v>
      </c>
      <c r="P1674" s="158">
        <v>5.8914999999999997</v>
      </c>
      <c r="Q1674" s="158">
        <v>7.3494999999999999</v>
      </c>
      <c r="R1674" s="158">
        <v>3.12</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1298</v>
      </c>
      <c r="B1675" s="154" t="s">
        <v>1303</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1298</v>
      </c>
      <c r="B1676" s="154" t="s">
        <v>1304</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1298</v>
      </c>
      <c r="B1677" s="154" t="s">
        <v>1305</v>
      </c>
      <c r="C1677" s="154">
        <v>118320</v>
      </c>
      <c r="D1677" s="157">
        <v>44859</v>
      </c>
      <c r="E1677" s="158">
        <v>22.6892</v>
      </c>
      <c r="F1677" s="158">
        <v>13.2911</v>
      </c>
      <c r="G1677" s="158">
        <v>13.2911</v>
      </c>
      <c r="H1677" s="158">
        <v>5.0838000000000001</v>
      </c>
      <c r="I1677" s="158">
        <v>8.1377000000000006</v>
      </c>
      <c r="J1677" s="158">
        <v>4.806</v>
      </c>
      <c r="K1677" s="158">
        <v>3.4178999999999999</v>
      </c>
      <c r="L1677" s="158">
        <v>2.5318000000000001</v>
      </c>
      <c r="M1677" s="158">
        <v>2.5215999999999998</v>
      </c>
      <c r="N1677" s="158">
        <v>2.6452</v>
      </c>
      <c r="O1677" s="158">
        <v>5.4260999999999999</v>
      </c>
      <c r="P1677" s="158">
        <v>6.2145999999999999</v>
      </c>
      <c r="Q1677" s="158">
        <v>7.1733000000000002</v>
      </c>
      <c r="R1677" s="158">
        <v>3.3374000000000001</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1298</v>
      </c>
      <c r="B1678" s="154" t="s">
        <v>1306</v>
      </c>
      <c r="C1678" s="154">
        <v>115077</v>
      </c>
      <c r="D1678" s="157">
        <v>44859</v>
      </c>
      <c r="E1678" s="158">
        <v>21.137499999999999</v>
      </c>
      <c r="F1678" s="158">
        <v>12.6663</v>
      </c>
      <c r="G1678" s="158">
        <v>12.6663</v>
      </c>
      <c r="H1678" s="158">
        <v>4.4440999999999997</v>
      </c>
      <c r="I1678" s="158">
        <v>7.4960000000000004</v>
      </c>
      <c r="J1678" s="158">
        <v>4.1593999999999998</v>
      </c>
      <c r="K1678" s="158">
        <v>2.7898999999999998</v>
      </c>
      <c r="L1678" s="158">
        <v>1.9148000000000001</v>
      </c>
      <c r="M1678" s="158">
        <v>1.9118999999999999</v>
      </c>
      <c r="N1678" s="158">
        <v>2.0371000000000001</v>
      </c>
      <c r="O1678" s="158">
        <v>4.7697000000000003</v>
      </c>
      <c r="P1678" s="158">
        <v>5.51</v>
      </c>
      <c r="Q1678" s="158">
        <v>6.7191000000000001</v>
      </c>
      <c r="R1678" s="158">
        <v>2.7063000000000001</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1298</v>
      </c>
      <c r="B1679" s="154" t="s">
        <v>1307</v>
      </c>
      <c r="C1679" s="154">
        <v>119226</v>
      </c>
      <c r="D1679" s="157">
        <v>44859</v>
      </c>
      <c r="E1679" s="158">
        <v>41.033499999999997</v>
      </c>
      <c r="F1679" s="158">
        <v>14.566800000000001</v>
      </c>
      <c r="G1679" s="158">
        <v>14.566800000000001</v>
      </c>
      <c r="H1679" s="158">
        <v>6.5780000000000003</v>
      </c>
      <c r="I1679" s="158">
        <v>8.2924000000000007</v>
      </c>
      <c r="J1679" s="158">
        <v>4.7535999999999996</v>
      </c>
      <c r="K1679" s="158">
        <v>3.4249000000000001</v>
      </c>
      <c r="L1679" s="158">
        <v>2.6457999999999999</v>
      </c>
      <c r="M1679" s="158">
        <v>2.7343999999999999</v>
      </c>
      <c r="N1679" s="158">
        <v>2.7555999999999998</v>
      </c>
      <c r="O1679" s="158">
        <v>5.6405000000000003</v>
      </c>
      <c r="P1679" s="158">
        <v>6.4353999999999996</v>
      </c>
      <c r="Q1679" s="158">
        <v>7.8354999999999997</v>
      </c>
      <c r="R1679" s="158">
        <v>3.4813000000000001</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1298</v>
      </c>
      <c r="B1680" s="154" t="s">
        <v>1308</v>
      </c>
      <c r="C1680" s="154">
        <v>101304</v>
      </c>
      <c r="D1680" s="157">
        <v>44859</v>
      </c>
      <c r="E1680" s="158">
        <v>38.393799999999999</v>
      </c>
      <c r="F1680" s="158">
        <v>13.9725</v>
      </c>
      <c r="G1680" s="158">
        <v>13.9725</v>
      </c>
      <c r="H1680" s="158">
        <v>5.9824999999999999</v>
      </c>
      <c r="I1680" s="158">
        <v>7.6890999999999998</v>
      </c>
      <c r="J1680" s="158">
        <v>4.1444999999999999</v>
      </c>
      <c r="K1680" s="158">
        <v>2.8035000000000001</v>
      </c>
      <c r="L1680" s="158">
        <v>2.0329999999999999</v>
      </c>
      <c r="M1680" s="158">
        <v>2.1124999999999998</v>
      </c>
      <c r="N1680" s="158">
        <v>2.1307</v>
      </c>
      <c r="O1680" s="158">
        <v>4.9733000000000001</v>
      </c>
      <c r="P1680" s="158">
        <v>5.7142999999999997</v>
      </c>
      <c r="Q1680" s="158">
        <v>6.9080000000000004</v>
      </c>
      <c r="R1680" s="158">
        <v>2.8336000000000001</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1298</v>
      </c>
      <c r="B1681" s="154" t="s">
        <v>1309</v>
      </c>
      <c r="C1681" s="154">
        <v>140251</v>
      </c>
      <c r="D1681" s="157"/>
      <c r="E1681" s="158"/>
      <c r="F1681" s="158"/>
      <c r="G1681" s="158"/>
      <c r="H1681" s="158"/>
      <c r="I1681" s="158"/>
      <c r="J1681" s="158"/>
      <c r="K1681" s="158"/>
      <c r="L1681" s="158"/>
      <c r="M1681" s="158"/>
      <c r="N1681" s="158"/>
      <c r="O1681" s="158"/>
      <c r="P1681" s="158"/>
      <c r="Q1681" s="158"/>
      <c r="R1681" s="158"/>
      <c r="S1681" t="s">
        <v>1858</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1298</v>
      </c>
      <c r="B1682" s="154" t="s">
        <v>1310</v>
      </c>
      <c r="C1682" s="154">
        <v>140244</v>
      </c>
      <c r="D1682" s="157"/>
      <c r="E1682" s="158"/>
      <c r="F1682" s="158"/>
      <c r="G1682" s="158"/>
      <c r="H1682" s="158"/>
      <c r="I1682" s="158"/>
      <c r="J1682" s="158"/>
      <c r="K1682" s="158"/>
      <c r="L1682" s="158"/>
      <c r="M1682" s="158"/>
      <c r="N1682" s="158"/>
      <c r="O1682" s="158"/>
      <c r="P1682" s="158"/>
      <c r="Q1682" s="158"/>
      <c r="R1682" s="158"/>
      <c r="S1682" t="s">
        <v>1858</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1298</v>
      </c>
      <c r="B1683" s="154" t="s">
        <v>1311</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1298</v>
      </c>
      <c r="B1684" s="154" t="s">
        <v>1312</v>
      </c>
      <c r="C1684" s="154">
        <v>148010</v>
      </c>
      <c r="D1684" s="157">
        <v>44859</v>
      </c>
      <c r="E1684" s="158">
        <v>87.737499999999997</v>
      </c>
      <c r="F1684" s="158">
        <v>14.969799999999999</v>
      </c>
      <c r="G1684" s="158">
        <v>14.969799999999999</v>
      </c>
      <c r="H1684" s="158">
        <v>14.9838</v>
      </c>
      <c r="I1684" s="158">
        <v>15.03</v>
      </c>
      <c r="J1684" s="158">
        <v>15.1424</v>
      </c>
      <c r="K1684" s="158">
        <v>-14.083299999999999</v>
      </c>
      <c r="L1684" s="158">
        <v>-1.7789999999999999</v>
      </c>
      <c r="M1684" s="158"/>
      <c r="N1684" s="158"/>
      <c r="O1684" s="158"/>
      <c r="P1684" s="158"/>
      <c r="Q1684" s="158">
        <v>1.1638999999999999</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1298</v>
      </c>
      <c r="B1685" s="154" t="s">
        <v>1313</v>
      </c>
      <c r="C1685" s="154">
        <v>148015</v>
      </c>
      <c r="D1685" s="157">
        <v>44859</v>
      </c>
      <c r="E1685" s="158">
        <v>92.662499999999994</v>
      </c>
      <c r="F1685" s="158">
        <v>14.973100000000001</v>
      </c>
      <c r="G1685" s="158">
        <v>14.973100000000001</v>
      </c>
      <c r="H1685" s="158">
        <v>14.988799999999999</v>
      </c>
      <c r="I1685" s="158">
        <v>15.032</v>
      </c>
      <c r="J1685" s="158">
        <v>15.1433</v>
      </c>
      <c r="K1685" s="158">
        <v>-14.0831</v>
      </c>
      <c r="L1685" s="158">
        <v>-1.7786999999999999</v>
      </c>
      <c r="M1685" s="158"/>
      <c r="N1685" s="158"/>
      <c r="O1685" s="158"/>
      <c r="P1685" s="158"/>
      <c r="Q1685" s="158">
        <v>1.1639999999999999</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1298</v>
      </c>
      <c r="B1686" s="154" t="s">
        <v>1314</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1298</v>
      </c>
      <c r="B1687" s="154" t="s">
        <v>1315</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1298</v>
      </c>
      <c r="B1688" s="154" t="s">
        <v>1316</v>
      </c>
      <c r="C1688" s="154">
        <v>101232</v>
      </c>
      <c r="D1688" s="157">
        <v>44859</v>
      </c>
      <c r="E1688" s="158">
        <v>4758.4594377510002</v>
      </c>
      <c r="F1688" s="158">
        <v>19.974299999999999</v>
      </c>
      <c r="G1688" s="158">
        <v>19.974299999999999</v>
      </c>
      <c r="H1688" s="158">
        <v>11.654299999999999</v>
      </c>
      <c r="I1688" s="158">
        <v>14.580399999999999</v>
      </c>
      <c r="J1688" s="158">
        <v>8.7310999999999996</v>
      </c>
      <c r="K1688" s="158">
        <v>0.23710000000000001</v>
      </c>
      <c r="L1688" s="158">
        <v>1.9029</v>
      </c>
      <c r="M1688" s="158">
        <v>8.8615999999999993</v>
      </c>
      <c r="N1688" s="158">
        <v>8.1489999999999991</v>
      </c>
      <c r="O1688" s="158">
        <v>5.1371000000000002</v>
      </c>
      <c r="P1688" s="158">
        <v>5.7949999999999999</v>
      </c>
      <c r="Q1688" s="158">
        <v>7.8094000000000001</v>
      </c>
      <c r="R1688" s="158">
        <v>13.620799999999999</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1298</v>
      </c>
      <c r="B1689" s="154" t="s">
        <v>1317</v>
      </c>
      <c r="C1689" s="154">
        <v>118565</v>
      </c>
      <c r="D1689" s="157">
        <v>44859</v>
      </c>
      <c r="E1689" s="158">
        <v>4757.1521000000002</v>
      </c>
      <c r="F1689" s="158">
        <v>19.974499999999999</v>
      </c>
      <c r="G1689" s="158">
        <v>19.974499999999999</v>
      </c>
      <c r="H1689" s="158">
        <v>11.654299999999999</v>
      </c>
      <c r="I1689" s="158">
        <v>14.580399999999999</v>
      </c>
      <c r="J1689" s="158">
        <v>8.7310999999999996</v>
      </c>
      <c r="K1689" s="158">
        <v>0.23710000000000001</v>
      </c>
      <c r="L1689" s="158">
        <v>1.9029</v>
      </c>
      <c r="M1689" s="158">
        <v>0.70479999999999998</v>
      </c>
      <c r="N1689" s="158">
        <v>1.9611000000000001</v>
      </c>
      <c r="O1689" s="158">
        <v>3.4298999999999999</v>
      </c>
      <c r="P1689" s="158">
        <v>5.0773999999999999</v>
      </c>
      <c r="Q1689" s="158">
        <v>7.665</v>
      </c>
      <c r="R1689" s="158">
        <v>10.465400000000001</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1298</v>
      </c>
      <c r="B1690" s="154" t="s">
        <v>1318</v>
      </c>
      <c r="C1690" s="154">
        <v>113047</v>
      </c>
      <c r="D1690" s="157">
        <v>44859</v>
      </c>
      <c r="E1690" s="158">
        <v>26.037500000000001</v>
      </c>
      <c r="F1690" s="158">
        <v>14.672599999999999</v>
      </c>
      <c r="G1690" s="158">
        <v>14.672599999999999</v>
      </c>
      <c r="H1690" s="158">
        <v>6.0347999999999997</v>
      </c>
      <c r="I1690" s="158">
        <v>8.0553000000000008</v>
      </c>
      <c r="J1690" s="158">
        <v>5.1176000000000004</v>
      </c>
      <c r="K1690" s="158">
        <v>4.3689</v>
      </c>
      <c r="L1690" s="158">
        <v>2.9769000000000001</v>
      </c>
      <c r="M1690" s="158">
        <v>2.7845</v>
      </c>
      <c r="N1690" s="158">
        <v>2.6979000000000002</v>
      </c>
      <c r="O1690" s="158">
        <v>6.0979999999999999</v>
      </c>
      <c r="P1690" s="158">
        <v>6.7835000000000001</v>
      </c>
      <c r="Q1690" s="158">
        <v>8.0617999999999999</v>
      </c>
      <c r="R1690" s="158">
        <v>3.6785999999999999</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1298</v>
      </c>
      <c r="B1691" s="154" t="s">
        <v>1319</v>
      </c>
      <c r="C1691" s="154">
        <v>119016</v>
      </c>
      <c r="D1691" s="157">
        <v>44859</v>
      </c>
      <c r="E1691" s="158">
        <v>26.636800000000001</v>
      </c>
      <c r="F1691" s="158">
        <v>15.132400000000001</v>
      </c>
      <c r="G1691" s="158">
        <v>15.132400000000001</v>
      </c>
      <c r="H1691" s="158">
        <v>6.5072000000000001</v>
      </c>
      <c r="I1691" s="158">
        <v>8.5137</v>
      </c>
      <c r="J1691" s="158">
        <v>5.5853999999999999</v>
      </c>
      <c r="K1691" s="158">
        <v>4.8348000000000004</v>
      </c>
      <c r="L1691" s="158">
        <v>3.4413999999999998</v>
      </c>
      <c r="M1691" s="158">
        <v>3.2256</v>
      </c>
      <c r="N1691" s="158">
        <v>3.1566000000000001</v>
      </c>
      <c r="O1691" s="158">
        <v>6.5464000000000002</v>
      </c>
      <c r="P1691" s="158">
        <v>7.1182999999999996</v>
      </c>
      <c r="Q1691" s="158">
        <v>8.0556999999999999</v>
      </c>
      <c r="R1691" s="158">
        <v>4.1788999999999996</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1298</v>
      </c>
      <c r="B1692" s="154" t="s">
        <v>1320</v>
      </c>
      <c r="C1692" s="154">
        <v>101599</v>
      </c>
      <c r="D1692" s="157">
        <v>44859</v>
      </c>
      <c r="E1692" s="158">
        <v>32.457700000000003</v>
      </c>
      <c r="F1692" s="158">
        <v>10.836600000000001</v>
      </c>
      <c r="G1692" s="158">
        <v>10.836600000000001</v>
      </c>
      <c r="H1692" s="158">
        <v>6.5144000000000002</v>
      </c>
      <c r="I1692" s="158">
        <v>6.7889999999999997</v>
      </c>
      <c r="J1692" s="158">
        <v>4.4344999999999999</v>
      </c>
      <c r="K1692" s="158">
        <v>3.4037999999999999</v>
      </c>
      <c r="L1692" s="158">
        <v>1.6131</v>
      </c>
      <c r="M1692" s="158">
        <v>1.8009999999999999</v>
      </c>
      <c r="N1692" s="158">
        <v>2.0083000000000002</v>
      </c>
      <c r="O1692" s="158">
        <v>3.7021999999999999</v>
      </c>
      <c r="P1692" s="158">
        <v>3.0390999999999999</v>
      </c>
      <c r="Q1692" s="158">
        <v>6.0987999999999998</v>
      </c>
      <c r="R1692" s="158">
        <v>2.8342999999999998</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1298</v>
      </c>
      <c r="B1693" s="154" t="s">
        <v>1321</v>
      </c>
      <c r="C1693" s="154">
        <v>120062</v>
      </c>
      <c r="D1693" s="157">
        <v>44859</v>
      </c>
      <c r="E1693" s="158">
        <v>35.401200000000003</v>
      </c>
      <c r="F1693" s="158">
        <v>11.381399999999999</v>
      </c>
      <c r="G1693" s="158">
        <v>11.381399999999999</v>
      </c>
      <c r="H1693" s="158">
        <v>7.05</v>
      </c>
      <c r="I1693" s="158">
        <v>7.3410000000000002</v>
      </c>
      <c r="J1693" s="158">
        <v>4.9867999999999997</v>
      </c>
      <c r="K1693" s="158">
        <v>3.9582000000000002</v>
      </c>
      <c r="L1693" s="158">
        <v>2.1579000000000002</v>
      </c>
      <c r="M1693" s="158">
        <v>2.3426</v>
      </c>
      <c r="N1693" s="158">
        <v>2.5575000000000001</v>
      </c>
      <c r="O1693" s="158">
        <v>4.5890000000000004</v>
      </c>
      <c r="P1693" s="158">
        <v>3.9607000000000001</v>
      </c>
      <c r="Q1693" s="158">
        <v>6.4010999999999996</v>
      </c>
      <c r="R1693" s="158">
        <v>3.6472000000000002</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1298</v>
      </c>
      <c r="B1694" s="154" t="s">
        <v>1322</v>
      </c>
      <c r="C1694" s="154">
        <v>101758</v>
      </c>
      <c r="D1694" s="157">
        <v>44859</v>
      </c>
      <c r="E1694" s="158">
        <v>49.074300000000001</v>
      </c>
      <c r="F1694" s="158">
        <v>18.165500000000002</v>
      </c>
      <c r="G1694" s="158">
        <v>18.165500000000002</v>
      </c>
      <c r="H1694" s="158">
        <v>6.8197000000000001</v>
      </c>
      <c r="I1694" s="158">
        <v>10.5402</v>
      </c>
      <c r="J1694" s="158">
        <v>6.7382</v>
      </c>
      <c r="K1694" s="158">
        <v>7.0884</v>
      </c>
      <c r="L1694" s="158">
        <v>5.1516000000000002</v>
      </c>
      <c r="M1694" s="158">
        <v>4.5692000000000004</v>
      </c>
      <c r="N1694" s="158">
        <v>3.7953000000000001</v>
      </c>
      <c r="O1694" s="158">
        <v>6.4043999999999999</v>
      </c>
      <c r="P1694" s="158">
        <v>6.6509</v>
      </c>
      <c r="Q1694" s="158">
        <v>7.8639999999999999</v>
      </c>
      <c r="R1694" s="158">
        <v>4.2762000000000002</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1298</v>
      </c>
      <c r="B1695" s="154" t="s">
        <v>1323</v>
      </c>
      <c r="C1695" s="154">
        <v>120754</v>
      </c>
      <c r="D1695" s="157">
        <v>44859</v>
      </c>
      <c r="E1695" s="158">
        <v>52.6449</v>
      </c>
      <c r="F1695" s="158">
        <v>18.914899999999999</v>
      </c>
      <c r="G1695" s="158">
        <v>18.914899999999999</v>
      </c>
      <c r="H1695" s="158">
        <v>7.5682</v>
      </c>
      <c r="I1695" s="158">
        <v>11.295400000000001</v>
      </c>
      <c r="J1695" s="158">
        <v>7.4935</v>
      </c>
      <c r="K1695" s="158">
        <v>7.8528000000000002</v>
      </c>
      <c r="L1695" s="158">
        <v>5.9234999999999998</v>
      </c>
      <c r="M1695" s="158">
        <v>5.351</v>
      </c>
      <c r="N1695" s="158">
        <v>4.5823999999999998</v>
      </c>
      <c r="O1695" s="158">
        <v>7.2114000000000003</v>
      </c>
      <c r="P1695" s="158">
        <v>7.4889000000000001</v>
      </c>
      <c r="Q1695" s="158">
        <v>8.5902999999999992</v>
      </c>
      <c r="R1695" s="158">
        <v>5.069</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1298</v>
      </c>
      <c r="B1696" s="154" t="s">
        <v>1324</v>
      </c>
      <c r="C1696" s="154">
        <v>115005</v>
      </c>
      <c r="D1696" s="157">
        <v>44859</v>
      </c>
      <c r="E1696" s="158">
        <v>22.686399999999999</v>
      </c>
      <c r="F1696" s="158">
        <v>17.2073</v>
      </c>
      <c r="G1696" s="158">
        <v>17.2073</v>
      </c>
      <c r="H1696" s="158">
        <v>4.9001999999999999</v>
      </c>
      <c r="I1696" s="158">
        <v>10.0945</v>
      </c>
      <c r="J1696" s="158">
        <v>5.5372000000000003</v>
      </c>
      <c r="K1696" s="158">
        <v>4.6211000000000002</v>
      </c>
      <c r="L1696" s="158">
        <v>2.3862000000000001</v>
      </c>
      <c r="M1696" s="158">
        <v>2.1661999999999999</v>
      </c>
      <c r="N1696" s="158">
        <v>2.2721</v>
      </c>
      <c r="O1696" s="158">
        <v>8.3924000000000003</v>
      </c>
      <c r="P1696" s="158">
        <v>6.0225</v>
      </c>
      <c r="Q1696" s="158">
        <v>7.3171999999999997</v>
      </c>
      <c r="R1696" s="158">
        <v>7.4222000000000001</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1298</v>
      </c>
      <c r="B1697" s="154" t="s">
        <v>1325</v>
      </c>
      <c r="C1697" s="154">
        <v>118349</v>
      </c>
      <c r="D1697" s="157">
        <v>44859</v>
      </c>
      <c r="E1697" s="158">
        <v>24.459599999999998</v>
      </c>
      <c r="F1697" s="158">
        <v>17.680099999999999</v>
      </c>
      <c r="G1697" s="158">
        <v>17.680099999999999</v>
      </c>
      <c r="H1697" s="158">
        <v>5.3563000000000001</v>
      </c>
      <c r="I1697" s="158">
        <v>10.563000000000001</v>
      </c>
      <c r="J1697" s="158">
        <v>6.0050999999999997</v>
      </c>
      <c r="K1697" s="158">
        <v>5.0960999999999999</v>
      </c>
      <c r="L1697" s="158">
        <v>2.8611</v>
      </c>
      <c r="M1697" s="158">
        <v>2.6444000000000001</v>
      </c>
      <c r="N1697" s="158">
        <v>2.7532999999999999</v>
      </c>
      <c r="O1697" s="158">
        <v>8.9566999999999997</v>
      </c>
      <c r="P1697" s="158">
        <v>6.7756999999999996</v>
      </c>
      <c r="Q1697" s="158">
        <v>7.7542999999999997</v>
      </c>
      <c r="R1697" s="158">
        <v>7.8979999999999997</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1298</v>
      </c>
      <c r="B1698" s="154" t="s">
        <v>1326</v>
      </c>
      <c r="C1698" s="154">
        <v>118407</v>
      </c>
      <c r="D1698" s="157">
        <v>44859</v>
      </c>
      <c r="E1698" s="158">
        <v>49.369399999999999</v>
      </c>
      <c r="F1698" s="158">
        <v>19.096</v>
      </c>
      <c r="G1698" s="158">
        <v>19.096</v>
      </c>
      <c r="H1698" s="158">
        <v>5.5613999999999999</v>
      </c>
      <c r="I1698" s="158">
        <v>9.3808000000000007</v>
      </c>
      <c r="J1698" s="158">
        <v>6.2466999999999997</v>
      </c>
      <c r="K1698" s="158">
        <v>3.1524999999999999</v>
      </c>
      <c r="L1698" s="158">
        <v>2.0634000000000001</v>
      </c>
      <c r="M1698" s="158">
        <v>2.1726000000000001</v>
      </c>
      <c r="N1698" s="158">
        <v>2.4</v>
      </c>
      <c r="O1698" s="158">
        <v>5.6498999999999997</v>
      </c>
      <c r="P1698" s="158">
        <v>6.6296999999999997</v>
      </c>
      <c r="Q1698" s="158">
        <v>7.8197999999999999</v>
      </c>
      <c r="R1698" s="158">
        <v>3.3635000000000002</v>
      </c>
      <c r="S1698" t="s">
        <v>1858</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1298</v>
      </c>
      <c r="B1699" s="154" t="s">
        <v>1327</v>
      </c>
      <c r="C1699" s="154">
        <v>108768</v>
      </c>
      <c r="D1699" s="157">
        <v>44859</v>
      </c>
      <c r="E1699" s="158">
        <v>46.699399999999997</v>
      </c>
      <c r="F1699" s="158">
        <v>18.6203</v>
      </c>
      <c r="G1699" s="158">
        <v>18.6203</v>
      </c>
      <c r="H1699" s="158">
        <v>5.0740999999999996</v>
      </c>
      <c r="I1699" s="158">
        <v>8.9014000000000006</v>
      </c>
      <c r="J1699" s="158">
        <v>5.7689000000000004</v>
      </c>
      <c r="K1699" s="158">
        <v>2.6745000000000001</v>
      </c>
      <c r="L1699" s="158">
        <v>1.5838000000000001</v>
      </c>
      <c r="M1699" s="158">
        <v>1.6832</v>
      </c>
      <c r="N1699" s="158">
        <v>1.9075</v>
      </c>
      <c r="O1699" s="158">
        <v>5.1258999999999997</v>
      </c>
      <c r="P1699" s="158">
        <v>6.1031000000000004</v>
      </c>
      <c r="Q1699" s="158">
        <v>7.2988</v>
      </c>
      <c r="R1699" s="158">
        <v>2.8597000000000001</v>
      </c>
      <c r="S1699" t="s">
        <v>1858</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1298</v>
      </c>
      <c r="B1700" s="154" t="s">
        <v>1328</v>
      </c>
      <c r="C1700" s="154">
        <v>123704</v>
      </c>
      <c r="D1700" s="157">
        <v>44859</v>
      </c>
      <c r="E1700" s="158">
        <v>1949.3195000000001</v>
      </c>
      <c r="F1700" s="158">
        <v>13.2302</v>
      </c>
      <c r="G1700" s="158">
        <v>13.2302</v>
      </c>
      <c r="H1700" s="158">
        <v>5.3414000000000001</v>
      </c>
      <c r="I1700" s="158">
        <v>8.0360999999999994</v>
      </c>
      <c r="J1700" s="158">
        <v>5.8506</v>
      </c>
      <c r="K1700" s="158">
        <v>4.4390999999999998</v>
      </c>
      <c r="L1700" s="158">
        <v>2.5171000000000001</v>
      </c>
      <c r="M1700" s="158">
        <v>2.2526000000000002</v>
      </c>
      <c r="N1700" s="158">
        <v>2.4462000000000002</v>
      </c>
      <c r="O1700" s="158">
        <v>4.6692</v>
      </c>
      <c r="P1700" s="158">
        <v>5.6864999999999997</v>
      </c>
      <c r="Q1700" s="158">
        <v>7.5705999999999998</v>
      </c>
      <c r="R1700" s="158">
        <v>3.4296000000000002</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1298</v>
      </c>
      <c r="B1701" s="154" t="s">
        <v>1894</v>
      </c>
      <c r="C1701" s="154">
        <v>123708</v>
      </c>
      <c r="D1701" s="157">
        <v>44859</v>
      </c>
      <c r="E1701" s="158">
        <v>1747.9158</v>
      </c>
      <c r="F1701" s="158">
        <v>12.1188</v>
      </c>
      <c r="G1701" s="158">
        <v>12.1188</v>
      </c>
      <c r="H1701" s="158">
        <v>4.2302</v>
      </c>
      <c r="I1701" s="158">
        <v>6.9242999999999997</v>
      </c>
      <c r="J1701" s="158">
        <v>4.7358000000000002</v>
      </c>
      <c r="K1701" s="158">
        <v>3.2038000000000002</v>
      </c>
      <c r="L1701" s="158">
        <v>1.2437</v>
      </c>
      <c r="M1701" s="158">
        <v>0.96309999999999996</v>
      </c>
      <c r="N1701" s="158">
        <v>1.1424000000000001</v>
      </c>
      <c r="O1701" s="158">
        <v>3.3456000000000001</v>
      </c>
      <c r="P1701" s="158">
        <v>4.4307999999999996</v>
      </c>
      <c r="Q1701" s="158">
        <v>6.3140000000000001</v>
      </c>
      <c r="R1701" s="158">
        <v>2.0893999999999999</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1298</v>
      </c>
      <c r="B1702" s="154" t="s">
        <v>1329</v>
      </c>
      <c r="C1702" s="154">
        <v>105185</v>
      </c>
      <c r="D1702" s="157">
        <v>44859</v>
      </c>
      <c r="E1702" s="158">
        <v>2942.0718999999999</v>
      </c>
      <c r="F1702" s="158">
        <v>14.324999999999999</v>
      </c>
      <c r="G1702" s="158">
        <v>14.324999999999999</v>
      </c>
      <c r="H1702" s="158">
        <v>5.1685999999999996</v>
      </c>
      <c r="I1702" s="158">
        <v>7.6534000000000004</v>
      </c>
      <c r="J1702" s="158">
        <v>4.3975</v>
      </c>
      <c r="K1702" s="158">
        <v>2.9592999999999998</v>
      </c>
      <c r="L1702" s="158">
        <v>1.3855</v>
      </c>
      <c r="M1702" s="158">
        <v>1.5512999999999999</v>
      </c>
      <c r="N1702" s="158">
        <v>1.7514000000000001</v>
      </c>
      <c r="O1702" s="158">
        <v>4.7580999999999998</v>
      </c>
      <c r="P1702" s="158">
        <v>5.5880000000000001</v>
      </c>
      <c r="Q1702" s="158">
        <v>7.1623000000000001</v>
      </c>
      <c r="R1702" s="158">
        <v>2.5179</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1298</v>
      </c>
      <c r="B1703" s="154" t="s">
        <v>1330</v>
      </c>
      <c r="C1703" s="154">
        <v>120560</v>
      </c>
      <c r="D1703" s="157">
        <v>44859</v>
      </c>
      <c r="E1703" s="158">
        <v>3197.06</v>
      </c>
      <c r="F1703" s="158">
        <v>15.1769</v>
      </c>
      <c r="G1703" s="158">
        <v>15.1769</v>
      </c>
      <c r="H1703" s="158">
        <v>6.0201000000000002</v>
      </c>
      <c r="I1703" s="158">
        <v>8.5067000000000004</v>
      </c>
      <c r="J1703" s="158">
        <v>5.2518000000000002</v>
      </c>
      <c r="K1703" s="158">
        <v>3.8176000000000001</v>
      </c>
      <c r="L1703" s="158">
        <v>2.2441</v>
      </c>
      <c r="M1703" s="158">
        <v>2.4150999999999998</v>
      </c>
      <c r="N1703" s="158">
        <v>2.621</v>
      </c>
      <c r="O1703" s="158">
        <v>5.6517999999999997</v>
      </c>
      <c r="P1703" s="158">
        <v>6.4882999999999997</v>
      </c>
      <c r="Q1703" s="158">
        <v>7.5655999999999999</v>
      </c>
      <c r="R1703" s="158">
        <v>3.3934000000000002</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1298</v>
      </c>
      <c r="B1704" s="154" t="s">
        <v>1331</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1298</v>
      </c>
      <c r="B1705" s="154" t="s">
        <v>1332</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1298</v>
      </c>
      <c r="B1706" s="154" t="s">
        <v>1333</v>
      </c>
      <c r="C1706" s="154">
        <v>101373</v>
      </c>
      <c r="D1706" s="157">
        <v>44859</v>
      </c>
      <c r="E1706" s="158">
        <v>42.983400000000003</v>
      </c>
      <c r="F1706" s="158">
        <v>18.0166</v>
      </c>
      <c r="G1706" s="158">
        <v>18.0166</v>
      </c>
      <c r="H1706" s="158">
        <v>5.5376000000000003</v>
      </c>
      <c r="I1706" s="158">
        <v>9.8081999999999994</v>
      </c>
      <c r="J1706" s="158">
        <v>6.2167000000000003</v>
      </c>
      <c r="K1706" s="158">
        <v>4.2634999999999996</v>
      </c>
      <c r="L1706" s="158">
        <v>2.3635999999999999</v>
      </c>
      <c r="M1706" s="158">
        <v>2.1128999999999998</v>
      </c>
      <c r="N1706" s="158">
        <v>2.0034000000000001</v>
      </c>
      <c r="O1706" s="158">
        <v>5.3339999999999996</v>
      </c>
      <c r="P1706" s="158">
        <v>6.1451000000000002</v>
      </c>
      <c r="Q1706" s="158">
        <v>7.3738999999999999</v>
      </c>
      <c r="R1706" s="158">
        <v>3.0358000000000001</v>
      </c>
      <c r="S1706" t="s">
        <v>1858</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1298</v>
      </c>
      <c r="B1707" s="154" t="s">
        <v>1334</v>
      </c>
      <c r="C1707" s="154">
        <v>119739</v>
      </c>
      <c r="D1707" s="157">
        <v>44859</v>
      </c>
      <c r="E1707" s="158">
        <v>46.335900000000002</v>
      </c>
      <c r="F1707" s="158">
        <v>18.826000000000001</v>
      </c>
      <c r="G1707" s="158">
        <v>18.826000000000001</v>
      </c>
      <c r="H1707" s="158">
        <v>6.3545999999999996</v>
      </c>
      <c r="I1707" s="158">
        <v>10.6211</v>
      </c>
      <c r="J1707" s="158">
        <v>7.0342000000000002</v>
      </c>
      <c r="K1707" s="158">
        <v>5.0853000000000002</v>
      </c>
      <c r="L1707" s="158">
        <v>3.1913</v>
      </c>
      <c r="M1707" s="158">
        <v>2.9458000000000002</v>
      </c>
      <c r="N1707" s="158">
        <v>2.8414000000000001</v>
      </c>
      <c r="O1707" s="158">
        <v>6.1977000000000002</v>
      </c>
      <c r="P1707" s="158">
        <v>7.0236000000000001</v>
      </c>
      <c r="Q1707" s="158">
        <v>8.0594999999999999</v>
      </c>
      <c r="R1707" s="158">
        <v>3.8820000000000001</v>
      </c>
      <c r="S1707" t="s">
        <v>1858</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1298</v>
      </c>
      <c r="B1708" s="154" t="s">
        <v>1335</v>
      </c>
      <c r="C1708" s="154">
        <v>119856</v>
      </c>
      <c r="D1708" s="157">
        <v>44859</v>
      </c>
      <c r="E1708" s="158">
        <v>22.810500000000001</v>
      </c>
      <c r="F1708" s="158">
        <v>10.1722</v>
      </c>
      <c r="G1708" s="158">
        <v>10.1722</v>
      </c>
      <c r="H1708" s="158">
        <v>5.1942000000000004</v>
      </c>
      <c r="I1708" s="158">
        <v>7.1976000000000004</v>
      </c>
      <c r="J1708" s="158">
        <v>4.7298999999999998</v>
      </c>
      <c r="K1708" s="158">
        <v>3.9487999999999999</v>
      </c>
      <c r="L1708" s="158">
        <v>2.2469000000000001</v>
      </c>
      <c r="M1708" s="158">
        <v>2.2238000000000002</v>
      </c>
      <c r="N1708" s="158">
        <v>2.3879999999999999</v>
      </c>
      <c r="O1708" s="158">
        <v>5.5293000000000001</v>
      </c>
      <c r="P1708" s="158">
        <v>6.5217000000000001</v>
      </c>
      <c r="Q1708" s="158">
        <v>7.7004999999999999</v>
      </c>
      <c r="R1708" s="158">
        <v>3.2625999999999999</v>
      </c>
      <c r="S1708" t="s">
        <v>1858</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1298</v>
      </c>
      <c r="B1709" s="154" t="s">
        <v>1336</v>
      </c>
      <c r="C1709" s="154">
        <v>116299</v>
      </c>
      <c r="D1709" s="157">
        <v>44859</v>
      </c>
      <c r="E1709" s="158">
        <v>21.792100000000001</v>
      </c>
      <c r="F1709" s="158">
        <v>9.6829000000000001</v>
      </c>
      <c r="G1709" s="158">
        <v>9.6829000000000001</v>
      </c>
      <c r="H1709" s="158">
        <v>4.718</v>
      </c>
      <c r="I1709" s="158">
        <v>6.7168999999999999</v>
      </c>
      <c r="J1709" s="158">
        <v>4.2502000000000004</v>
      </c>
      <c r="K1709" s="158">
        <v>3.4653999999999998</v>
      </c>
      <c r="L1709" s="158">
        <v>1.7617</v>
      </c>
      <c r="M1709" s="158">
        <v>1.7363999999999999</v>
      </c>
      <c r="N1709" s="158">
        <v>1.8979999999999999</v>
      </c>
      <c r="O1709" s="158">
        <v>5.0186000000000002</v>
      </c>
      <c r="P1709" s="158">
        <v>5.9981</v>
      </c>
      <c r="Q1709" s="158">
        <v>7.4535999999999998</v>
      </c>
      <c r="R1709" s="158">
        <v>2.7650000000000001</v>
      </c>
      <c r="S1709" t="s">
        <v>1858</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1298</v>
      </c>
      <c r="B1710" s="154" t="s">
        <v>1337</v>
      </c>
      <c r="C1710" s="154">
        <v>145954</v>
      </c>
      <c r="D1710" s="157">
        <v>44859</v>
      </c>
      <c r="E1710" s="158">
        <v>12.595000000000001</v>
      </c>
      <c r="F1710" s="158">
        <v>12.551</v>
      </c>
      <c r="G1710" s="158">
        <v>12.551</v>
      </c>
      <c r="H1710" s="158">
        <v>5.9683999999999999</v>
      </c>
      <c r="I1710" s="158">
        <v>9.0356000000000005</v>
      </c>
      <c r="J1710" s="158">
        <v>5.1124000000000001</v>
      </c>
      <c r="K1710" s="158">
        <v>3.5789</v>
      </c>
      <c r="L1710" s="158">
        <v>2.0882000000000001</v>
      </c>
      <c r="M1710" s="158">
        <v>2.2109999999999999</v>
      </c>
      <c r="N1710" s="158">
        <v>2.3509000000000002</v>
      </c>
      <c r="O1710" s="158">
        <v>5.1860999999999997</v>
      </c>
      <c r="P1710" s="158"/>
      <c r="Q1710" s="158">
        <v>6.3780000000000001</v>
      </c>
      <c r="R1710" s="158">
        <v>3.1259999999999999</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1298</v>
      </c>
      <c r="B1711" s="154" t="s">
        <v>1338</v>
      </c>
      <c r="C1711" s="154">
        <v>145952</v>
      </c>
      <c r="D1711" s="157">
        <v>44859</v>
      </c>
      <c r="E1711" s="158">
        <v>12.1099</v>
      </c>
      <c r="F1711" s="158">
        <v>11.5434</v>
      </c>
      <c r="G1711" s="158">
        <v>11.5434</v>
      </c>
      <c r="H1711" s="158">
        <v>4.9564000000000004</v>
      </c>
      <c r="I1711" s="158">
        <v>7.9901999999999997</v>
      </c>
      <c r="J1711" s="158">
        <v>4.0646000000000004</v>
      </c>
      <c r="K1711" s="158">
        <v>2.5222000000000002</v>
      </c>
      <c r="L1711" s="158">
        <v>1.0281</v>
      </c>
      <c r="M1711" s="158">
        <v>1.1457999999999999</v>
      </c>
      <c r="N1711" s="158">
        <v>1.2796000000000001</v>
      </c>
      <c r="O1711" s="158">
        <v>4.0848000000000004</v>
      </c>
      <c r="P1711" s="158"/>
      <c r="Q1711" s="158">
        <v>5.2641999999999998</v>
      </c>
      <c r="R1711" s="158">
        <v>2.0472000000000001</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1298</v>
      </c>
      <c r="B1712" s="154" t="s">
        <v>1811</v>
      </c>
      <c r="C1712" s="154">
        <v>148729</v>
      </c>
      <c r="D1712" s="157">
        <v>44859</v>
      </c>
      <c r="E1712" s="158">
        <v>10.699199999999999</v>
      </c>
      <c r="F1712" s="158">
        <v>12.7254</v>
      </c>
      <c r="G1712" s="158">
        <v>12.7254</v>
      </c>
      <c r="H1712" s="158">
        <v>4.6340000000000003</v>
      </c>
      <c r="I1712" s="158">
        <v>7.7229999999999999</v>
      </c>
      <c r="J1712" s="158">
        <v>5.0434999999999999</v>
      </c>
      <c r="K1712" s="158">
        <v>4.1818999999999997</v>
      </c>
      <c r="L1712" s="158">
        <v>2.9165999999999999</v>
      </c>
      <c r="M1712" s="158">
        <v>2.7991000000000001</v>
      </c>
      <c r="N1712" s="158">
        <v>2.97</v>
      </c>
      <c r="O1712" s="158"/>
      <c r="P1712" s="158"/>
      <c r="Q1712" s="158">
        <v>4.1337000000000002</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1298</v>
      </c>
      <c r="B1713" s="154" t="s">
        <v>1812</v>
      </c>
      <c r="C1713" s="154">
        <v>148727</v>
      </c>
      <c r="D1713" s="157">
        <v>44859</v>
      </c>
      <c r="E1713" s="158">
        <v>10.529299999999999</v>
      </c>
      <c r="F1713" s="158">
        <v>11.801399999999999</v>
      </c>
      <c r="G1713" s="158">
        <v>11.801399999999999</v>
      </c>
      <c r="H1713" s="158">
        <v>3.6671999999999998</v>
      </c>
      <c r="I1713" s="158">
        <v>6.7523999999999997</v>
      </c>
      <c r="J1713" s="158">
        <v>4.0659000000000001</v>
      </c>
      <c r="K1713" s="158">
        <v>3.202</v>
      </c>
      <c r="L1713" s="158">
        <v>1.9356</v>
      </c>
      <c r="M1713" s="158">
        <v>1.8133999999999999</v>
      </c>
      <c r="N1713" s="158">
        <v>1.9766999999999999</v>
      </c>
      <c r="O1713" s="158"/>
      <c r="P1713" s="158"/>
      <c r="Q1713" s="158">
        <v>3.1395</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1298</v>
      </c>
      <c r="B1714" s="154" t="s">
        <v>1339</v>
      </c>
      <c r="C1714" s="154">
        <v>142641</v>
      </c>
      <c r="D1714" s="157">
        <v>44859</v>
      </c>
      <c r="E1714" s="158">
        <v>13.496</v>
      </c>
      <c r="F1714" s="158">
        <v>13.3392</v>
      </c>
      <c r="G1714" s="158">
        <v>13.3392</v>
      </c>
      <c r="H1714" s="158">
        <v>5.8404999999999996</v>
      </c>
      <c r="I1714" s="158">
        <v>8.1387999999999998</v>
      </c>
      <c r="J1714" s="158">
        <v>5.0083000000000002</v>
      </c>
      <c r="K1714" s="158">
        <v>4.2758000000000003</v>
      </c>
      <c r="L1714" s="158">
        <v>3.2654999999999998</v>
      </c>
      <c r="M1714" s="158">
        <v>3.1817000000000002</v>
      </c>
      <c r="N1714" s="158">
        <v>3.1827999999999999</v>
      </c>
      <c r="O1714" s="158">
        <v>5.6944999999999997</v>
      </c>
      <c r="P1714" s="158"/>
      <c r="Q1714" s="158">
        <v>6.7140000000000004</v>
      </c>
      <c r="R1714" s="158">
        <v>3.8525</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1298</v>
      </c>
      <c r="B1715" s="154" t="s">
        <v>1886</v>
      </c>
      <c r="C1715" s="154">
        <v>142642</v>
      </c>
      <c r="D1715" s="157">
        <v>44859</v>
      </c>
      <c r="E1715" s="158">
        <v>13.011799999999999</v>
      </c>
      <c r="F1715" s="158">
        <v>12.5</v>
      </c>
      <c r="G1715" s="158">
        <v>12.5</v>
      </c>
      <c r="H1715" s="158">
        <v>5.0140000000000002</v>
      </c>
      <c r="I1715" s="158">
        <v>7.2937000000000003</v>
      </c>
      <c r="J1715" s="158">
        <v>4.1615000000000002</v>
      </c>
      <c r="K1715" s="158">
        <v>3.4445999999999999</v>
      </c>
      <c r="L1715" s="158">
        <v>2.4407000000000001</v>
      </c>
      <c r="M1715" s="158">
        <v>2.3546999999999998</v>
      </c>
      <c r="N1715" s="158">
        <v>2.3454999999999999</v>
      </c>
      <c r="O1715" s="158">
        <v>4.8305999999999996</v>
      </c>
      <c r="P1715" s="158"/>
      <c r="Q1715" s="158">
        <v>5.8723000000000001</v>
      </c>
      <c r="R1715" s="158">
        <v>2.9983</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1298</v>
      </c>
      <c r="B1716" s="154" t="s">
        <v>1340</v>
      </c>
      <c r="C1716" s="154">
        <v>101665</v>
      </c>
      <c r="D1716" s="157">
        <v>44859</v>
      </c>
      <c r="E1716" s="158">
        <v>43.147799999999997</v>
      </c>
      <c r="F1716" s="158">
        <v>15.2522</v>
      </c>
      <c r="G1716" s="158">
        <v>15.2522</v>
      </c>
      <c r="H1716" s="158">
        <v>7.7214999999999998</v>
      </c>
      <c r="I1716" s="158">
        <v>9.1560000000000006</v>
      </c>
      <c r="J1716" s="158">
        <v>4.8982999999999999</v>
      </c>
      <c r="K1716" s="158">
        <v>3.6655000000000002</v>
      </c>
      <c r="L1716" s="158">
        <v>2.0478000000000001</v>
      </c>
      <c r="M1716" s="158">
        <v>2.2067000000000001</v>
      </c>
      <c r="N1716" s="158">
        <v>2.3645999999999998</v>
      </c>
      <c r="O1716" s="158">
        <v>5.5872000000000002</v>
      </c>
      <c r="P1716" s="158">
        <v>6.0697999999999999</v>
      </c>
      <c r="Q1716" s="158">
        <v>7.6372</v>
      </c>
      <c r="R1716" s="158">
        <v>3.7683</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1298</v>
      </c>
      <c r="B1717" s="154" t="s">
        <v>1341</v>
      </c>
      <c r="C1717" s="154">
        <v>118796</v>
      </c>
      <c r="D1717" s="157">
        <v>44859</v>
      </c>
      <c r="E1717" s="158">
        <v>46.112200000000001</v>
      </c>
      <c r="F1717" s="158">
        <v>16.076899999999998</v>
      </c>
      <c r="G1717" s="158">
        <v>16.076899999999998</v>
      </c>
      <c r="H1717" s="158">
        <v>8.5401000000000007</v>
      </c>
      <c r="I1717" s="158">
        <v>9.9776000000000007</v>
      </c>
      <c r="J1717" s="158">
        <v>5.7202999999999999</v>
      </c>
      <c r="K1717" s="158">
        <v>4.4809999999999999</v>
      </c>
      <c r="L1717" s="158">
        <v>2.8605999999999998</v>
      </c>
      <c r="M1717" s="158">
        <v>3.024</v>
      </c>
      <c r="N1717" s="158">
        <v>3.1894999999999998</v>
      </c>
      <c r="O1717" s="158">
        <v>6.4443000000000001</v>
      </c>
      <c r="P1717" s="158">
        <v>6.8765000000000001</v>
      </c>
      <c r="Q1717" s="158">
        <v>8.1235999999999997</v>
      </c>
      <c r="R1717" s="158">
        <v>4.6106999999999996</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1298</v>
      </c>
      <c r="B1718" s="154" t="s">
        <v>1942</v>
      </c>
      <c r="C1718" s="154">
        <v>138256</v>
      </c>
      <c r="D1718" s="157">
        <v>44859</v>
      </c>
      <c r="E1718" s="158">
        <v>37.194899999999997</v>
      </c>
      <c r="F1718" s="158">
        <v>13.980600000000001</v>
      </c>
      <c r="G1718" s="158">
        <v>13.980600000000001</v>
      </c>
      <c r="H1718" s="158">
        <v>5.726</v>
      </c>
      <c r="I1718" s="158">
        <v>7.1340000000000003</v>
      </c>
      <c r="J1718" s="158">
        <v>5.1382000000000003</v>
      </c>
      <c r="K1718" s="158">
        <v>4.2716000000000003</v>
      </c>
      <c r="L1718" s="158">
        <v>2.9443999999999999</v>
      </c>
      <c r="M1718" s="158">
        <v>2.6503999999999999</v>
      </c>
      <c r="N1718" s="158">
        <v>2.4424000000000001</v>
      </c>
      <c r="O1718" s="158">
        <v>4.3409000000000004</v>
      </c>
      <c r="P1718" s="158">
        <v>3.5886999999999998</v>
      </c>
      <c r="Q1718" s="158">
        <v>6.875</v>
      </c>
      <c r="R1718" s="158">
        <v>2.9571000000000001</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1298</v>
      </c>
      <c r="B1719" s="154" t="s">
        <v>1943</v>
      </c>
      <c r="C1719" s="154">
        <v>138270</v>
      </c>
      <c r="D1719" s="157">
        <v>44859</v>
      </c>
      <c r="E1719" s="158">
        <v>40.305100000000003</v>
      </c>
      <c r="F1719" s="158">
        <v>14.5579</v>
      </c>
      <c r="G1719" s="158">
        <v>14.5579</v>
      </c>
      <c r="H1719" s="158">
        <v>6.3079999999999998</v>
      </c>
      <c r="I1719" s="158">
        <v>7.7073</v>
      </c>
      <c r="J1719" s="158">
        <v>5.7081999999999997</v>
      </c>
      <c r="K1719" s="158">
        <v>4.8181000000000003</v>
      </c>
      <c r="L1719" s="158">
        <v>3.5181</v>
      </c>
      <c r="M1719" s="158">
        <v>3.3694999999999999</v>
      </c>
      <c r="N1719" s="158">
        <v>3.1877</v>
      </c>
      <c r="O1719" s="158">
        <v>5.1269999999999998</v>
      </c>
      <c r="P1719" s="158">
        <v>4.4157999999999999</v>
      </c>
      <c r="Q1719" s="158">
        <v>7.0919999999999996</v>
      </c>
      <c r="R1719" s="158">
        <v>3.7059000000000002</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1298</v>
      </c>
      <c r="B1720" s="154" t="s">
        <v>1342</v>
      </c>
      <c r="C1720" s="154">
        <v>119816</v>
      </c>
      <c r="D1720" s="157">
        <v>44859</v>
      </c>
      <c r="E1720" s="158">
        <v>27.616900000000001</v>
      </c>
      <c r="F1720" s="158">
        <v>12.6724</v>
      </c>
      <c r="G1720" s="158">
        <v>12.6724</v>
      </c>
      <c r="H1720" s="158">
        <v>5.3865999999999996</v>
      </c>
      <c r="I1720" s="158">
        <v>7.6311999999999998</v>
      </c>
      <c r="J1720" s="158">
        <v>5.5613999999999999</v>
      </c>
      <c r="K1720" s="158">
        <v>4.0871000000000004</v>
      </c>
      <c r="L1720" s="158">
        <v>2.8725999999999998</v>
      </c>
      <c r="M1720" s="158">
        <v>2.9809000000000001</v>
      </c>
      <c r="N1720" s="158">
        <v>2.9413999999999998</v>
      </c>
      <c r="O1720" s="158">
        <v>5.7579000000000002</v>
      </c>
      <c r="P1720" s="158">
        <v>6.5804999999999998</v>
      </c>
      <c r="Q1720" s="158">
        <v>7.7976999999999999</v>
      </c>
      <c r="R1720" s="158">
        <v>3.5451000000000001</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1298</v>
      </c>
      <c r="B1721" s="154" t="s">
        <v>1343</v>
      </c>
      <c r="C1721" s="154">
        <v>106231</v>
      </c>
      <c r="D1721" s="157">
        <v>44859</v>
      </c>
      <c r="E1721" s="158">
        <v>26.3415</v>
      </c>
      <c r="F1721" s="158">
        <v>12.140499999999999</v>
      </c>
      <c r="G1721" s="158">
        <v>12.140499999999999</v>
      </c>
      <c r="H1721" s="158">
        <v>4.8741000000000003</v>
      </c>
      <c r="I1721" s="158">
        <v>7.1257999999999999</v>
      </c>
      <c r="J1721" s="158">
        <v>5.0583</v>
      </c>
      <c r="K1721" s="158">
        <v>3.5836000000000001</v>
      </c>
      <c r="L1721" s="158">
        <v>2.3681999999999999</v>
      </c>
      <c r="M1721" s="158">
        <v>2.4725999999999999</v>
      </c>
      <c r="N1721" s="158">
        <v>2.4291999999999998</v>
      </c>
      <c r="O1721" s="158">
        <v>5.2302</v>
      </c>
      <c r="P1721" s="158">
        <v>6.0198</v>
      </c>
      <c r="Q1721" s="158">
        <v>6.5526999999999997</v>
      </c>
      <c r="R1721" s="158">
        <v>3.0289000000000001</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1298</v>
      </c>
      <c r="B1722" s="154" t="s">
        <v>1920</v>
      </c>
      <c r="C1722" s="154">
        <v>149585</v>
      </c>
      <c r="D1722" s="157">
        <v>44859</v>
      </c>
      <c r="E1722" s="158">
        <v>36.331499999999998</v>
      </c>
      <c r="F1722" s="158">
        <v>15.1197</v>
      </c>
      <c r="G1722" s="158">
        <v>15.1197</v>
      </c>
      <c r="H1722" s="158">
        <v>4.266</v>
      </c>
      <c r="I1722" s="158">
        <v>8.0114000000000001</v>
      </c>
      <c r="J1722" s="158">
        <v>4.9978999999999996</v>
      </c>
      <c r="K1722" s="158">
        <v>4.3407</v>
      </c>
      <c r="L1722" s="158">
        <v>2.5278999999999998</v>
      </c>
      <c r="M1722" s="158">
        <v>2.6560999999999999</v>
      </c>
      <c r="N1722" s="158">
        <v>3.0362</v>
      </c>
      <c r="O1722" s="158">
        <v>5.4810999999999996</v>
      </c>
      <c r="P1722" s="158">
        <v>3.9373999999999998</v>
      </c>
      <c r="Q1722" s="158">
        <v>6.8437999999999999</v>
      </c>
      <c r="R1722" s="158">
        <v>3.2462</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1298</v>
      </c>
      <c r="B1723" s="154" t="s">
        <v>1921</v>
      </c>
      <c r="C1723" s="154">
        <v>149587</v>
      </c>
      <c r="D1723" s="157">
        <v>44859</v>
      </c>
      <c r="E1723" s="158">
        <v>38.734499999999997</v>
      </c>
      <c r="F1723" s="158">
        <v>15.7874</v>
      </c>
      <c r="G1723" s="158">
        <v>15.7874</v>
      </c>
      <c r="H1723" s="158">
        <v>4.9316000000000004</v>
      </c>
      <c r="I1723" s="158">
        <v>8.6710999999999991</v>
      </c>
      <c r="J1723" s="158">
        <v>5.6553000000000004</v>
      </c>
      <c r="K1723" s="158">
        <v>5.0011999999999999</v>
      </c>
      <c r="L1723" s="158">
        <v>3.1970999999999998</v>
      </c>
      <c r="M1723" s="158">
        <v>3.3281999999999998</v>
      </c>
      <c r="N1723" s="158">
        <v>3.6598999999999999</v>
      </c>
      <c r="O1723" s="158">
        <v>5.9801000000000002</v>
      </c>
      <c r="P1723" s="158">
        <v>4.5331999999999999</v>
      </c>
      <c r="Q1723" s="158">
        <v>6.8476999999999997</v>
      </c>
      <c r="R1723" s="158">
        <v>3.7665000000000002</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1298</v>
      </c>
      <c r="B1724" s="154" t="s">
        <v>1344</v>
      </c>
      <c r="C1724" s="154">
        <v>101563</v>
      </c>
      <c r="D1724" s="157"/>
      <c r="E1724" s="158"/>
      <c r="F1724" s="158"/>
      <c r="G1724" s="158"/>
      <c r="H1724" s="158"/>
      <c r="I1724" s="158"/>
      <c r="J1724" s="158"/>
      <c r="K1724" s="158"/>
      <c r="L1724" s="158"/>
      <c r="M1724" s="158"/>
      <c r="N1724" s="158"/>
      <c r="O1724" s="158"/>
      <c r="P1724" s="158"/>
      <c r="Q1724" s="158"/>
      <c r="R1724" s="158"/>
      <c r="S1724" t="s">
        <v>1858</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1298</v>
      </c>
      <c r="B1725" s="154" t="s">
        <v>1345</v>
      </c>
      <c r="C1725" s="154">
        <v>119664</v>
      </c>
      <c r="D1725" s="157"/>
      <c r="E1725" s="158"/>
      <c r="F1725" s="158"/>
      <c r="G1725" s="158"/>
      <c r="H1725" s="158"/>
      <c r="I1725" s="158"/>
      <c r="J1725" s="158"/>
      <c r="K1725" s="158"/>
      <c r="L1725" s="158"/>
      <c r="M1725" s="158"/>
      <c r="N1725" s="158"/>
      <c r="O1725" s="158"/>
      <c r="P1725" s="158"/>
      <c r="Q1725" s="158"/>
      <c r="R1725" s="158"/>
      <c r="S1725" t="s">
        <v>1858</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1298</v>
      </c>
      <c r="B1726" s="154" t="s">
        <v>1346</v>
      </c>
      <c r="C1726" s="154">
        <v>101548</v>
      </c>
      <c r="D1726" s="157">
        <v>44859</v>
      </c>
      <c r="E1726" s="158">
        <v>39.602600000000002</v>
      </c>
      <c r="F1726" s="158">
        <v>14.469900000000001</v>
      </c>
      <c r="G1726" s="158">
        <v>14.469900000000001</v>
      </c>
      <c r="H1726" s="158">
        <v>4.8234000000000004</v>
      </c>
      <c r="I1726" s="158">
        <v>6.9043000000000001</v>
      </c>
      <c r="J1726" s="158">
        <v>4.5514999999999999</v>
      </c>
      <c r="K1726" s="158">
        <v>2.76</v>
      </c>
      <c r="L1726" s="158">
        <v>1.9801</v>
      </c>
      <c r="M1726" s="158">
        <v>2.0589</v>
      </c>
      <c r="N1726" s="158">
        <v>2.0914000000000001</v>
      </c>
      <c r="O1726" s="158">
        <v>4.9889000000000001</v>
      </c>
      <c r="P1726" s="158">
        <v>4.5073999999999996</v>
      </c>
      <c r="Q1726" s="158">
        <v>7.0410000000000004</v>
      </c>
      <c r="R1726" s="158">
        <v>2.6150000000000002</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1298</v>
      </c>
      <c r="B1727" s="154" t="s">
        <v>1347</v>
      </c>
      <c r="C1727" s="154">
        <v>119949</v>
      </c>
      <c r="D1727" s="157">
        <v>44859</v>
      </c>
      <c r="E1727" s="158">
        <v>42.863</v>
      </c>
      <c r="F1727" s="158">
        <v>15.3751</v>
      </c>
      <c r="G1727" s="158">
        <v>15.3751</v>
      </c>
      <c r="H1727" s="158">
        <v>5.7115999999999998</v>
      </c>
      <c r="I1727" s="158">
        <v>7.7721999999999998</v>
      </c>
      <c r="J1727" s="158">
        <v>5.4116</v>
      </c>
      <c r="K1727" s="158">
        <v>3.6175000000000002</v>
      </c>
      <c r="L1727" s="158">
        <v>2.8378000000000001</v>
      </c>
      <c r="M1727" s="158">
        <v>2.9081999999999999</v>
      </c>
      <c r="N1727" s="158">
        <v>2.9805999999999999</v>
      </c>
      <c r="O1727" s="158">
        <v>5.9546999999999999</v>
      </c>
      <c r="P1727" s="158">
        <v>5.4499000000000004</v>
      </c>
      <c r="Q1727" s="158">
        <v>7.4542999999999999</v>
      </c>
      <c r="R1727" s="158">
        <v>3.5487000000000002</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1298</v>
      </c>
      <c r="B1728" s="154" t="s">
        <v>1348</v>
      </c>
      <c r="C1728" s="154">
        <v>120718</v>
      </c>
      <c r="D1728" s="157">
        <v>44859</v>
      </c>
      <c r="E1728" s="158">
        <v>27.284800000000001</v>
      </c>
      <c r="F1728" s="158">
        <v>11.2174</v>
      </c>
      <c r="G1728" s="158">
        <v>11.2174</v>
      </c>
      <c r="H1728" s="158">
        <v>5.4138999999999999</v>
      </c>
      <c r="I1728" s="158">
        <v>7.3014999999999999</v>
      </c>
      <c r="J1728" s="158">
        <v>5.6252000000000004</v>
      </c>
      <c r="K1728" s="158">
        <v>5.6424000000000003</v>
      </c>
      <c r="L1728" s="158">
        <v>3.7778999999999998</v>
      </c>
      <c r="M1728" s="158">
        <v>3.6867999999999999</v>
      </c>
      <c r="N1728" s="158">
        <v>3.5350999999999999</v>
      </c>
      <c r="O1728" s="158">
        <v>8.0498999999999992</v>
      </c>
      <c r="P1728" s="158">
        <v>5.1494</v>
      </c>
      <c r="Q1728" s="158">
        <v>7.3178999999999998</v>
      </c>
      <c r="R1728" s="158">
        <v>6.5845000000000002</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1298</v>
      </c>
      <c r="B1729" s="154" t="s">
        <v>1349</v>
      </c>
      <c r="C1729" s="154">
        <v>106624</v>
      </c>
      <c r="D1729" s="157">
        <v>44859</v>
      </c>
      <c r="E1729" s="158">
        <v>26.0121</v>
      </c>
      <c r="F1729" s="158">
        <v>10.606400000000001</v>
      </c>
      <c r="G1729" s="158">
        <v>10.606400000000001</v>
      </c>
      <c r="H1729" s="158">
        <v>4.7953000000000001</v>
      </c>
      <c r="I1729" s="158">
        <v>6.6822999999999997</v>
      </c>
      <c r="J1729" s="158">
        <v>4.9988000000000001</v>
      </c>
      <c r="K1729" s="158">
        <v>5.0164999999999997</v>
      </c>
      <c r="L1729" s="158">
        <v>3.1545000000000001</v>
      </c>
      <c r="M1729" s="158">
        <v>3.0615000000000001</v>
      </c>
      <c r="N1729" s="158">
        <v>2.9049</v>
      </c>
      <c r="O1729" s="158">
        <v>7.4671000000000003</v>
      </c>
      <c r="P1729" s="158">
        <v>4.6078000000000001</v>
      </c>
      <c r="Q1729" s="158">
        <v>6.5301999999999998</v>
      </c>
      <c r="R1729" s="158">
        <v>5.9470000000000001</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14.329261538461539</v>
      </c>
      <c r="G1730" s="160">
        <v>14.329261538461539</v>
      </c>
      <c r="H1730" s="160">
        <v>6.2310230769230763</v>
      </c>
      <c r="I1730" s="160">
        <v>8.6509807692307685</v>
      </c>
      <c r="J1730" s="160">
        <v>5.6866634615384637</v>
      </c>
      <c r="K1730" s="160">
        <v>3.2694134615384609</v>
      </c>
      <c r="L1730" s="160">
        <v>2.4781615384615394</v>
      </c>
      <c r="M1730" s="160">
        <v>3.5287700000000006</v>
      </c>
      <c r="N1730" s="160">
        <v>3.3704340000000004</v>
      </c>
      <c r="O1730" s="160">
        <v>5.6600291666666669</v>
      </c>
      <c r="P1730" s="160">
        <v>5.6652818181818185</v>
      </c>
      <c r="Q1730" s="160">
        <v>6.8611596153846142</v>
      </c>
      <c r="R1730" s="160">
        <v>4.3677520833333334</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14.215499999999999</v>
      </c>
      <c r="G1731" s="160">
        <v>14.215499999999999</v>
      </c>
      <c r="H1731" s="160">
        <v>5.5495000000000001</v>
      </c>
      <c r="I1731" s="160">
        <v>8.0011499999999991</v>
      </c>
      <c r="J1731" s="160">
        <v>5.08535</v>
      </c>
      <c r="K1731" s="160">
        <v>3.9535</v>
      </c>
      <c r="L1731" s="160">
        <v>2.4789000000000003</v>
      </c>
      <c r="M1731" s="160">
        <v>2.6474000000000002</v>
      </c>
      <c r="N1731" s="160">
        <v>2.6715499999999999</v>
      </c>
      <c r="O1731" s="160">
        <v>5.5582500000000001</v>
      </c>
      <c r="P1731" s="160">
        <v>6.0211500000000004</v>
      </c>
      <c r="Q1731" s="160">
        <v>7.3079999999999998</v>
      </c>
      <c r="R1731" s="160">
        <v>3.5468999999999999</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05"/>
      <c r="B1732" s="105"/>
      <c r="C1732" s="105"/>
      <c r="D1732" s="105"/>
      <c r="E1732" s="105"/>
      <c r="F1732" s="105"/>
      <c r="G1732" s="105"/>
      <c r="H1732" s="105"/>
      <c r="I1732" s="105"/>
      <c r="J1732" s="105"/>
      <c r="K1732" s="105"/>
      <c r="L1732" s="105"/>
      <c r="M1732" s="105"/>
      <c r="N1732" s="105"/>
      <c r="O1732" s="105"/>
      <c r="P1732" s="105"/>
      <c r="Q1732" s="105"/>
      <c r="R1732" s="105"/>
    </row>
    <row r="1733" spans="1:34" x14ac:dyDescent="0.3">
      <c r="A1733" s="156" t="s">
        <v>1350</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1351</v>
      </c>
      <c r="B1734" s="154" t="s">
        <v>1352</v>
      </c>
      <c r="C1734" s="154">
        <v>105804</v>
      </c>
      <c r="D1734" s="157">
        <v>44859</v>
      </c>
      <c r="E1734" s="158">
        <v>52.613700000000001</v>
      </c>
      <c r="F1734" s="158">
        <v>0.26740000000000003</v>
      </c>
      <c r="G1734" s="158">
        <v>0.26740000000000003</v>
      </c>
      <c r="H1734" s="158">
        <v>0.26429999999999998</v>
      </c>
      <c r="I1734" s="158">
        <v>0.80779999999999996</v>
      </c>
      <c r="J1734" s="158">
        <v>-0.2525</v>
      </c>
      <c r="K1734" s="158">
        <v>6.3940999999999999</v>
      </c>
      <c r="L1734" s="158">
        <v>2.3134999999999999</v>
      </c>
      <c r="M1734" s="158">
        <v>-3.0478999999999998</v>
      </c>
      <c r="N1734" s="158">
        <v>-4.1029999999999998</v>
      </c>
      <c r="O1734" s="158">
        <v>20.6219</v>
      </c>
      <c r="P1734" s="158">
        <v>5.1437999999999997</v>
      </c>
      <c r="Q1734" s="158">
        <v>11.287599999999999</v>
      </c>
      <c r="R1734" s="158">
        <v>30.164300000000001</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1351</v>
      </c>
      <c r="B1735" s="154" t="s">
        <v>1353</v>
      </c>
      <c r="C1735" s="154">
        <v>119556</v>
      </c>
      <c r="D1735" s="157">
        <v>44859</v>
      </c>
      <c r="E1735" s="158">
        <v>58.099499999999999</v>
      </c>
      <c r="F1735" s="158">
        <v>0.2787</v>
      </c>
      <c r="G1735" s="158">
        <v>0.2787</v>
      </c>
      <c r="H1735" s="158">
        <v>0.28360000000000002</v>
      </c>
      <c r="I1735" s="158">
        <v>0.84719999999999995</v>
      </c>
      <c r="J1735" s="158">
        <v>-0.16289999999999999</v>
      </c>
      <c r="K1735" s="158">
        <v>6.7050000000000001</v>
      </c>
      <c r="L1735" s="158">
        <v>2.8656999999999999</v>
      </c>
      <c r="M1735" s="158">
        <v>-2.2805</v>
      </c>
      <c r="N1735" s="158">
        <v>-3.0893000000000002</v>
      </c>
      <c r="O1735" s="158">
        <v>21.939699999999998</v>
      </c>
      <c r="P1735" s="158">
        <v>6.3464999999999998</v>
      </c>
      <c r="Q1735" s="158">
        <v>16.2285</v>
      </c>
      <c r="R1735" s="158">
        <v>31.5151</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1351</v>
      </c>
      <c r="B1736" s="154" t="s">
        <v>1354</v>
      </c>
      <c r="C1736" s="154">
        <v>125354</v>
      </c>
      <c r="D1736" s="157">
        <v>44859</v>
      </c>
      <c r="E1736" s="158">
        <v>71.33</v>
      </c>
      <c r="F1736" s="158">
        <v>0.4365</v>
      </c>
      <c r="G1736" s="158">
        <v>0.4365</v>
      </c>
      <c r="H1736" s="158">
        <v>-0.18190000000000001</v>
      </c>
      <c r="I1736" s="158">
        <v>1.0483</v>
      </c>
      <c r="J1736" s="158">
        <v>0.2248</v>
      </c>
      <c r="K1736" s="158">
        <v>7.9939</v>
      </c>
      <c r="L1736" s="158">
        <v>6.0195999999999996</v>
      </c>
      <c r="M1736" s="158">
        <v>5.2686000000000002</v>
      </c>
      <c r="N1736" s="158">
        <v>11.140499999999999</v>
      </c>
      <c r="O1736" s="158">
        <v>28.851199999999999</v>
      </c>
      <c r="P1736" s="158">
        <v>20.682600000000001</v>
      </c>
      <c r="Q1736" s="158">
        <v>24.6723</v>
      </c>
      <c r="R1736" s="158">
        <v>38.442599999999999</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1351</v>
      </c>
      <c r="B1737" s="154" t="s">
        <v>1355</v>
      </c>
      <c r="C1737" s="154">
        <v>125350</v>
      </c>
      <c r="D1737" s="157">
        <v>44859</v>
      </c>
      <c r="E1737" s="158">
        <v>63.63</v>
      </c>
      <c r="F1737" s="158">
        <v>0.4103</v>
      </c>
      <c r="G1737" s="158">
        <v>0.4103</v>
      </c>
      <c r="H1737" s="158">
        <v>-0.2195</v>
      </c>
      <c r="I1737" s="158">
        <v>0.98399999999999999</v>
      </c>
      <c r="J1737" s="158">
        <v>9.4399999999999998E-2</v>
      </c>
      <c r="K1737" s="158">
        <v>7.5922000000000001</v>
      </c>
      <c r="L1737" s="158">
        <v>5.2431000000000001</v>
      </c>
      <c r="M1737" s="158">
        <v>4.1067</v>
      </c>
      <c r="N1737" s="158">
        <v>9.4803999999999995</v>
      </c>
      <c r="O1737" s="158">
        <v>26.800599999999999</v>
      </c>
      <c r="P1737" s="158">
        <v>18.9834</v>
      </c>
      <c r="Q1737" s="158">
        <v>23.084099999999999</v>
      </c>
      <c r="R1737" s="158">
        <v>36.305300000000003</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1351</v>
      </c>
      <c r="B1738" s="154" t="s">
        <v>2036</v>
      </c>
      <c r="C1738" s="154">
        <v>145678</v>
      </c>
      <c r="D1738" s="157">
        <v>44859</v>
      </c>
      <c r="E1738" s="158">
        <v>28.94</v>
      </c>
      <c r="F1738" s="158">
        <v>0.66090000000000004</v>
      </c>
      <c r="G1738" s="158">
        <v>0.66090000000000004</v>
      </c>
      <c r="H1738" s="158">
        <v>-0.82250000000000001</v>
      </c>
      <c r="I1738" s="158">
        <v>-0.17249999999999999</v>
      </c>
      <c r="J1738" s="158">
        <v>3.4599999999999999E-2</v>
      </c>
      <c r="K1738" s="158">
        <v>9.7042999999999999</v>
      </c>
      <c r="L1738" s="158">
        <v>6.085</v>
      </c>
      <c r="M1738" s="158">
        <v>3.5049999999999999</v>
      </c>
      <c r="N1738" s="158">
        <v>10.038</v>
      </c>
      <c r="O1738" s="158">
        <v>40.882399999999997</v>
      </c>
      <c r="P1738" s="158"/>
      <c r="Q1738" s="158">
        <v>31.7667</v>
      </c>
      <c r="R1738" s="158">
        <v>42.371000000000002</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1351</v>
      </c>
      <c r="B1739" s="154" t="s">
        <v>2037</v>
      </c>
      <c r="C1739" s="154">
        <v>145677</v>
      </c>
      <c r="D1739" s="157">
        <v>44859</v>
      </c>
      <c r="E1739" s="158">
        <v>27.04</v>
      </c>
      <c r="F1739" s="158">
        <v>0.63270000000000004</v>
      </c>
      <c r="G1739" s="158">
        <v>0.63270000000000004</v>
      </c>
      <c r="H1739" s="158">
        <v>-0.87980000000000003</v>
      </c>
      <c r="I1739" s="158">
        <v>-0.25819999999999999</v>
      </c>
      <c r="J1739" s="158">
        <v>-0.1477</v>
      </c>
      <c r="K1739" s="158">
        <v>9.1643000000000008</v>
      </c>
      <c r="L1739" s="158">
        <v>5.1730999999999998</v>
      </c>
      <c r="M1739" s="158">
        <v>2.2305999999999999</v>
      </c>
      <c r="N1739" s="158">
        <v>8.2898999999999994</v>
      </c>
      <c r="O1739" s="158">
        <v>38.449199999999998</v>
      </c>
      <c r="P1739" s="158"/>
      <c r="Q1739" s="158">
        <v>29.464200000000002</v>
      </c>
      <c r="R1739" s="158">
        <v>39.951900000000002</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1351</v>
      </c>
      <c r="B1740" s="154" t="s">
        <v>1356</v>
      </c>
      <c r="C1740" s="154">
        <v>146130</v>
      </c>
      <c r="D1740" s="157">
        <v>44859</v>
      </c>
      <c r="E1740" s="158">
        <v>26.33</v>
      </c>
      <c r="F1740" s="158">
        <v>0.88119999999999998</v>
      </c>
      <c r="G1740" s="158">
        <v>0.88119999999999998</v>
      </c>
      <c r="H1740" s="158">
        <v>0.45779999999999998</v>
      </c>
      <c r="I1740" s="158">
        <v>0.99729999999999996</v>
      </c>
      <c r="J1740" s="158">
        <v>-0.45369999999999999</v>
      </c>
      <c r="K1740" s="158">
        <v>5.3620999999999999</v>
      </c>
      <c r="L1740" s="158">
        <v>2.8917999999999999</v>
      </c>
      <c r="M1740" s="158">
        <v>8.1758000000000006</v>
      </c>
      <c r="N1740" s="158">
        <v>14.5779</v>
      </c>
      <c r="O1740" s="158">
        <v>40.919699999999999</v>
      </c>
      <c r="P1740" s="158"/>
      <c r="Q1740" s="158">
        <v>29.9709</v>
      </c>
      <c r="R1740" s="158">
        <v>48.0914</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1351</v>
      </c>
      <c r="B1741" s="154" t="s">
        <v>1357</v>
      </c>
      <c r="C1741" s="154">
        <v>146127</v>
      </c>
      <c r="D1741" s="157">
        <v>44859</v>
      </c>
      <c r="E1741" s="158">
        <v>24.69</v>
      </c>
      <c r="F1741" s="158">
        <v>0.85780000000000001</v>
      </c>
      <c r="G1741" s="158">
        <v>0.85780000000000001</v>
      </c>
      <c r="H1741" s="158">
        <v>0.40670000000000001</v>
      </c>
      <c r="I1741" s="158">
        <v>0.89910000000000001</v>
      </c>
      <c r="J1741" s="158">
        <v>-0.60389999999999999</v>
      </c>
      <c r="K1741" s="158">
        <v>4.8853</v>
      </c>
      <c r="L1741" s="158">
        <v>2.0247999999999999</v>
      </c>
      <c r="M1741" s="158">
        <v>6.8369</v>
      </c>
      <c r="N1741" s="158">
        <v>12.5855</v>
      </c>
      <c r="O1741" s="158">
        <v>38.525100000000002</v>
      </c>
      <c r="P1741" s="158"/>
      <c r="Q1741" s="158">
        <v>27.7272</v>
      </c>
      <c r="R1741" s="158">
        <v>45.554000000000002</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1351</v>
      </c>
      <c r="B1742" s="154" t="s">
        <v>1358</v>
      </c>
      <c r="C1742" s="154">
        <v>119212</v>
      </c>
      <c r="D1742" s="157">
        <v>44859</v>
      </c>
      <c r="E1742" s="158">
        <v>121.099</v>
      </c>
      <c r="F1742" s="158">
        <v>6.2799999999999995E-2</v>
      </c>
      <c r="G1742" s="158">
        <v>6.2799999999999995E-2</v>
      </c>
      <c r="H1742" s="158">
        <v>-0.78569999999999995</v>
      </c>
      <c r="I1742" s="158">
        <v>-0.24049999999999999</v>
      </c>
      <c r="J1742" s="158">
        <v>-1.6647000000000001</v>
      </c>
      <c r="K1742" s="158">
        <v>4.8631000000000002</v>
      </c>
      <c r="L1742" s="158">
        <v>9.1000000000000004E-3</v>
      </c>
      <c r="M1742" s="158">
        <v>1.9498</v>
      </c>
      <c r="N1742" s="158">
        <v>8.2187999999999999</v>
      </c>
      <c r="O1742" s="158">
        <v>31.426400000000001</v>
      </c>
      <c r="P1742" s="158">
        <v>13.4068</v>
      </c>
      <c r="Q1742" s="158">
        <v>21.750399999999999</v>
      </c>
      <c r="R1742" s="158">
        <v>36.923200000000001</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1351</v>
      </c>
      <c r="B1743" s="154" t="s">
        <v>1359</v>
      </c>
      <c r="C1743" s="154">
        <v>105989</v>
      </c>
      <c r="D1743" s="157">
        <v>44859</v>
      </c>
      <c r="E1743" s="158">
        <v>112.902</v>
      </c>
      <c r="F1743" s="158">
        <v>5.3199999999999997E-2</v>
      </c>
      <c r="G1743" s="158">
        <v>5.3199999999999997E-2</v>
      </c>
      <c r="H1743" s="158">
        <v>-0.80310000000000004</v>
      </c>
      <c r="I1743" s="158">
        <v>-0.2747</v>
      </c>
      <c r="J1743" s="158">
        <v>-1.7423</v>
      </c>
      <c r="K1743" s="158">
        <v>4.6261000000000001</v>
      </c>
      <c r="L1743" s="158">
        <v>-0.44269999999999998</v>
      </c>
      <c r="M1743" s="158">
        <v>1.2601</v>
      </c>
      <c r="N1743" s="158">
        <v>7.2478999999999996</v>
      </c>
      <c r="O1743" s="158">
        <v>30.264299999999999</v>
      </c>
      <c r="P1743" s="158">
        <v>12.5253</v>
      </c>
      <c r="Q1743" s="158">
        <v>17.075700000000001</v>
      </c>
      <c r="R1743" s="158">
        <v>35.706699999999998</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1351</v>
      </c>
      <c r="B1744" s="154" t="s">
        <v>1360</v>
      </c>
      <c r="C1744" s="154">
        <v>146196</v>
      </c>
      <c r="D1744" s="157">
        <v>44859</v>
      </c>
      <c r="E1744" s="158">
        <v>27.021999999999998</v>
      </c>
      <c r="F1744" s="158">
        <v>0.86219999999999997</v>
      </c>
      <c r="G1744" s="158">
        <v>0.86219999999999997</v>
      </c>
      <c r="H1744" s="158">
        <v>5.1799999999999999E-2</v>
      </c>
      <c r="I1744" s="158">
        <v>1.1983999999999999</v>
      </c>
      <c r="J1744" s="158">
        <v>0.67430000000000001</v>
      </c>
      <c r="K1744" s="158">
        <v>7.7346000000000004</v>
      </c>
      <c r="L1744" s="158">
        <v>6.1684999999999999</v>
      </c>
      <c r="M1744" s="158">
        <v>6.52</v>
      </c>
      <c r="N1744" s="158">
        <v>11.758100000000001</v>
      </c>
      <c r="O1744" s="158">
        <v>35.428199999999997</v>
      </c>
      <c r="P1744" s="158"/>
      <c r="Q1744" s="158">
        <v>30.679400000000001</v>
      </c>
      <c r="R1744" s="158">
        <v>43.991300000000003</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1351</v>
      </c>
      <c r="B1745" s="154" t="s">
        <v>1361</v>
      </c>
      <c r="C1745" s="154">
        <v>146193</v>
      </c>
      <c r="D1745" s="157">
        <v>44859</v>
      </c>
      <c r="E1745" s="158">
        <v>25.465</v>
      </c>
      <c r="F1745" s="158">
        <v>0.84350000000000003</v>
      </c>
      <c r="G1745" s="158">
        <v>0.84350000000000003</v>
      </c>
      <c r="H1745" s="158">
        <v>2.3599999999999999E-2</v>
      </c>
      <c r="I1745" s="158">
        <v>1.1358999999999999</v>
      </c>
      <c r="J1745" s="158">
        <v>0.52900000000000003</v>
      </c>
      <c r="K1745" s="158">
        <v>7.2888000000000002</v>
      </c>
      <c r="L1745" s="158">
        <v>5.2751000000000001</v>
      </c>
      <c r="M1745" s="158">
        <v>5.1620999999999997</v>
      </c>
      <c r="N1745" s="158">
        <v>9.8765999999999998</v>
      </c>
      <c r="O1745" s="158">
        <v>33.249000000000002</v>
      </c>
      <c r="P1745" s="158"/>
      <c r="Q1745" s="158">
        <v>28.6084</v>
      </c>
      <c r="R1745" s="158">
        <v>41.6402</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1351</v>
      </c>
      <c r="B1746" s="154" t="s">
        <v>1362</v>
      </c>
      <c r="C1746" s="154">
        <v>103360</v>
      </c>
      <c r="D1746" s="157">
        <v>44859</v>
      </c>
      <c r="E1746" s="158">
        <v>94.063500000000005</v>
      </c>
      <c r="F1746" s="158">
        <v>0.78300000000000003</v>
      </c>
      <c r="G1746" s="158">
        <v>0.78300000000000003</v>
      </c>
      <c r="H1746" s="158">
        <v>0.17119999999999999</v>
      </c>
      <c r="I1746" s="158">
        <v>1.1039000000000001</v>
      </c>
      <c r="J1746" s="158">
        <v>0.31609999999999999</v>
      </c>
      <c r="K1746" s="158">
        <v>8.9906000000000006</v>
      </c>
      <c r="L1746" s="158">
        <v>5.6855000000000002</v>
      </c>
      <c r="M1746" s="158">
        <v>4.8192000000000004</v>
      </c>
      <c r="N1746" s="158">
        <v>5.7012</v>
      </c>
      <c r="O1746" s="158">
        <v>24.704899999999999</v>
      </c>
      <c r="P1746" s="158">
        <v>10.117100000000001</v>
      </c>
      <c r="Q1746" s="158">
        <v>14.28</v>
      </c>
      <c r="R1746" s="158">
        <v>39.285400000000003</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1351</v>
      </c>
      <c r="B1747" s="154" t="s">
        <v>1363</v>
      </c>
      <c r="C1747" s="154">
        <v>118525</v>
      </c>
      <c r="D1747" s="157">
        <v>44859</v>
      </c>
      <c r="E1747" s="158">
        <v>104.03749999999999</v>
      </c>
      <c r="F1747" s="158">
        <v>0.79200000000000004</v>
      </c>
      <c r="G1747" s="158">
        <v>0.79200000000000004</v>
      </c>
      <c r="H1747" s="158">
        <v>0.18709999999999999</v>
      </c>
      <c r="I1747" s="158">
        <v>1.1354</v>
      </c>
      <c r="J1747" s="158">
        <v>0.38769999999999999</v>
      </c>
      <c r="K1747" s="158">
        <v>9.2131000000000007</v>
      </c>
      <c r="L1747" s="158">
        <v>6.1162000000000001</v>
      </c>
      <c r="M1747" s="158">
        <v>5.4654999999999996</v>
      </c>
      <c r="N1747" s="158">
        <v>6.5784000000000002</v>
      </c>
      <c r="O1747" s="158">
        <v>25.761700000000001</v>
      </c>
      <c r="P1747" s="158">
        <v>11.18</v>
      </c>
      <c r="Q1747" s="158">
        <v>20.116399999999999</v>
      </c>
      <c r="R1747" s="158">
        <v>40.445700000000002</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1351</v>
      </c>
      <c r="B1748" s="154" t="s">
        <v>1364</v>
      </c>
      <c r="C1748" s="154">
        <v>130503</v>
      </c>
      <c r="D1748" s="157">
        <v>44859</v>
      </c>
      <c r="E1748" s="158">
        <v>85.331000000000003</v>
      </c>
      <c r="F1748" s="158">
        <v>0.45440000000000003</v>
      </c>
      <c r="G1748" s="158">
        <v>0.45440000000000003</v>
      </c>
      <c r="H1748" s="158">
        <v>-9.0200000000000002E-2</v>
      </c>
      <c r="I1748" s="158">
        <v>1.2675000000000001</v>
      </c>
      <c r="J1748" s="158">
        <v>1.5193000000000001</v>
      </c>
      <c r="K1748" s="158">
        <v>8.7448999999999995</v>
      </c>
      <c r="L1748" s="158">
        <v>6.5331999999999999</v>
      </c>
      <c r="M1748" s="158">
        <v>3.7635999999999998</v>
      </c>
      <c r="N1748" s="158">
        <v>7.1943999999999999</v>
      </c>
      <c r="O1748" s="158">
        <v>27.033999999999999</v>
      </c>
      <c r="P1748" s="158">
        <v>14.9293</v>
      </c>
      <c r="Q1748" s="158">
        <v>18.655999999999999</v>
      </c>
      <c r="R1748" s="158">
        <v>42.606099999999998</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1351</v>
      </c>
      <c r="B1749" s="154" t="s">
        <v>1365</v>
      </c>
      <c r="C1749" s="154">
        <v>130502</v>
      </c>
      <c r="D1749" s="157">
        <v>44859</v>
      </c>
      <c r="E1749" s="158">
        <v>76.92</v>
      </c>
      <c r="F1749" s="158">
        <v>0.44269999999999998</v>
      </c>
      <c r="G1749" s="158">
        <v>0.44269999999999998</v>
      </c>
      <c r="H1749" s="158">
        <v>-0.11169999999999999</v>
      </c>
      <c r="I1749" s="158">
        <v>1.2238</v>
      </c>
      <c r="J1749" s="158">
        <v>1.4214</v>
      </c>
      <c r="K1749" s="158">
        <v>8.4709000000000003</v>
      </c>
      <c r="L1749" s="158">
        <v>5.9927999999999999</v>
      </c>
      <c r="M1749" s="158">
        <v>2.9788000000000001</v>
      </c>
      <c r="N1749" s="158">
        <v>6.1214000000000004</v>
      </c>
      <c r="O1749" s="158">
        <v>25.776299999999999</v>
      </c>
      <c r="P1749" s="158">
        <v>13.636900000000001</v>
      </c>
      <c r="Q1749" s="158">
        <v>15.0305</v>
      </c>
      <c r="R1749" s="158">
        <v>41.207000000000001</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1351</v>
      </c>
      <c r="B1750" s="154" t="s">
        <v>1366</v>
      </c>
      <c r="C1750" s="154">
        <v>103006</v>
      </c>
      <c r="D1750" s="157">
        <v>44859</v>
      </c>
      <c r="E1750" s="158">
        <v>81.486500000000007</v>
      </c>
      <c r="F1750" s="158">
        <v>1.1132</v>
      </c>
      <c r="G1750" s="158">
        <v>1.1132</v>
      </c>
      <c r="H1750" s="158">
        <v>0.53220000000000001</v>
      </c>
      <c r="I1750" s="158">
        <v>1.4060999999999999</v>
      </c>
      <c r="J1750" s="158">
        <v>0.45939999999999998</v>
      </c>
      <c r="K1750" s="158">
        <v>6.6628999999999996</v>
      </c>
      <c r="L1750" s="158">
        <v>-2.8938999999999999</v>
      </c>
      <c r="M1750" s="158">
        <v>-8.1561000000000003</v>
      </c>
      <c r="N1750" s="158">
        <v>-6.0453000000000001</v>
      </c>
      <c r="O1750" s="158">
        <v>22.876300000000001</v>
      </c>
      <c r="P1750" s="158">
        <v>7.2134</v>
      </c>
      <c r="Q1750" s="158">
        <v>12.777200000000001</v>
      </c>
      <c r="R1750" s="158">
        <v>30.2927</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1351</v>
      </c>
      <c r="B1751" s="154" t="s">
        <v>1367</v>
      </c>
      <c r="C1751" s="154">
        <v>120069</v>
      </c>
      <c r="D1751" s="157">
        <v>44859</v>
      </c>
      <c r="E1751" s="158">
        <v>89.781599999999997</v>
      </c>
      <c r="F1751" s="158">
        <v>1.1288</v>
      </c>
      <c r="G1751" s="158">
        <v>1.1288</v>
      </c>
      <c r="H1751" s="158">
        <v>0.55959999999999999</v>
      </c>
      <c r="I1751" s="158">
        <v>1.4625999999999999</v>
      </c>
      <c r="J1751" s="158">
        <v>0.58699999999999997</v>
      </c>
      <c r="K1751" s="158">
        <v>7.0533999999999999</v>
      </c>
      <c r="L1751" s="158">
        <v>-2.1821999999999999</v>
      </c>
      <c r="M1751" s="158">
        <v>-7.1479999999999997</v>
      </c>
      <c r="N1751" s="158">
        <v>-4.6665999999999999</v>
      </c>
      <c r="O1751" s="158">
        <v>24.6492</v>
      </c>
      <c r="P1751" s="158">
        <v>8.5283999999999995</v>
      </c>
      <c r="Q1751" s="158">
        <v>16.124700000000001</v>
      </c>
      <c r="R1751" s="158">
        <v>32.184800000000003</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1351</v>
      </c>
      <c r="B1752" s="154" t="s">
        <v>1368</v>
      </c>
      <c r="C1752" s="154">
        <v>106823</v>
      </c>
      <c r="D1752" s="157">
        <v>44859</v>
      </c>
      <c r="E1752" s="158">
        <v>54.21</v>
      </c>
      <c r="F1752" s="158">
        <v>1.1192</v>
      </c>
      <c r="G1752" s="158">
        <v>1.1192</v>
      </c>
      <c r="H1752" s="158">
        <v>1.1192</v>
      </c>
      <c r="I1752" s="158">
        <v>1.3460000000000001</v>
      </c>
      <c r="J1752" s="158">
        <v>0.51919999999999999</v>
      </c>
      <c r="K1752" s="158">
        <v>4.9970999999999997</v>
      </c>
      <c r="L1752" s="158">
        <v>6.9653</v>
      </c>
      <c r="M1752" s="158">
        <v>8.0526</v>
      </c>
      <c r="N1752" s="158">
        <v>8.4850999999999992</v>
      </c>
      <c r="O1752" s="158">
        <v>30.012</v>
      </c>
      <c r="P1752" s="158">
        <v>13.643000000000001</v>
      </c>
      <c r="Q1752" s="158">
        <v>11.902699999999999</v>
      </c>
      <c r="R1752" s="158">
        <v>43.129399999999997</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1351</v>
      </c>
      <c r="B1753" s="154" t="s">
        <v>1369</v>
      </c>
      <c r="C1753" s="154">
        <v>120591</v>
      </c>
      <c r="D1753" s="157">
        <v>44859</v>
      </c>
      <c r="E1753" s="158">
        <v>59.06</v>
      </c>
      <c r="F1753" s="158">
        <v>1.1475</v>
      </c>
      <c r="G1753" s="158">
        <v>1.1475</v>
      </c>
      <c r="H1753" s="158">
        <v>1.1475</v>
      </c>
      <c r="I1753" s="158">
        <v>1.4079999999999999</v>
      </c>
      <c r="J1753" s="158">
        <v>0.63039999999999996</v>
      </c>
      <c r="K1753" s="158">
        <v>5.3326000000000002</v>
      </c>
      <c r="L1753" s="158">
        <v>7.6755000000000004</v>
      </c>
      <c r="M1753" s="158">
        <v>9.1479999999999997</v>
      </c>
      <c r="N1753" s="158">
        <v>9.9609000000000005</v>
      </c>
      <c r="O1753" s="158">
        <v>31.895800000000001</v>
      </c>
      <c r="P1753" s="158">
        <v>15.0329</v>
      </c>
      <c r="Q1753" s="158">
        <v>17.340800000000002</v>
      </c>
      <c r="R1753" s="158">
        <v>45.137500000000003</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1351</v>
      </c>
      <c r="B1754" s="154" t="s">
        <v>1370</v>
      </c>
      <c r="C1754" s="154">
        <v>141462</v>
      </c>
      <c r="D1754" s="157">
        <v>44859</v>
      </c>
      <c r="E1754" s="158">
        <v>18.88</v>
      </c>
      <c r="F1754" s="158">
        <v>1.2876000000000001</v>
      </c>
      <c r="G1754" s="158">
        <v>1.2876000000000001</v>
      </c>
      <c r="H1754" s="158">
        <v>1.1248</v>
      </c>
      <c r="I1754" s="158">
        <v>1.8888</v>
      </c>
      <c r="J1754" s="158">
        <v>0.31879999999999997</v>
      </c>
      <c r="K1754" s="158">
        <v>11.518000000000001</v>
      </c>
      <c r="L1754" s="158">
        <v>7.7625999999999999</v>
      </c>
      <c r="M1754" s="158">
        <v>8.0091999999999999</v>
      </c>
      <c r="N1754" s="158">
        <v>15.3329</v>
      </c>
      <c r="O1754" s="158">
        <v>28.364999999999998</v>
      </c>
      <c r="P1754" s="158">
        <v>13.141400000000001</v>
      </c>
      <c r="Q1754" s="158">
        <v>12.6183</v>
      </c>
      <c r="R1754" s="158">
        <v>44.1327</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1351</v>
      </c>
      <c r="B1755" s="154" t="s">
        <v>1371</v>
      </c>
      <c r="C1755" s="154">
        <v>141475</v>
      </c>
      <c r="D1755" s="157">
        <v>44859</v>
      </c>
      <c r="E1755" s="158">
        <v>20.52</v>
      </c>
      <c r="F1755" s="158">
        <v>1.2833000000000001</v>
      </c>
      <c r="G1755" s="158">
        <v>1.2833000000000001</v>
      </c>
      <c r="H1755" s="158">
        <v>1.1834</v>
      </c>
      <c r="I1755" s="158">
        <v>1.9374</v>
      </c>
      <c r="J1755" s="158">
        <v>0.4405</v>
      </c>
      <c r="K1755" s="158">
        <v>11.764699999999999</v>
      </c>
      <c r="L1755" s="158">
        <v>8.2850000000000001</v>
      </c>
      <c r="M1755" s="158">
        <v>8.8017000000000003</v>
      </c>
      <c r="N1755" s="158">
        <v>16.458600000000001</v>
      </c>
      <c r="O1755" s="158">
        <v>29.600300000000001</v>
      </c>
      <c r="P1755" s="158">
        <v>14.838800000000001</v>
      </c>
      <c r="Q1755" s="158">
        <v>14.386100000000001</v>
      </c>
      <c r="R1755" s="158">
        <v>45.522100000000002</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1351</v>
      </c>
      <c r="B1756" s="154" t="s">
        <v>1372</v>
      </c>
      <c r="C1756" s="154">
        <v>147946</v>
      </c>
      <c r="D1756" s="157">
        <v>44859</v>
      </c>
      <c r="E1756" s="158">
        <v>22.437000000000001</v>
      </c>
      <c r="F1756" s="158">
        <v>0.33090000000000003</v>
      </c>
      <c r="G1756" s="158">
        <v>0.33090000000000003</v>
      </c>
      <c r="H1756" s="158">
        <v>-0.46579999999999999</v>
      </c>
      <c r="I1756" s="158">
        <v>-8.4599999999999995E-2</v>
      </c>
      <c r="J1756" s="158">
        <v>-1.7515000000000001</v>
      </c>
      <c r="K1756" s="158">
        <v>4.9439000000000002</v>
      </c>
      <c r="L1756" s="158">
        <v>2.5457000000000001</v>
      </c>
      <c r="M1756" s="158">
        <v>-1.2456</v>
      </c>
      <c r="N1756" s="158">
        <v>-2.0646</v>
      </c>
      <c r="O1756" s="158"/>
      <c r="P1756" s="158"/>
      <c r="Q1756" s="158">
        <v>35.411900000000003</v>
      </c>
      <c r="R1756" s="158">
        <v>32.398499999999999</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1351</v>
      </c>
      <c r="B1757" s="154" t="s">
        <v>1373</v>
      </c>
      <c r="C1757" s="154">
        <v>147944</v>
      </c>
      <c r="D1757" s="157">
        <v>44859</v>
      </c>
      <c r="E1757" s="158">
        <v>21.376000000000001</v>
      </c>
      <c r="F1757" s="158">
        <v>0.30969999999999998</v>
      </c>
      <c r="G1757" s="158">
        <v>0.30969999999999998</v>
      </c>
      <c r="H1757" s="158">
        <v>-0.50270000000000004</v>
      </c>
      <c r="I1757" s="158">
        <v>-0.14949999999999999</v>
      </c>
      <c r="J1757" s="158">
        <v>-1.8955</v>
      </c>
      <c r="K1757" s="158">
        <v>4.4770000000000003</v>
      </c>
      <c r="L1757" s="158">
        <v>1.6453</v>
      </c>
      <c r="M1757" s="158">
        <v>-2.4817999999999998</v>
      </c>
      <c r="N1757" s="158">
        <v>-3.6682999999999999</v>
      </c>
      <c r="O1757" s="158"/>
      <c r="P1757" s="158"/>
      <c r="Q1757" s="158">
        <v>32.973399999999998</v>
      </c>
      <c r="R1757" s="158">
        <v>30.0532</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1351</v>
      </c>
      <c r="B1758" s="154" t="s">
        <v>1374</v>
      </c>
      <c r="C1758" s="154">
        <v>145137</v>
      </c>
      <c r="D1758" s="157">
        <v>44859</v>
      </c>
      <c r="E1758" s="158">
        <v>23.06</v>
      </c>
      <c r="F1758" s="158">
        <v>0.78669999999999995</v>
      </c>
      <c r="G1758" s="158">
        <v>0.78669999999999995</v>
      </c>
      <c r="H1758" s="158">
        <v>0.30449999999999999</v>
      </c>
      <c r="I1758" s="158">
        <v>0.96319999999999995</v>
      </c>
      <c r="J1758" s="158">
        <v>0.91900000000000004</v>
      </c>
      <c r="K1758" s="158">
        <v>7.8074000000000003</v>
      </c>
      <c r="L1758" s="158">
        <v>5.9256000000000002</v>
      </c>
      <c r="M1758" s="158">
        <v>3.6871</v>
      </c>
      <c r="N1758" s="158">
        <v>5.6829000000000001</v>
      </c>
      <c r="O1758" s="158">
        <v>30.159700000000001</v>
      </c>
      <c r="P1758" s="158"/>
      <c r="Q1758" s="158">
        <v>23.3003</v>
      </c>
      <c r="R1758" s="158">
        <v>40.861699999999999</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1351</v>
      </c>
      <c r="B1759" s="154" t="s">
        <v>1375</v>
      </c>
      <c r="C1759" s="154">
        <v>145139</v>
      </c>
      <c r="D1759" s="157">
        <v>44859</v>
      </c>
      <c r="E1759" s="158">
        <v>21.62</v>
      </c>
      <c r="F1759" s="158">
        <v>0.74560000000000004</v>
      </c>
      <c r="G1759" s="158">
        <v>0.74560000000000004</v>
      </c>
      <c r="H1759" s="158">
        <v>0.23180000000000001</v>
      </c>
      <c r="I1759" s="158">
        <v>0.93369999999999997</v>
      </c>
      <c r="J1759" s="158">
        <v>0.74560000000000004</v>
      </c>
      <c r="K1759" s="158">
        <v>7.4019000000000004</v>
      </c>
      <c r="L1759" s="158">
        <v>5.1044999999999998</v>
      </c>
      <c r="M1759" s="158">
        <v>2.4645000000000001</v>
      </c>
      <c r="N1759" s="158">
        <v>4.0423</v>
      </c>
      <c r="O1759" s="158">
        <v>28.092199999999998</v>
      </c>
      <c r="P1759" s="158"/>
      <c r="Q1759" s="158">
        <v>21.3232</v>
      </c>
      <c r="R1759" s="158">
        <v>38.566000000000003</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1351</v>
      </c>
      <c r="B1760" s="154" t="s">
        <v>1376</v>
      </c>
      <c r="C1760" s="154">
        <v>147919</v>
      </c>
      <c r="D1760" s="157">
        <v>44859</v>
      </c>
      <c r="E1760" s="158">
        <v>15.1585</v>
      </c>
      <c r="F1760" s="158">
        <v>0.62870000000000004</v>
      </c>
      <c r="G1760" s="158">
        <v>0.62870000000000004</v>
      </c>
      <c r="H1760" s="158">
        <v>-0.25009999999999999</v>
      </c>
      <c r="I1760" s="158">
        <v>1.0035000000000001</v>
      </c>
      <c r="J1760" s="158">
        <v>0.72089999999999999</v>
      </c>
      <c r="K1760" s="158">
        <v>8.2619000000000007</v>
      </c>
      <c r="L1760" s="158">
        <v>5.5635000000000003</v>
      </c>
      <c r="M1760" s="158">
        <v>0.53259999999999996</v>
      </c>
      <c r="N1760" s="158">
        <v>-6.4947999999999997</v>
      </c>
      <c r="O1760" s="158"/>
      <c r="P1760" s="158"/>
      <c r="Q1760" s="158">
        <v>16.7392</v>
      </c>
      <c r="R1760" s="158">
        <v>24.417999999999999</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1351</v>
      </c>
      <c r="B1761" s="154" t="s">
        <v>1377</v>
      </c>
      <c r="C1761" s="154">
        <v>147920</v>
      </c>
      <c r="D1761" s="157">
        <v>44859</v>
      </c>
      <c r="E1761" s="158">
        <v>14.2936</v>
      </c>
      <c r="F1761" s="158">
        <v>0.60599999999999998</v>
      </c>
      <c r="G1761" s="158">
        <v>0.60599999999999998</v>
      </c>
      <c r="H1761" s="158">
        <v>-0.29020000000000001</v>
      </c>
      <c r="I1761" s="158">
        <v>0.92349999999999999</v>
      </c>
      <c r="J1761" s="158">
        <v>0.53810000000000002</v>
      </c>
      <c r="K1761" s="158">
        <v>7.6950000000000003</v>
      </c>
      <c r="L1761" s="158">
        <v>4.4839000000000002</v>
      </c>
      <c r="M1761" s="158">
        <v>-1.0412999999999999</v>
      </c>
      <c r="N1761" s="158">
        <v>-8.4728999999999992</v>
      </c>
      <c r="O1761" s="158"/>
      <c r="P1761" s="158"/>
      <c r="Q1761" s="158">
        <v>14.2151</v>
      </c>
      <c r="R1761" s="158">
        <v>21.7438</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1351</v>
      </c>
      <c r="B1762" s="154" t="s">
        <v>1378</v>
      </c>
      <c r="C1762" s="154">
        <v>102875</v>
      </c>
      <c r="D1762" s="157">
        <v>44859</v>
      </c>
      <c r="E1762" s="158">
        <v>164.422</v>
      </c>
      <c r="F1762" s="158">
        <v>0.30499999999999999</v>
      </c>
      <c r="G1762" s="158">
        <v>0.30499999999999999</v>
      </c>
      <c r="H1762" s="158">
        <v>-0.30380000000000001</v>
      </c>
      <c r="I1762" s="158">
        <v>-0.22819999999999999</v>
      </c>
      <c r="J1762" s="158">
        <v>-1.5230999999999999</v>
      </c>
      <c r="K1762" s="158">
        <v>4.3426</v>
      </c>
      <c r="L1762" s="158">
        <v>1.1721999999999999</v>
      </c>
      <c r="M1762" s="158">
        <v>1.3505</v>
      </c>
      <c r="N1762" s="158">
        <v>2.6214</v>
      </c>
      <c r="O1762" s="158">
        <v>32.807600000000001</v>
      </c>
      <c r="P1762" s="158">
        <v>16.846299999999999</v>
      </c>
      <c r="Q1762" s="158">
        <v>17.162500000000001</v>
      </c>
      <c r="R1762" s="158">
        <v>41.965899999999998</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1351</v>
      </c>
      <c r="B1763" s="154" t="s">
        <v>1379</v>
      </c>
      <c r="C1763" s="154">
        <v>120164</v>
      </c>
      <c r="D1763" s="157">
        <v>44859</v>
      </c>
      <c r="E1763" s="158">
        <v>186.71799999999999</v>
      </c>
      <c r="F1763" s="158">
        <v>0.31969999999999998</v>
      </c>
      <c r="G1763" s="158">
        <v>0.31969999999999998</v>
      </c>
      <c r="H1763" s="158">
        <v>-0.27829999999999999</v>
      </c>
      <c r="I1763" s="158">
        <v>-0.17749999999999999</v>
      </c>
      <c r="J1763" s="158">
        <v>-1.4077</v>
      </c>
      <c r="K1763" s="158">
        <v>4.6919000000000004</v>
      </c>
      <c r="L1763" s="158">
        <v>1.8735999999999999</v>
      </c>
      <c r="M1763" s="158">
        <v>2.4195000000000002</v>
      </c>
      <c r="N1763" s="158">
        <v>4.0843999999999996</v>
      </c>
      <c r="O1763" s="158">
        <v>34.717599999999997</v>
      </c>
      <c r="P1763" s="158">
        <v>18.456900000000001</v>
      </c>
      <c r="Q1763" s="158">
        <v>20.295100000000001</v>
      </c>
      <c r="R1763" s="158">
        <v>44.026899999999998</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1351</v>
      </c>
      <c r="B1764" s="154" t="s">
        <v>1380</v>
      </c>
      <c r="C1764" s="154">
        <v>129220</v>
      </c>
      <c r="D1764" s="157">
        <v>44859</v>
      </c>
      <c r="E1764" s="158">
        <v>51.015000000000001</v>
      </c>
      <c r="F1764" s="158">
        <v>0.83009999999999995</v>
      </c>
      <c r="G1764" s="158">
        <v>0.83009999999999995</v>
      </c>
      <c r="H1764" s="158">
        <v>0.28499999999999998</v>
      </c>
      <c r="I1764" s="158">
        <v>1.4457</v>
      </c>
      <c r="J1764" s="158">
        <v>-0.223</v>
      </c>
      <c r="K1764" s="158">
        <v>7.2779999999999996</v>
      </c>
      <c r="L1764" s="158">
        <v>5.7152000000000003</v>
      </c>
      <c r="M1764" s="158">
        <v>4.125</v>
      </c>
      <c r="N1764" s="158">
        <v>12.7179</v>
      </c>
      <c r="O1764" s="158">
        <v>29.755800000000001</v>
      </c>
      <c r="P1764" s="158">
        <v>13.7403</v>
      </c>
      <c r="Q1764" s="158">
        <v>21.241</v>
      </c>
      <c r="R1764" s="158">
        <v>47.476599999999998</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1351</v>
      </c>
      <c r="B1765" s="154" t="s">
        <v>1381</v>
      </c>
      <c r="C1765" s="154">
        <v>129223</v>
      </c>
      <c r="D1765" s="157">
        <v>44859</v>
      </c>
      <c r="E1765" s="158">
        <v>47.216000000000001</v>
      </c>
      <c r="F1765" s="158">
        <v>0.81559999999999999</v>
      </c>
      <c r="G1765" s="158">
        <v>0.81559999999999999</v>
      </c>
      <c r="H1765" s="158">
        <v>0.26329999999999998</v>
      </c>
      <c r="I1765" s="158">
        <v>1.4024000000000001</v>
      </c>
      <c r="J1765" s="158">
        <v>-0.31879999999999997</v>
      </c>
      <c r="K1765" s="158">
        <v>6.9905999999999997</v>
      </c>
      <c r="L1765" s="158">
        <v>5.1510999999999996</v>
      </c>
      <c r="M1765" s="158">
        <v>3.2968999999999999</v>
      </c>
      <c r="N1765" s="158">
        <v>11.5084</v>
      </c>
      <c r="O1765" s="158">
        <v>28.346900000000002</v>
      </c>
      <c r="P1765" s="158">
        <v>12.5448</v>
      </c>
      <c r="Q1765" s="158">
        <v>20.1371</v>
      </c>
      <c r="R1765" s="158">
        <v>45.9099</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1351</v>
      </c>
      <c r="B1766" s="154" t="s">
        <v>1382</v>
      </c>
      <c r="C1766" s="154">
        <v>113177</v>
      </c>
      <c r="D1766" s="157">
        <v>44859</v>
      </c>
      <c r="E1766" s="158">
        <v>92.126800000000003</v>
      </c>
      <c r="F1766" s="158">
        <v>1.1649</v>
      </c>
      <c r="G1766" s="158">
        <v>1.1649</v>
      </c>
      <c r="H1766" s="158">
        <v>0.44529999999999997</v>
      </c>
      <c r="I1766" s="158">
        <v>1.1365000000000001</v>
      </c>
      <c r="J1766" s="158">
        <v>1.0244</v>
      </c>
      <c r="K1766" s="158">
        <v>9.2911000000000001</v>
      </c>
      <c r="L1766" s="158">
        <v>6.6332000000000004</v>
      </c>
      <c r="M1766" s="158">
        <v>7.7858000000000001</v>
      </c>
      <c r="N1766" s="158">
        <v>15.551399999999999</v>
      </c>
      <c r="O1766" s="158">
        <v>35.031100000000002</v>
      </c>
      <c r="P1766" s="158">
        <v>17.1784</v>
      </c>
      <c r="Q1766" s="158">
        <v>20.116399999999999</v>
      </c>
      <c r="R1766" s="158">
        <v>48.184600000000003</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1351</v>
      </c>
      <c r="B1767" s="154" t="s">
        <v>1383</v>
      </c>
      <c r="C1767" s="154">
        <v>118778</v>
      </c>
      <c r="D1767" s="157">
        <v>44859</v>
      </c>
      <c r="E1767" s="158">
        <v>100.9836</v>
      </c>
      <c r="F1767" s="158">
        <v>1.1751</v>
      </c>
      <c r="G1767" s="158">
        <v>1.1751</v>
      </c>
      <c r="H1767" s="158">
        <v>0.46429999999999999</v>
      </c>
      <c r="I1767" s="158">
        <v>1.1748000000000001</v>
      </c>
      <c r="J1767" s="158">
        <v>1.1103000000000001</v>
      </c>
      <c r="K1767" s="158">
        <v>9.5534999999999997</v>
      </c>
      <c r="L1767" s="158">
        <v>7.1195000000000004</v>
      </c>
      <c r="M1767" s="158">
        <v>8.5388000000000002</v>
      </c>
      <c r="N1767" s="158">
        <v>16.6114</v>
      </c>
      <c r="O1767" s="158">
        <v>36.218800000000002</v>
      </c>
      <c r="P1767" s="158">
        <v>18.316500000000001</v>
      </c>
      <c r="Q1767" s="158">
        <v>25.338899999999999</v>
      </c>
      <c r="R1767" s="158">
        <v>49.508200000000002</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1351</v>
      </c>
      <c r="B1768" s="154" t="s">
        <v>1384</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1351</v>
      </c>
      <c r="B1769" s="154" t="s">
        <v>1385</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1351</v>
      </c>
      <c r="B1770" s="154" t="s">
        <v>1386</v>
      </c>
      <c r="C1770" s="154">
        <v>100177</v>
      </c>
      <c r="D1770" s="157">
        <v>44859</v>
      </c>
      <c r="E1770" s="158">
        <v>152.05489739838799</v>
      </c>
      <c r="F1770" s="158">
        <v>0.44379999999999997</v>
      </c>
      <c r="G1770" s="158">
        <v>0.44379999999999997</v>
      </c>
      <c r="H1770" s="158">
        <v>0.59409999999999996</v>
      </c>
      <c r="I1770" s="158">
        <v>2.081</v>
      </c>
      <c r="J1770" s="158">
        <v>-0.26629999999999998</v>
      </c>
      <c r="K1770" s="158">
        <v>10.4621</v>
      </c>
      <c r="L1770" s="158">
        <v>-0.1263</v>
      </c>
      <c r="M1770" s="158">
        <v>0.89739999999999998</v>
      </c>
      <c r="N1770" s="158">
        <v>4.4386999999999999</v>
      </c>
      <c r="O1770" s="158">
        <v>50.3508</v>
      </c>
      <c r="P1770" s="158">
        <v>21.413599999999999</v>
      </c>
      <c r="Q1770" s="158">
        <v>11.017099999999999</v>
      </c>
      <c r="R1770" s="158">
        <v>48.258899999999997</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1351</v>
      </c>
      <c r="B1771" s="154" t="s">
        <v>1387</v>
      </c>
      <c r="C1771" s="154">
        <v>120828</v>
      </c>
      <c r="D1771" s="157">
        <v>44859</v>
      </c>
      <c r="E1771" s="158">
        <v>142.8477</v>
      </c>
      <c r="F1771" s="158">
        <v>0.46179999999999999</v>
      </c>
      <c r="G1771" s="158">
        <v>0.46179999999999999</v>
      </c>
      <c r="H1771" s="158">
        <v>0.626</v>
      </c>
      <c r="I1771" s="158">
        <v>2.0594000000000001</v>
      </c>
      <c r="J1771" s="158">
        <v>-0.20530000000000001</v>
      </c>
      <c r="K1771" s="158">
        <v>10.836600000000001</v>
      </c>
      <c r="L1771" s="158">
        <v>0.6411</v>
      </c>
      <c r="M1771" s="158">
        <v>2.0367999999999999</v>
      </c>
      <c r="N1771" s="158">
        <v>6.0909000000000004</v>
      </c>
      <c r="O1771" s="158">
        <v>52.257100000000001</v>
      </c>
      <c r="P1771" s="158">
        <v>22.523900000000001</v>
      </c>
      <c r="Q1771" s="158">
        <v>15.731400000000001</v>
      </c>
      <c r="R1771" s="158">
        <v>50.805700000000002</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1351</v>
      </c>
      <c r="B1772" s="154" t="s">
        <v>1388</v>
      </c>
      <c r="C1772" s="154">
        <v>125497</v>
      </c>
      <c r="D1772" s="157">
        <v>44859</v>
      </c>
      <c r="E1772" s="158">
        <v>128.14429999999999</v>
      </c>
      <c r="F1772" s="158">
        <v>0.35970000000000002</v>
      </c>
      <c r="G1772" s="158">
        <v>0.35970000000000002</v>
      </c>
      <c r="H1772" s="158">
        <v>4.6600000000000003E-2</v>
      </c>
      <c r="I1772" s="158">
        <v>0.4657</v>
      </c>
      <c r="J1772" s="158">
        <v>0.92720000000000002</v>
      </c>
      <c r="K1772" s="158">
        <v>12.0876</v>
      </c>
      <c r="L1772" s="158">
        <v>10.720800000000001</v>
      </c>
      <c r="M1772" s="158">
        <v>11.501099999999999</v>
      </c>
      <c r="N1772" s="158">
        <v>14.4184</v>
      </c>
      <c r="O1772" s="158">
        <v>31.449200000000001</v>
      </c>
      <c r="P1772" s="158">
        <v>18.862400000000001</v>
      </c>
      <c r="Q1772" s="158">
        <v>26.4621</v>
      </c>
      <c r="R1772" s="158">
        <v>40.910200000000003</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1351</v>
      </c>
      <c r="B1773" s="154" t="s">
        <v>1389</v>
      </c>
      <c r="C1773" s="154">
        <v>125494</v>
      </c>
      <c r="D1773" s="157">
        <v>44859</v>
      </c>
      <c r="E1773" s="158">
        <v>114.9727</v>
      </c>
      <c r="F1773" s="158">
        <v>0.34839999999999999</v>
      </c>
      <c r="G1773" s="158">
        <v>0.34839999999999999</v>
      </c>
      <c r="H1773" s="158">
        <v>2.7E-2</v>
      </c>
      <c r="I1773" s="158">
        <v>0.42620000000000002</v>
      </c>
      <c r="J1773" s="158">
        <v>0.83640000000000003</v>
      </c>
      <c r="K1773" s="158">
        <v>11.797800000000001</v>
      </c>
      <c r="L1773" s="158">
        <v>10.170999999999999</v>
      </c>
      <c r="M1773" s="158">
        <v>10.6233</v>
      </c>
      <c r="N1773" s="158">
        <v>13.243</v>
      </c>
      <c r="O1773" s="158">
        <v>30.017900000000001</v>
      </c>
      <c r="P1773" s="158">
        <v>17.523800000000001</v>
      </c>
      <c r="Q1773" s="158">
        <v>20.4343</v>
      </c>
      <c r="R1773" s="158">
        <v>39.450600000000001</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1351</v>
      </c>
      <c r="B1774" s="154" t="s">
        <v>1390</v>
      </c>
      <c r="C1774" s="154">
        <v>100795</v>
      </c>
      <c r="D1774" s="157">
        <v>44859</v>
      </c>
      <c r="E1774" s="158">
        <v>151.86799999999999</v>
      </c>
      <c r="F1774" s="158">
        <v>1.1435</v>
      </c>
      <c r="G1774" s="158">
        <v>1.1435</v>
      </c>
      <c r="H1774" s="158">
        <v>1.2756000000000001</v>
      </c>
      <c r="I1774" s="158">
        <v>2.4984999999999999</v>
      </c>
      <c r="J1774" s="158">
        <v>1.5327</v>
      </c>
      <c r="K1774" s="158">
        <v>9.4946000000000002</v>
      </c>
      <c r="L1774" s="158">
        <v>5.5587999999999997</v>
      </c>
      <c r="M1774" s="158">
        <v>2.109</v>
      </c>
      <c r="N1774" s="158">
        <v>4.2767999999999997</v>
      </c>
      <c r="O1774" s="158">
        <v>27.168399999999998</v>
      </c>
      <c r="P1774" s="158">
        <v>8.6615000000000002</v>
      </c>
      <c r="Q1774" s="158">
        <v>16.612300000000001</v>
      </c>
      <c r="R1774" s="158">
        <v>37.740099999999998</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1351</v>
      </c>
      <c r="B1775" s="154" t="s">
        <v>1391</v>
      </c>
      <c r="C1775" s="154">
        <v>119589</v>
      </c>
      <c r="D1775" s="157">
        <v>44859</v>
      </c>
      <c r="E1775" s="158">
        <v>163.1335</v>
      </c>
      <c r="F1775" s="158">
        <v>1.1571</v>
      </c>
      <c r="G1775" s="158">
        <v>1.1571</v>
      </c>
      <c r="H1775" s="158">
        <v>1.2995000000000001</v>
      </c>
      <c r="I1775" s="158">
        <v>2.5468000000000002</v>
      </c>
      <c r="J1775" s="158">
        <v>1.6418999999999999</v>
      </c>
      <c r="K1775" s="158">
        <v>9.8336000000000006</v>
      </c>
      <c r="L1775" s="158">
        <v>6.2163000000000004</v>
      </c>
      <c r="M1775" s="158">
        <v>3.0579999999999998</v>
      </c>
      <c r="N1775" s="158">
        <v>5.5282999999999998</v>
      </c>
      <c r="O1775" s="158">
        <v>28.5059</v>
      </c>
      <c r="P1775" s="158">
        <v>9.7158999999999995</v>
      </c>
      <c r="Q1775" s="158">
        <v>17.139299999999999</v>
      </c>
      <c r="R1775" s="158">
        <v>39.262</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1351</v>
      </c>
      <c r="B1776" s="154" t="s">
        <v>1392</v>
      </c>
      <c r="C1776" s="154">
        <v>145206</v>
      </c>
      <c r="D1776" s="157">
        <v>44859</v>
      </c>
      <c r="E1776" s="158">
        <v>24.703399999999998</v>
      </c>
      <c r="F1776" s="158">
        <v>0.29349999999999998</v>
      </c>
      <c r="G1776" s="158">
        <v>0.29349999999999998</v>
      </c>
      <c r="H1776" s="158">
        <v>-2.8299999999999999E-2</v>
      </c>
      <c r="I1776" s="158">
        <v>0.74670000000000003</v>
      </c>
      <c r="J1776" s="158">
        <v>0.72450000000000003</v>
      </c>
      <c r="K1776" s="158">
        <v>11.224</v>
      </c>
      <c r="L1776" s="158">
        <v>10.3436</v>
      </c>
      <c r="M1776" s="158">
        <v>7.7630999999999997</v>
      </c>
      <c r="N1776" s="158">
        <v>10.734400000000001</v>
      </c>
      <c r="O1776" s="158">
        <v>33.902000000000001</v>
      </c>
      <c r="P1776" s="158"/>
      <c r="Q1776" s="158">
        <v>25.703099999999999</v>
      </c>
      <c r="R1776" s="158">
        <v>46.781999999999996</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1351</v>
      </c>
      <c r="B1777" s="154" t="s">
        <v>1393</v>
      </c>
      <c r="C1777" s="154">
        <v>145208</v>
      </c>
      <c r="D1777" s="157">
        <v>44859</v>
      </c>
      <c r="E1777" s="158">
        <v>22.917000000000002</v>
      </c>
      <c r="F1777" s="158">
        <v>0.27</v>
      </c>
      <c r="G1777" s="158">
        <v>0.27</v>
      </c>
      <c r="H1777" s="158">
        <v>-6.8000000000000005E-2</v>
      </c>
      <c r="I1777" s="158">
        <v>0.66859999999999997</v>
      </c>
      <c r="J1777" s="158">
        <v>0.54579999999999995</v>
      </c>
      <c r="K1777" s="158">
        <v>10.6439</v>
      </c>
      <c r="L1777" s="158">
        <v>9.2779000000000007</v>
      </c>
      <c r="M1777" s="158">
        <v>6.2251000000000003</v>
      </c>
      <c r="N1777" s="158">
        <v>8.6423000000000005</v>
      </c>
      <c r="O1777" s="158">
        <v>31.4739</v>
      </c>
      <c r="P1777" s="158"/>
      <c r="Q1777" s="158">
        <v>23.338899999999999</v>
      </c>
      <c r="R1777" s="158">
        <v>44.075800000000001</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1351</v>
      </c>
      <c r="B1778" s="154" t="s">
        <v>1394</v>
      </c>
      <c r="C1778" s="154">
        <v>129649</v>
      </c>
      <c r="D1778" s="157">
        <v>44859</v>
      </c>
      <c r="E1778" s="158">
        <v>33.409999999999997</v>
      </c>
      <c r="F1778" s="158">
        <v>0.75390000000000001</v>
      </c>
      <c r="G1778" s="158">
        <v>0.75390000000000001</v>
      </c>
      <c r="H1778" s="158">
        <v>-0.50629999999999997</v>
      </c>
      <c r="I1778" s="158">
        <v>0.14990000000000001</v>
      </c>
      <c r="J1778" s="158">
        <v>0.27010000000000001</v>
      </c>
      <c r="K1778" s="158">
        <v>10.0099</v>
      </c>
      <c r="L1778" s="158">
        <v>8.1579999999999995</v>
      </c>
      <c r="M1778" s="158">
        <v>8.0879999999999992</v>
      </c>
      <c r="N1778" s="158">
        <v>13.485099999999999</v>
      </c>
      <c r="O1778" s="158">
        <v>33.2821</v>
      </c>
      <c r="P1778" s="158">
        <v>16.117699999999999</v>
      </c>
      <c r="Q1778" s="158">
        <v>15.480600000000001</v>
      </c>
      <c r="R1778" s="158">
        <v>40.183</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1351</v>
      </c>
      <c r="B1779" s="154" t="s">
        <v>1395</v>
      </c>
      <c r="C1779" s="154">
        <v>129647</v>
      </c>
      <c r="D1779" s="157">
        <v>44859</v>
      </c>
      <c r="E1779" s="158">
        <v>31.23</v>
      </c>
      <c r="F1779" s="158">
        <v>0.7419</v>
      </c>
      <c r="G1779" s="158">
        <v>0.7419</v>
      </c>
      <c r="H1779" s="158">
        <v>-0.54139999999999999</v>
      </c>
      <c r="I1779" s="158">
        <v>9.6199999999999994E-2</v>
      </c>
      <c r="J1779" s="158">
        <v>0.1925</v>
      </c>
      <c r="K1779" s="158">
        <v>9.7330000000000005</v>
      </c>
      <c r="L1779" s="158">
        <v>7.6154000000000002</v>
      </c>
      <c r="M1779" s="158">
        <v>7.2827000000000002</v>
      </c>
      <c r="N1779" s="158">
        <v>12.419</v>
      </c>
      <c r="O1779" s="158">
        <v>32.221499999999999</v>
      </c>
      <c r="P1779" s="158">
        <v>15.254799999999999</v>
      </c>
      <c r="Q1779" s="158">
        <v>14.554600000000001</v>
      </c>
      <c r="R1779" s="158">
        <v>39.0199</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1351</v>
      </c>
      <c r="B1780" s="154" t="s">
        <v>1813</v>
      </c>
      <c r="C1780" s="154">
        <v>148618</v>
      </c>
      <c r="D1780" s="157">
        <v>44859</v>
      </c>
      <c r="E1780" s="158">
        <v>16.324000000000002</v>
      </c>
      <c r="F1780" s="158">
        <v>0.5544</v>
      </c>
      <c r="G1780" s="158">
        <v>0.5544</v>
      </c>
      <c r="H1780" s="158">
        <v>-0.5756</v>
      </c>
      <c r="I1780" s="158">
        <v>0.33439999999999998</v>
      </c>
      <c r="J1780" s="158">
        <v>0.20930000000000001</v>
      </c>
      <c r="K1780" s="158">
        <v>6.8891</v>
      </c>
      <c r="L1780" s="158">
        <v>4.4775999999999998</v>
      </c>
      <c r="M1780" s="158">
        <v>3.9453999999999998</v>
      </c>
      <c r="N1780" s="158">
        <v>11.654500000000001</v>
      </c>
      <c r="O1780" s="158"/>
      <c r="P1780" s="158"/>
      <c r="Q1780" s="158">
        <v>30.496200000000002</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1351</v>
      </c>
      <c r="B1781" s="154" t="s">
        <v>1814</v>
      </c>
      <c r="C1781" s="154">
        <v>148617</v>
      </c>
      <c r="D1781" s="157">
        <v>44859</v>
      </c>
      <c r="E1781" s="158">
        <v>15.7539</v>
      </c>
      <c r="F1781" s="158">
        <v>0.53539999999999999</v>
      </c>
      <c r="G1781" s="158">
        <v>0.53539999999999999</v>
      </c>
      <c r="H1781" s="158">
        <v>-0.60819999999999996</v>
      </c>
      <c r="I1781" s="158">
        <v>0.26800000000000002</v>
      </c>
      <c r="J1781" s="158">
        <v>5.7799999999999997E-2</v>
      </c>
      <c r="K1781" s="158">
        <v>6.4237000000000002</v>
      </c>
      <c r="L1781" s="158">
        <v>3.5507</v>
      </c>
      <c r="M1781" s="158">
        <v>2.5438000000000001</v>
      </c>
      <c r="N1781" s="158">
        <v>9.5884999999999998</v>
      </c>
      <c r="O1781" s="158"/>
      <c r="P1781" s="158"/>
      <c r="Q1781" s="158">
        <v>28.000699999999998</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0.67131086956521746</v>
      </c>
      <c r="G1782" s="160">
        <v>0.67131086956521746</v>
      </c>
      <c r="H1782" s="160">
        <v>0.11005869565217392</v>
      </c>
      <c r="I1782" s="160">
        <v>0.90948913043478274</v>
      </c>
      <c r="J1782" s="160">
        <v>0.16379347826086957</v>
      </c>
      <c r="K1782" s="160">
        <v>7.9833195652173909</v>
      </c>
      <c r="L1782" s="160">
        <v>4.8501043478260861</v>
      </c>
      <c r="M1782" s="160">
        <v>3.7158130434782604</v>
      </c>
      <c r="N1782" s="160">
        <v>7.1256891304347798</v>
      </c>
      <c r="O1782" s="160">
        <v>31.594792500000004</v>
      </c>
      <c r="P1782" s="160">
        <v>14.216879999999998</v>
      </c>
      <c r="Q1782" s="160">
        <v>20.842886956521742</v>
      </c>
      <c r="R1782" s="160">
        <v>40.140952272727276</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0.64680000000000004</v>
      </c>
      <c r="G1783" s="160">
        <v>0.64680000000000004</v>
      </c>
      <c r="H1783" s="160">
        <v>4.9200000000000001E-2</v>
      </c>
      <c r="I1783" s="160">
        <v>0.99065000000000003</v>
      </c>
      <c r="J1783" s="160">
        <v>0.31745000000000001</v>
      </c>
      <c r="K1783" s="160">
        <v>7.7710000000000008</v>
      </c>
      <c r="L1783" s="160">
        <v>5.5611499999999996</v>
      </c>
      <c r="M1783" s="160">
        <v>3.7253499999999997</v>
      </c>
      <c r="N1783" s="160">
        <v>8.3874999999999993</v>
      </c>
      <c r="O1783" s="160">
        <v>30.212</v>
      </c>
      <c r="P1783" s="160">
        <v>14.28955</v>
      </c>
      <c r="Q1783" s="160">
        <v>20.126750000000001</v>
      </c>
      <c r="R1783" s="160">
        <v>40.885950000000001</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05"/>
      <c r="B1784" s="105"/>
      <c r="C1784" s="105"/>
      <c r="D1784" s="105"/>
      <c r="E1784" s="105"/>
      <c r="F1784" s="105"/>
      <c r="G1784" s="105"/>
      <c r="H1784" s="105"/>
      <c r="I1784" s="105"/>
      <c r="J1784" s="105"/>
      <c r="K1784" s="105"/>
      <c r="L1784" s="105"/>
      <c r="M1784" s="105"/>
      <c r="N1784" s="105"/>
      <c r="O1784" s="105"/>
      <c r="P1784" s="105"/>
      <c r="Q1784" s="105"/>
      <c r="R1784" s="105"/>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1815</v>
      </c>
      <c r="C1786" s="154">
        <v>148637</v>
      </c>
      <c r="D1786" s="157">
        <v>44859</v>
      </c>
      <c r="E1786" s="158">
        <v>12.78</v>
      </c>
      <c r="F1786" s="158">
        <v>0.55069999999999997</v>
      </c>
      <c r="G1786" s="158">
        <v>0.55069999999999997</v>
      </c>
      <c r="H1786" s="158">
        <v>1.1876</v>
      </c>
      <c r="I1786" s="158">
        <v>3.3980999999999999</v>
      </c>
      <c r="J1786" s="158">
        <v>2.2400000000000002</v>
      </c>
      <c r="K1786" s="158">
        <v>6.7668999999999997</v>
      </c>
      <c r="L1786" s="158">
        <v>2.3218999999999999</v>
      </c>
      <c r="M1786" s="158">
        <v>-3.4014000000000002</v>
      </c>
      <c r="N1786" s="158">
        <v>-8.0576000000000008</v>
      </c>
      <c r="O1786" s="158"/>
      <c r="P1786" s="158"/>
      <c r="Q1786" s="158">
        <v>14.2972</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1816</v>
      </c>
      <c r="C1787" s="154">
        <v>148635</v>
      </c>
      <c r="D1787" s="157">
        <v>44859</v>
      </c>
      <c r="E1787" s="158">
        <v>12.36</v>
      </c>
      <c r="F1787" s="158">
        <v>0.5696</v>
      </c>
      <c r="G1787" s="158">
        <v>0.5696</v>
      </c>
      <c r="H1787" s="158">
        <v>1.1456999999999999</v>
      </c>
      <c r="I1787" s="158">
        <v>3.2581000000000002</v>
      </c>
      <c r="J1787" s="158">
        <v>2.0644</v>
      </c>
      <c r="K1787" s="158">
        <v>6.3682999999999996</v>
      </c>
      <c r="L1787" s="158">
        <v>1.5611999999999999</v>
      </c>
      <c r="M1787" s="158">
        <v>-4.6295999999999999</v>
      </c>
      <c r="N1787" s="158">
        <v>-9.6491000000000007</v>
      </c>
      <c r="O1787" s="158"/>
      <c r="P1787" s="158"/>
      <c r="Q1787" s="158">
        <v>12.235300000000001</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44859</v>
      </c>
      <c r="E1788" s="158">
        <v>15.19</v>
      </c>
      <c r="F1788" s="158">
        <v>0.66269999999999996</v>
      </c>
      <c r="G1788" s="158">
        <v>0.66269999999999996</v>
      </c>
      <c r="H1788" s="158">
        <v>1.1317999999999999</v>
      </c>
      <c r="I1788" s="158">
        <v>2.5657999999999999</v>
      </c>
      <c r="J1788" s="158">
        <v>1.2666999999999999</v>
      </c>
      <c r="K1788" s="158">
        <v>2.4275000000000002</v>
      </c>
      <c r="L1788" s="158">
        <v>-1.9367000000000001</v>
      </c>
      <c r="M1788" s="158">
        <v>-5.1218000000000004</v>
      </c>
      <c r="N1788" s="158">
        <v>-11.891</v>
      </c>
      <c r="O1788" s="158"/>
      <c r="P1788" s="158"/>
      <c r="Q1788" s="158">
        <v>16.737300000000001</v>
      </c>
      <c r="R1788" s="158">
        <v>16.3062</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44859</v>
      </c>
      <c r="E1789" s="158">
        <v>14.56</v>
      </c>
      <c r="F1789" s="158">
        <v>0.69159999999999999</v>
      </c>
      <c r="G1789" s="158">
        <v>0.69159999999999999</v>
      </c>
      <c r="H1789" s="158">
        <v>1.1111</v>
      </c>
      <c r="I1789" s="158">
        <v>2.5352000000000001</v>
      </c>
      <c r="J1789" s="158">
        <v>1.1814</v>
      </c>
      <c r="K1789" s="158">
        <v>2.1038000000000001</v>
      </c>
      <c r="L1789" s="158">
        <v>-2.6086999999999998</v>
      </c>
      <c r="M1789" s="158">
        <v>-6.1856</v>
      </c>
      <c r="N1789" s="158">
        <v>-13.1783</v>
      </c>
      <c r="O1789" s="158"/>
      <c r="P1789" s="158"/>
      <c r="Q1789" s="158">
        <v>14.920999999999999</v>
      </c>
      <c r="R1789" s="158">
        <v>14.539</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1817</v>
      </c>
      <c r="C1790" s="154">
        <v>148517</v>
      </c>
      <c r="D1790" s="157">
        <v>44859</v>
      </c>
      <c r="E1790" s="158">
        <v>13.33</v>
      </c>
      <c r="F1790" s="158">
        <v>0.52790000000000004</v>
      </c>
      <c r="G1790" s="158">
        <v>0.52790000000000004</v>
      </c>
      <c r="H1790" s="158">
        <v>1.0613999999999999</v>
      </c>
      <c r="I1790" s="158">
        <v>2.8549000000000002</v>
      </c>
      <c r="J1790" s="158">
        <v>2.6173999999999999</v>
      </c>
      <c r="K1790" s="158">
        <v>6.3846999999999996</v>
      </c>
      <c r="L1790" s="158">
        <v>5.0433000000000003</v>
      </c>
      <c r="M1790" s="158">
        <v>1.6780999999999999</v>
      </c>
      <c r="N1790" s="158">
        <v>-3.6153</v>
      </c>
      <c r="O1790" s="158"/>
      <c r="P1790" s="158"/>
      <c r="Q1790" s="158">
        <v>15.100300000000001</v>
      </c>
      <c r="R1790" s="158">
        <v>15.009600000000001</v>
      </c>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1818</v>
      </c>
      <c r="C1791" s="154">
        <v>148516</v>
      </c>
      <c r="D1791" s="157">
        <v>44859</v>
      </c>
      <c r="E1791" s="158">
        <v>13.74</v>
      </c>
      <c r="F1791" s="158">
        <v>0.5857</v>
      </c>
      <c r="G1791" s="158">
        <v>0.5857</v>
      </c>
      <c r="H1791" s="158">
        <v>1.1037999999999999</v>
      </c>
      <c r="I1791" s="158">
        <v>2.9213</v>
      </c>
      <c r="J1791" s="158">
        <v>2.7673999999999999</v>
      </c>
      <c r="K1791" s="158">
        <v>6.6769999999999996</v>
      </c>
      <c r="L1791" s="158">
        <v>5.6923000000000004</v>
      </c>
      <c r="M1791" s="158">
        <v>2.6139000000000001</v>
      </c>
      <c r="N1791" s="158">
        <v>-2.2759999999999998</v>
      </c>
      <c r="O1791" s="158"/>
      <c r="P1791" s="158"/>
      <c r="Q1791" s="158">
        <v>16.818999999999999</v>
      </c>
      <c r="R1791" s="158">
        <v>16.702300000000001</v>
      </c>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1819</v>
      </c>
      <c r="C1792" s="154">
        <v>148751</v>
      </c>
      <c r="D1792" s="157">
        <v>44859</v>
      </c>
      <c r="E1792" s="158">
        <v>12.36</v>
      </c>
      <c r="F1792" s="158">
        <v>0.40620000000000001</v>
      </c>
      <c r="G1792" s="158">
        <v>0.40620000000000001</v>
      </c>
      <c r="H1792" s="158">
        <v>0.32469999999999999</v>
      </c>
      <c r="I1792" s="158">
        <v>1.6447000000000001</v>
      </c>
      <c r="J1792" s="158">
        <v>1.0629999999999999</v>
      </c>
      <c r="K1792" s="158">
        <v>3.6044</v>
      </c>
      <c r="L1792" s="158">
        <v>-0.48309999999999997</v>
      </c>
      <c r="M1792" s="158">
        <v>-5.5768000000000004</v>
      </c>
      <c r="N1792" s="158">
        <v>-7.6923000000000004</v>
      </c>
      <c r="O1792" s="158"/>
      <c r="P1792" s="158"/>
      <c r="Q1792" s="158">
        <v>14.1594</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1820</v>
      </c>
      <c r="C1793" s="154">
        <v>148753</v>
      </c>
      <c r="D1793" s="157">
        <v>44859</v>
      </c>
      <c r="E1793" s="158">
        <v>12</v>
      </c>
      <c r="F1793" s="158">
        <v>0.33439999999999998</v>
      </c>
      <c r="G1793" s="158">
        <v>0.33439999999999998</v>
      </c>
      <c r="H1793" s="158">
        <v>0.25059999999999999</v>
      </c>
      <c r="I1793" s="158">
        <v>1.5227999999999999</v>
      </c>
      <c r="J1793" s="158">
        <v>0.84030000000000005</v>
      </c>
      <c r="K1793" s="158">
        <v>3.1814</v>
      </c>
      <c r="L1793" s="158">
        <v>-1.3969</v>
      </c>
      <c r="M1793" s="158">
        <v>-6.9046000000000003</v>
      </c>
      <c r="N1793" s="158">
        <v>-9.3656000000000006</v>
      </c>
      <c r="O1793" s="158"/>
      <c r="P1793" s="158"/>
      <c r="Q1793" s="158">
        <v>12.069699999999999</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1821</v>
      </c>
      <c r="C1794" s="154">
        <v>148606</v>
      </c>
      <c r="D1794" s="157">
        <v>44859</v>
      </c>
      <c r="E1794" s="158">
        <v>12.073</v>
      </c>
      <c r="F1794" s="158">
        <v>0.92789999999999995</v>
      </c>
      <c r="G1794" s="158">
        <v>0.92789999999999995</v>
      </c>
      <c r="H1794" s="158">
        <v>1.1308</v>
      </c>
      <c r="I1794" s="158">
        <v>3.7199</v>
      </c>
      <c r="J1794" s="158">
        <v>1.8733</v>
      </c>
      <c r="K1794" s="158">
        <v>5.9406999999999996</v>
      </c>
      <c r="L1794" s="158">
        <v>1.6758999999999999</v>
      </c>
      <c r="M1794" s="158">
        <v>-1.2837000000000001</v>
      </c>
      <c r="N1794" s="158">
        <v>-4.0911999999999997</v>
      </c>
      <c r="O1794" s="158"/>
      <c r="P1794" s="158"/>
      <c r="Q1794" s="158">
        <v>10.526899999999999</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1822</v>
      </c>
      <c r="C1795" s="154">
        <v>148602</v>
      </c>
      <c r="D1795" s="157">
        <v>44859</v>
      </c>
      <c r="E1795" s="158">
        <v>11.688000000000001</v>
      </c>
      <c r="F1795" s="158">
        <v>0.90649999999999997</v>
      </c>
      <c r="G1795" s="158">
        <v>0.90649999999999997</v>
      </c>
      <c r="H1795" s="158">
        <v>1.0985</v>
      </c>
      <c r="I1795" s="158">
        <v>3.6537999999999999</v>
      </c>
      <c r="J1795" s="158">
        <v>1.7232000000000001</v>
      </c>
      <c r="K1795" s="158">
        <v>5.4778000000000002</v>
      </c>
      <c r="L1795" s="158">
        <v>0.80210000000000004</v>
      </c>
      <c r="M1795" s="158">
        <v>-2.5350000000000001</v>
      </c>
      <c r="N1795" s="158">
        <v>-5.7039</v>
      </c>
      <c r="O1795" s="158"/>
      <c r="P1795" s="158"/>
      <c r="Q1795" s="158">
        <v>8.6401000000000003</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2040</v>
      </c>
      <c r="C1796" s="154">
        <v>148572</v>
      </c>
      <c r="D1796" s="157">
        <v>44859</v>
      </c>
      <c r="E1796" s="158">
        <v>29.274999999999999</v>
      </c>
      <c r="F1796" s="158">
        <v>0.22939999999999999</v>
      </c>
      <c r="G1796" s="158">
        <v>0.22939999999999999</v>
      </c>
      <c r="H1796" s="158">
        <v>0.71909999999999996</v>
      </c>
      <c r="I1796" s="158">
        <v>3.4672000000000001</v>
      </c>
      <c r="J1796" s="158">
        <v>1.452</v>
      </c>
      <c r="K1796" s="158">
        <v>4.4454000000000002</v>
      </c>
      <c r="L1796" s="158">
        <v>2.2778999999999998</v>
      </c>
      <c r="M1796" s="158">
        <v>0.48399999999999999</v>
      </c>
      <c r="N1796" s="158">
        <v>-3.2166999999999999</v>
      </c>
      <c r="O1796" s="158"/>
      <c r="P1796" s="158"/>
      <c r="Q1796" s="158">
        <v>15.0945</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1823</v>
      </c>
      <c r="C1797" s="154">
        <v>148564</v>
      </c>
      <c r="D1797" s="157">
        <v>44859</v>
      </c>
      <c r="E1797" s="158">
        <v>22.297999999999998</v>
      </c>
      <c r="F1797" s="158">
        <v>0.6159</v>
      </c>
      <c r="G1797" s="158">
        <v>0.6159</v>
      </c>
      <c r="H1797" s="158">
        <v>0.1671</v>
      </c>
      <c r="I1797" s="158">
        <v>2.4268000000000001</v>
      </c>
      <c r="J1797" s="158">
        <v>-0.87749999999999995</v>
      </c>
      <c r="K1797" s="158">
        <v>10.023899999999999</v>
      </c>
      <c r="L1797" s="158">
        <v>6.1738999999999997</v>
      </c>
      <c r="M1797" s="158">
        <v>14.4444</v>
      </c>
      <c r="N1797" s="158">
        <v>21.242100000000001</v>
      </c>
      <c r="O1797" s="158"/>
      <c r="P1797" s="158"/>
      <c r="Q1797" s="158">
        <v>50.244</v>
      </c>
      <c r="R1797" s="158"/>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1824</v>
      </c>
      <c r="C1798" s="154">
        <v>148560</v>
      </c>
      <c r="D1798" s="157">
        <v>44859</v>
      </c>
      <c r="E1798" s="158">
        <v>21.684699999999999</v>
      </c>
      <c r="F1798" s="158">
        <v>0.59419999999999995</v>
      </c>
      <c r="G1798" s="158">
        <v>0.59419999999999995</v>
      </c>
      <c r="H1798" s="158">
        <v>0.1265</v>
      </c>
      <c r="I1798" s="158">
        <v>2.3858000000000001</v>
      </c>
      <c r="J1798" s="158">
        <v>-1.0134000000000001</v>
      </c>
      <c r="K1798" s="158">
        <v>9.5242000000000004</v>
      </c>
      <c r="L1798" s="158">
        <v>5.1420000000000003</v>
      </c>
      <c r="M1798" s="158">
        <v>13.03</v>
      </c>
      <c r="N1798" s="158">
        <v>19.347999999999999</v>
      </c>
      <c r="O1798" s="158"/>
      <c r="P1798" s="158"/>
      <c r="Q1798" s="158">
        <v>48.131700000000002</v>
      </c>
      <c r="R1798" s="158"/>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44859</v>
      </c>
      <c r="E1799" s="158">
        <v>17.09</v>
      </c>
      <c r="F1799" s="158">
        <v>0.70709999999999995</v>
      </c>
      <c r="G1799" s="158">
        <v>0.70709999999999995</v>
      </c>
      <c r="H1799" s="158">
        <v>1.0046999999999999</v>
      </c>
      <c r="I1799" s="158">
        <v>3.1381999999999999</v>
      </c>
      <c r="J1799" s="158">
        <v>1.5448999999999999</v>
      </c>
      <c r="K1799" s="158">
        <v>5.6242000000000001</v>
      </c>
      <c r="L1799" s="158">
        <v>4.5259999999999998</v>
      </c>
      <c r="M1799" s="158">
        <v>1.6657</v>
      </c>
      <c r="N1799" s="158">
        <v>-1.6120000000000001</v>
      </c>
      <c r="O1799" s="158">
        <v>18.406400000000001</v>
      </c>
      <c r="P1799" s="158"/>
      <c r="Q1799" s="158">
        <v>17.688300000000002</v>
      </c>
      <c r="R1799" s="158">
        <v>22.370999999999999</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44859</v>
      </c>
      <c r="E1800" s="158">
        <v>16.71</v>
      </c>
      <c r="F1800" s="158">
        <v>0.66269999999999996</v>
      </c>
      <c r="G1800" s="158">
        <v>0.66269999999999996</v>
      </c>
      <c r="H1800" s="158">
        <v>0.96679999999999999</v>
      </c>
      <c r="I1800" s="158">
        <v>3.0844999999999998</v>
      </c>
      <c r="J1800" s="158">
        <v>1.5187999999999999</v>
      </c>
      <c r="K1800" s="158">
        <v>5.4259000000000004</v>
      </c>
      <c r="L1800" s="158">
        <v>4.1120999999999999</v>
      </c>
      <c r="M1800" s="158">
        <v>1.0889</v>
      </c>
      <c r="N1800" s="158">
        <v>-2.3948999999999998</v>
      </c>
      <c r="O1800" s="158">
        <v>17.5992</v>
      </c>
      <c r="P1800" s="158"/>
      <c r="Q1800" s="158">
        <v>16.886800000000001</v>
      </c>
      <c r="R1800" s="158">
        <v>21.432200000000002</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44859</v>
      </c>
      <c r="E1801" s="158">
        <v>176.94380000000001</v>
      </c>
      <c r="F1801" s="158">
        <v>0.79139999999999999</v>
      </c>
      <c r="G1801" s="158">
        <v>0.79139999999999999</v>
      </c>
      <c r="H1801" s="158">
        <v>1.1207</v>
      </c>
      <c r="I1801" s="158">
        <v>3.1709000000000001</v>
      </c>
      <c r="J1801" s="158">
        <v>1.6331</v>
      </c>
      <c r="K1801" s="158">
        <v>5.0784000000000002</v>
      </c>
      <c r="L1801" s="158">
        <v>5.1082000000000001</v>
      </c>
      <c r="M1801" s="158">
        <v>0.96140000000000003</v>
      </c>
      <c r="N1801" s="158">
        <v>-1.9374</v>
      </c>
      <c r="O1801" s="158">
        <v>15.5313</v>
      </c>
      <c r="P1801" s="158">
        <v>12.492000000000001</v>
      </c>
      <c r="Q1801" s="158">
        <v>14.1541</v>
      </c>
      <c r="R1801" s="158">
        <v>23.4176</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44859</v>
      </c>
      <c r="E1802" s="158">
        <v>724.83820571432</v>
      </c>
      <c r="F1802" s="158">
        <v>0.78400000000000003</v>
      </c>
      <c r="G1802" s="158">
        <v>0.78400000000000003</v>
      </c>
      <c r="H1802" s="158">
        <v>1.1082000000000001</v>
      </c>
      <c r="I1802" s="158">
        <v>3.1452</v>
      </c>
      <c r="J1802" s="158">
        <v>1.5744</v>
      </c>
      <c r="K1802" s="158">
        <v>4.9089999999999998</v>
      </c>
      <c r="L1802" s="158">
        <v>4.7816000000000001</v>
      </c>
      <c r="M1802" s="158">
        <v>0.46310000000000001</v>
      </c>
      <c r="N1802" s="158">
        <v>-2.6145</v>
      </c>
      <c r="O1802" s="158">
        <v>14.657400000000001</v>
      </c>
      <c r="P1802" s="158">
        <v>11.577199999999999</v>
      </c>
      <c r="Q1802" s="158">
        <v>14.4018</v>
      </c>
      <c r="R1802" s="158">
        <v>22.504799999999999</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0.62046470588235281</v>
      </c>
      <c r="G1803" s="160">
        <v>0.62046470588235281</v>
      </c>
      <c r="H1803" s="160">
        <v>0.86818235294117629</v>
      </c>
      <c r="I1803" s="160">
        <v>2.8760705882352946</v>
      </c>
      <c r="J1803" s="160">
        <v>1.3805529411764703</v>
      </c>
      <c r="K1803" s="160">
        <v>5.5272647058823523</v>
      </c>
      <c r="L1803" s="160">
        <v>2.5172352941176466</v>
      </c>
      <c r="M1803" s="160">
        <v>4.6529411764706111E-2</v>
      </c>
      <c r="N1803" s="160">
        <v>-2.7473941176470591</v>
      </c>
      <c r="O1803" s="160">
        <v>16.548575</v>
      </c>
      <c r="P1803" s="160">
        <v>12.034600000000001</v>
      </c>
      <c r="Q1803" s="160">
        <v>18.359258823529412</v>
      </c>
      <c r="R1803" s="160">
        <v>19.035337499999997</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0.6159</v>
      </c>
      <c r="G1804" s="160">
        <v>0.6159</v>
      </c>
      <c r="H1804" s="160">
        <v>1.0985</v>
      </c>
      <c r="I1804" s="160">
        <v>3.0844999999999998</v>
      </c>
      <c r="J1804" s="160">
        <v>1.5448999999999999</v>
      </c>
      <c r="K1804" s="160">
        <v>5.4778000000000002</v>
      </c>
      <c r="L1804" s="160">
        <v>2.3218999999999999</v>
      </c>
      <c r="M1804" s="160">
        <v>0.46310000000000001</v>
      </c>
      <c r="N1804" s="160">
        <v>-3.6153</v>
      </c>
      <c r="O1804" s="160">
        <v>16.565249999999999</v>
      </c>
      <c r="P1804" s="160">
        <v>12.034600000000001</v>
      </c>
      <c r="Q1804" s="160">
        <v>14.920999999999999</v>
      </c>
      <c r="R1804" s="160">
        <v>19.067250000000001</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05"/>
      <c r="B1805" s="105"/>
      <c r="C1805" s="105"/>
      <c r="D1805" s="105"/>
      <c r="E1805" s="105"/>
      <c r="F1805" s="105"/>
      <c r="G1805" s="105"/>
      <c r="H1805" s="105"/>
      <c r="I1805" s="105"/>
      <c r="J1805" s="105"/>
      <c r="K1805" s="105"/>
      <c r="L1805" s="105"/>
      <c r="M1805" s="105"/>
      <c r="N1805" s="105"/>
      <c r="O1805" s="105"/>
      <c r="P1805" s="105"/>
      <c r="Q1805" s="105"/>
      <c r="R1805" s="105"/>
    </row>
    <row r="1806" spans="1:34" x14ac:dyDescent="0.3">
      <c r="A1806" s="156" t="s">
        <v>1396</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1397</v>
      </c>
      <c r="B1807" s="154" t="s">
        <v>1825</v>
      </c>
      <c r="C1807" s="154">
        <v>112016</v>
      </c>
      <c r="D1807" s="157">
        <v>44859</v>
      </c>
      <c r="E1807" s="158">
        <v>259.69810000000001</v>
      </c>
      <c r="F1807" s="158">
        <v>6.8322000000000003</v>
      </c>
      <c r="G1807" s="158">
        <v>6.8322000000000003</v>
      </c>
      <c r="H1807" s="158">
        <v>5.0204000000000004</v>
      </c>
      <c r="I1807" s="158">
        <v>5.3407</v>
      </c>
      <c r="J1807" s="158">
        <v>5.2050000000000001</v>
      </c>
      <c r="K1807" s="158">
        <v>4.6768000000000001</v>
      </c>
      <c r="L1807" s="158">
        <v>3.9432</v>
      </c>
      <c r="M1807" s="158">
        <v>3.9731999999999998</v>
      </c>
      <c r="N1807" s="158">
        <v>3.9325999999999999</v>
      </c>
      <c r="O1807" s="158">
        <v>5.2152000000000003</v>
      </c>
      <c r="P1807" s="158">
        <v>6.407</v>
      </c>
      <c r="Q1807" s="158">
        <v>7.4104999999999999</v>
      </c>
      <c r="R1807" s="158">
        <v>4.0072000000000001</v>
      </c>
      <c r="S1807" t="s">
        <v>1858</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1397</v>
      </c>
      <c r="B1808" s="154" t="s">
        <v>1398</v>
      </c>
      <c r="C1808" s="154">
        <v>119501</v>
      </c>
      <c r="D1808" s="157">
        <v>44859</v>
      </c>
      <c r="E1808" s="158">
        <v>456.23</v>
      </c>
      <c r="F1808" s="158">
        <v>7.4424000000000001</v>
      </c>
      <c r="G1808" s="158">
        <v>7.4424000000000001</v>
      </c>
      <c r="H1808" s="158">
        <v>5.5397999999999996</v>
      </c>
      <c r="I1808" s="158">
        <v>5.6622000000000003</v>
      </c>
      <c r="J1808" s="158">
        <v>5.5053999999999998</v>
      </c>
      <c r="K1808" s="158">
        <v>4.9600999999999997</v>
      </c>
      <c r="L1808" s="158">
        <v>4.3263999999999996</v>
      </c>
      <c r="M1808" s="158">
        <v>4.3895</v>
      </c>
      <c r="N1808" s="158">
        <v>4.3407999999999998</v>
      </c>
      <c r="O1808" s="158">
        <v>5.3433999999999999</v>
      </c>
      <c r="P1808" s="158">
        <v>6.4055999999999997</v>
      </c>
      <c r="Q1808" s="158">
        <v>7.7531999999999996</v>
      </c>
      <c r="R1808" s="158">
        <v>4.2915000000000001</v>
      </c>
      <c r="S1808" t="s">
        <v>1858</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1397</v>
      </c>
      <c r="B1809" s="154" t="s">
        <v>1399</v>
      </c>
      <c r="C1809" s="154">
        <v>101317</v>
      </c>
      <c r="D1809" s="157">
        <v>44859</v>
      </c>
      <c r="E1809" s="158">
        <v>450.67439999999999</v>
      </c>
      <c r="F1809" s="158">
        <v>7.2625000000000002</v>
      </c>
      <c r="G1809" s="158">
        <v>7.2625000000000002</v>
      </c>
      <c r="H1809" s="158">
        <v>5.3589000000000002</v>
      </c>
      <c r="I1809" s="158">
        <v>5.4824000000000002</v>
      </c>
      <c r="J1809" s="158">
        <v>5.3276000000000003</v>
      </c>
      <c r="K1809" s="158">
        <v>4.7781000000000002</v>
      </c>
      <c r="L1809" s="158">
        <v>4.1485000000000003</v>
      </c>
      <c r="M1809" s="158">
        <v>4.2148000000000003</v>
      </c>
      <c r="N1809" s="158">
        <v>4.1711999999999998</v>
      </c>
      <c r="O1809" s="158">
        <v>5.1860999999999997</v>
      </c>
      <c r="P1809" s="158">
        <v>6.2592999999999996</v>
      </c>
      <c r="Q1809" s="158">
        <v>7.4081999999999999</v>
      </c>
      <c r="R1809" s="158">
        <v>4.1254999999999997</v>
      </c>
      <c r="S1809" t="s">
        <v>1858</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1397</v>
      </c>
      <c r="B1810" s="154" t="s">
        <v>1400</v>
      </c>
      <c r="C1810" s="154">
        <v>144754</v>
      </c>
      <c r="D1810" s="157">
        <v>44859</v>
      </c>
      <c r="E1810" s="158">
        <v>12.787000000000001</v>
      </c>
      <c r="F1810" s="158">
        <v>7.1417000000000002</v>
      </c>
      <c r="G1810" s="158">
        <v>7.1417000000000002</v>
      </c>
      <c r="H1810" s="158">
        <v>5.3883000000000001</v>
      </c>
      <c r="I1810" s="158">
        <v>5.5372000000000003</v>
      </c>
      <c r="J1810" s="158">
        <v>5.2782999999999998</v>
      </c>
      <c r="K1810" s="158">
        <v>5.0972</v>
      </c>
      <c r="L1810" s="158">
        <v>4.5533000000000001</v>
      </c>
      <c r="M1810" s="158">
        <v>4.5484</v>
      </c>
      <c r="N1810" s="158">
        <v>4.4322999999999997</v>
      </c>
      <c r="O1810" s="158">
        <v>5.085</v>
      </c>
      <c r="P1810" s="158"/>
      <c r="Q1810" s="158">
        <v>6.1395</v>
      </c>
      <c r="R1810" s="158">
        <v>4.3207000000000004</v>
      </c>
      <c r="S1810" t="s">
        <v>1857</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1397</v>
      </c>
      <c r="B1811" s="154" t="s">
        <v>1401</v>
      </c>
      <c r="C1811" s="154">
        <v>144759</v>
      </c>
      <c r="D1811" s="157">
        <v>44859</v>
      </c>
      <c r="E1811" s="158">
        <v>12.3276</v>
      </c>
      <c r="F1811" s="158">
        <v>6.2220000000000004</v>
      </c>
      <c r="G1811" s="158">
        <v>6.2220000000000004</v>
      </c>
      <c r="H1811" s="158">
        <v>4.4874000000000001</v>
      </c>
      <c r="I1811" s="158">
        <v>4.6611000000000002</v>
      </c>
      <c r="J1811" s="158">
        <v>4.3840000000000003</v>
      </c>
      <c r="K1811" s="158">
        <v>4.2020999999999997</v>
      </c>
      <c r="L1811" s="158">
        <v>3.6543000000000001</v>
      </c>
      <c r="M1811" s="158">
        <v>3.6396999999999999</v>
      </c>
      <c r="N1811" s="158">
        <v>3.5167000000000002</v>
      </c>
      <c r="O1811" s="158">
        <v>4.1532</v>
      </c>
      <c r="P1811" s="158"/>
      <c r="Q1811" s="158">
        <v>5.2023999999999999</v>
      </c>
      <c r="R1811" s="158">
        <v>3.4030999999999998</v>
      </c>
      <c r="S1811" t="s">
        <v>1857</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1397</v>
      </c>
      <c r="B1812" s="154" t="s">
        <v>2038</v>
      </c>
      <c r="C1812" s="154">
        <v>119379</v>
      </c>
      <c r="D1812" s="157">
        <v>44859</v>
      </c>
      <c r="E1812" s="158">
        <v>2721.3744999999999</v>
      </c>
      <c r="F1812" s="158">
        <v>6.8528000000000002</v>
      </c>
      <c r="G1812" s="158">
        <v>6.8528000000000002</v>
      </c>
      <c r="H1812" s="158">
        <v>4.8766999999999996</v>
      </c>
      <c r="I1812" s="158">
        <v>4.7426000000000004</v>
      </c>
      <c r="J1812" s="158">
        <v>4.7855999999999996</v>
      </c>
      <c r="K1812" s="158">
        <v>4.7861000000000002</v>
      </c>
      <c r="L1812" s="158">
        <v>4.0946999999999996</v>
      </c>
      <c r="M1812" s="158">
        <v>4.0175000000000001</v>
      </c>
      <c r="N1812" s="158">
        <v>3.9186000000000001</v>
      </c>
      <c r="O1812" s="158">
        <v>4.2994000000000003</v>
      </c>
      <c r="P1812" s="158">
        <v>5.6936999999999998</v>
      </c>
      <c r="Q1812" s="158">
        <v>7.4089999999999998</v>
      </c>
      <c r="R1812" s="158">
        <v>3.6326000000000001</v>
      </c>
      <c r="S1812" t="s">
        <v>1858</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1397</v>
      </c>
      <c r="B1813" s="154" t="s">
        <v>2039</v>
      </c>
      <c r="C1813" s="154">
        <v>109269</v>
      </c>
      <c r="D1813" s="157">
        <v>44859</v>
      </c>
      <c r="E1813" s="158">
        <v>2662.4782</v>
      </c>
      <c r="F1813" s="158">
        <v>6.5308999999999999</v>
      </c>
      <c r="G1813" s="158">
        <v>6.5308999999999999</v>
      </c>
      <c r="H1813" s="158">
        <v>4.5548000000000002</v>
      </c>
      <c r="I1813" s="158">
        <v>4.4203000000000001</v>
      </c>
      <c r="J1813" s="158">
        <v>4.4623999999999997</v>
      </c>
      <c r="K1813" s="158">
        <v>4.4950000000000001</v>
      </c>
      <c r="L1813" s="158">
        <v>3.8742999999999999</v>
      </c>
      <c r="M1813" s="158">
        <v>3.8372999999999999</v>
      </c>
      <c r="N1813" s="158">
        <v>3.7401</v>
      </c>
      <c r="O1813" s="158">
        <v>4.0791000000000004</v>
      </c>
      <c r="P1813" s="158">
        <v>5.4772999999999996</v>
      </c>
      <c r="Q1813" s="158">
        <v>7.0956000000000001</v>
      </c>
      <c r="R1813" s="158">
        <v>3.427</v>
      </c>
      <c r="S1813" t="s">
        <v>1858</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1397</v>
      </c>
      <c r="B1814" s="154" t="s">
        <v>1986</v>
      </c>
      <c r="C1814" s="154">
        <v>143508</v>
      </c>
      <c r="D1814" s="157">
        <v>44859</v>
      </c>
      <c r="E1814" s="158">
        <v>1283.4963</v>
      </c>
      <c r="F1814" s="158">
        <v>6.7213000000000003</v>
      </c>
      <c r="G1814" s="158">
        <v>6.7213000000000003</v>
      </c>
      <c r="H1814" s="158">
        <v>5.4734999999999996</v>
      </c>
      <c r="I1814" s="158">
        <v>5.5113000000000003</v>
      </c>
      <c r="J1814" s="158">
        <v>5.6402999999999999</v>
      </c>
      <c r="K1814" s="158">
        <v>5.5038999999999998</v>
      </c>
      <c r="L1814" s="158">
        <v>4.6073000000000004</v>
      </c>
      <c r="M1814" s="158">
        <v>4.5130999999999997</v>
      </c>
      <c r="N1814" s="158">
        <v>4.4722</v>
      </c>
      <c r="O1814" s="158">
        <v>4.6619999999999999</v>
      </c>
      <c r="P1814" s="158"/>
      <c r="Q1814" s="158">
        <v>5.8327</v>
      </c>
      <c r="R1814" s="158">
        <v>4.1299000000000001</v>
      </c>
      <c r="S1814" t="s">
        <v>1858</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1397</v>
      </c>
      <c r="B1815" s="154" t="s">
        <v>2004</v>
      </c>
      <c r="C1815" s="154">
        <v>143464</v>
      </c>
      <c r="D1815" s="157">
        <v>44859</v>
      </c>
      <c r="E1815" s="158">
        <v>1273.0655999999999</v>
      </c>
      <c r="F1815" s="158">
        <v>6.6012000000000004</v>
      </c>
      <c r="G1815" s="158">
        <v>6.6012000000000004</v>
      </c>
      <c r="H1815" s="158">
        <v>5.3533999999999997</v>
      </c>
      <c r="I1815" s="158">
        <v>5.3912000000000004</v>
      </c>
      <c r="J1815" s="158">
        <v>5.5198</v>
      </c>
      <c r="K1815" s="158">
        <v>5.3808999999999996</v>
      </c>
      <c r="L1815" s="158">
        <v>4.4851000000000001</v>
      </c>
      <c r="M1815" s="158">
        <v>4.3643000000000001</v>
      </c>
      <c r="N1815" s="158">
        <v>4.3061999999999996</v>
      </c>
      <c r="O1815" s="158">
        <v>4.4706999999999999</v>
      </c>
      <c r="P1815" s="158"/>
      <c r="Q1815" s="158">
        <v>5.6367000000000003</v>
      </c>
      <c r="R1815" s="158">
        <v>3.9380999999999999</v>
      </c>
      <c r="S1815" t="s">
        <v>1858</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1397</v>
      </c>
      <c r="B1816" s="154" t="s">
        <v>1402</v>
      </c>
      <c r="C1816" s="154">
        <v>118317</v>
      </c>
      <c r="D1816" s="157">
        <v>44859</v>
      </c>
      <c r="E1816" s="158">
        <v>3346.9828000000002</v>
      </c>
      <c r="F1816" s="158">
        <v>6.3147000000000002</v>
      </c>
      <c r="G1816" s="158">
        <v>6.3147000000000002</v>
      </c>
      <c r="H1816" s="158">
        <v>4.7782999999999998</v>
      </c>
      <c r="I1816" s="158">
        <v>4.9930000000000003</v>
      </c>
      <c r="J1816" s="158">
        <v>4.8575999999999997</v>
      </c>
      <c r="K1816" s="158">
        <v>4.7023000000000001</v>
      </c>
      <c r="L1816" s="158">
        <v>4.0907</v>
      </c>
      <c r="M1816" s="158">
        <v>3.9956</v>
      </c>
      <c r="N1816" s="158">
        <v>3.8450000000000002</v>
      </c>
      <c r="O1816" s="158">
        <v>4.2145000000000001</v>
      </c>
      <c r="P1816" s="158">
        <v>5.2969999999999997</v>
      </c>
      <c r="Q1816" s="158">
        <v>6.8509000000000002</v>
      </c>
      <c r="R1816" s="158">
        <v>3.5226999999999999</v>
      </c>
      <c r="S1816" t="s">
        <v>1858</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1397</v>
      </c>
      <c r="B1817" s="154" t="s">
        <v>1403</v>
      </c>
      <c r="C1817" s="154">
        <v>109371</v>
      </c>
      <c r="D1817" s="157">
        <v>44859</v>
      </c>
      <c r="E1817" s="158">
        <v>3193.3687</v>
      </c>
      <c r="F1817" s="158">
        <v>5.7576999999999998</v>
      </c>
      <c r="G1817" s="158">
        <v>5.7576999999999998</v>
      </c>
      <c r="H1817" s="158">
        <v>4.2187999999999999</v>
      </c>
      <c r="I1817" s="158">
        <v>4.4326999999999996</v>
      </c>
      <c r="J1817" s="158">
        <v>4.3068999999999997</v>
      </c>
      <c r="K1817" s="158">
        <v>4.1529999999999996</v>
      </c>
      <c r="L1817" s="158">
        <v>3.5347</v>
      </c>
      <c r="M1817" s="158">
        <v>3.4422000000000001</v>
      </c>
      <c r="N1817" s="158">
        <v>3.2804000000000002</v>
      </c>
      <c r="O1817" s="158">
        <v>3.6303999999999998</v>
      </c>
      <c r="P1817" s="158">
        <v>4.7088000000000001</v>
      </c>
      <c r="Q1817" s="158">
        <v>6.8352000000000004</v>
      </c>
      <c r="R1817" s="158">
        <v>2.9516</v>
      </c>
      <c r="S1817" t="s">
        <v>1858</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1397</v>
      </c>
      <c r="B1818" s="154" t="s">
        <v>1404</v>
      </c>
      <c r="C1818" s="154">
        <v>119205</v>
      </c>
      <c r="D1818" s="157">
        <v>44859</v>
      </c>
      <c r="E1818" s="158">
        <v>3033.7541000000001</v>
      </c>
      <c r="F1818" s="158">
        <v>7.1289999999999996</v>
      </c>
      <c r="G1818" s="158">
        <v>7.1289999999999996</v>
      </c>
      <c r="H1818" s="158">
        <v>5.3914999999999997</v>
      </c>
      <c r="I1818" s="158">
        <v>5.0282999999999998</v>
      </c>
      <c r="J1818" s="158">
        <v>4.9946000000000002</v>
      </c>
      <c r="K1818" s="158">
        <v>4.8409000000000004</v>
      </c>
      <c r="L1818" s="158">
        <v>4.2949000000000002</v>
      </c>
      <c r="M1818" s="158">
        <v>4.2538</v>
      </c>
      <c r="N1818" s="158">
        <v>4.1586999999999996</v>
      </c>
      <c r="O1818" s="158">
        <v>4.5530999999999997</v>
      </c>
      <c r="P1818" s="158">
        <v>5.4941000000000004</v>
      </c>
      <c r="Q1818" s="158">
        <v>7.0148000000000001</v>
      </c>
      <c r="R1818" s="158">
        <v>3.8879999999999999</v>
      </c>
      <c r="S1818" t="s">
        <v>1858</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1397</v>
      </c>
      <c r="B1819" s="154" t="s">
        <v>1405</v>
      </c>
      <c r="C1819" s="154">
        <v>104138</v>
      </c>
      <c r="D1819" s="157">
        <v>44859</v>
      </c>
      <c r="E1819" s="158">
        <v>2844.6041</v>
      </c>
      <c r="F1819" s="158">
        <v>6.4089</v>
      </c>
      <c r="G1819" s="158">
        <v>6.4089</v>
      </c>
      <c r="H1819" s="158">
        <v>4.6712999999999996</v>
      </c>
      <c r="I1819" s="158">
        <v>4.3071000000000002</v>
      </c>
      <c r="J1819" s="158">
        <v>4.2713999999999999</v>
      </c>
      <c r="K1819" s="158">
        <v>4.1125999999999996</v>
      </c>
      <c r="L1819" s="158">
        <v>3.5607000000000002</v>
      </c>
      <c r="M1819" s="158">
        <v>3.5196000000000001</v>
      </c>
      <c r="N1819" s="158">
        <v>3.4182999999999999</v>
      </c>
      <c r="O1819" s="158">
        <v>3.8197000000000001</v>
      </c>
      <c r="P1819" s="158">
        <v>4.7321999999999997</v>
      </c>
      <c r="Q1819" s="158">
        <v>6.6463000000000001</v>
      </c>
      <c r="R1819" s="158">
        <v>3.1543000000000001</v>
      </c>
      <c r="S1819" t="s">
        <v>1858</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1397</v>
      </c>
      <c r="B1820" s="154" t="s">
        <v>1406</v>
      </c>
      <c r="C1820" s="154">
        <v>147970</v>
      </c>
      <c r="D1820" s="157"/>
      <c r="E1820" s="158"/>
      <c r="F1820" s="158"/>
      <c r="G1820" s="158"/>
      <c r="H1820" s="158"/>
      <c r="I1820" s="158"/>
      <c r="J1820" s="158"/>
      <c r="K1820" s="158"/>
      <c r="L1820" s="158"/>
      <c r="M1820" s="158"/>
      <c r="N1820" s="158"/>
      <c r="O1820" s="158"/>
      <c r="P1820" s="158"/>
      <c r="Q1820" s="158"/>
      <c r="R1820" s="158"/>
      <c r="S1820" t="s">
        <v>1858</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1397</v>
      </c>
      <c r="B1821" s="154" t="s">
        <v>1407</v>
      </c>
      <c r="C1821" s="154">
        <v>147973</v>
      </c>
      <c r="D1821" s="157"/>
      <c r="E1821" s="158"/>
      <c r="F1821" s="158"/>
      <c r="G1821" s="158"/>
      <c r="H1821" s="158"/>
      <c r="I1821" s="158"/>
      <c r="J1821" s="158"/>
      <c r="K1821" s="158"/>
      <c r="L1821" s="158"/>
      <c r="M1821" s="158"/>
      <c r="N1821" s="158"/>
      <c r="O1821" s="158"/>
      <c r="P1821" s="158"/>
      <c r="Q1821" s="158"/>
      <c r="R1821" s="158"/>
      <c r="S1821" t="s">
        <v>1858</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1397</v>
      </c>
      <c r="B1822" s="154" t="s">
        <v>1408</v>
      </c>
      <c r="C1822" s="154">
        <v>107249</v>
      </c>
      <c r="D1822" s="157"/>
      <c r="E1822" s="158"/>
      <c r="F1822" s="158"/>
      <c r="G1822" s="158"/>
      <c r="H1822" s="158"/>
      <c r="I1822" s="158"/>
      <c r="J1822" s="158"/>
      <c r="K1822" s="158"/>
      <c r="L1822" s="158"/>
      <c r="M1822" s="158"/>
      <c r="N1822" s="158"/>
      <c r="O1822" s="158"/>
      <c r="P1822" s="158"/>
      <c r="Q1822" s="158"/>
      <c r="R1822" s="158"/>
      <c r="S1822" t="s">
        <v>1858</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1397</v>
      </c>
      <c r="B1823" s="154" t="s">
        <v>1409</v>
      </c>
      <c r="C1823" s="154">
        <v>118560</v>
      </c>
      <c r="D1823" s="157"/>
      <c r="E1823" s="158"/>
      <c r="F1823" s="158"/>
      <c r="G1823" s="158"/>
      <c r="H1823" s="158"/>
      <c r="I1823" s="158"/>
      <c r="J1823" s="158"/>
      <c r="K1823" s="158"/>
      <c r="L1823" s="158"/>
      <c r="M1823" s="158"/>
      <c r="N1823" s="158"/>
      <c r="O1823" s="158"/>
      <c r="P1823" s="158"/>
      <c r="Q1823" s="158"/>
      <c r="R1823" s="158"/>
      <c r="S1823" t="s">
        <v>1858</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1397</v>
      </c>
      <c r="B1824" s="154" t="s">
        <v>1410</v>
      </c>
      <c r="C1824" s="154">
        <v>145034</v>
      </c>
      <c r="D1824" s="157">
        <v>44859</v>
      </c>
      <c r="E1824" s="158">
        <v>12.715400000000001</v>
      </c>
      <c r="F1824" s="158">
        <v>6.7507000000000001</v>
      </c>
      <c r="G1824" s="158">
        <v>6.7507000000000001</v>
      </c>
      <c r="H1824" s="158">
        <v>5.2542999999999997</v>
      </c>
      <c r="I1824" s="158">
        <v>5.2801999999999998</v>
      </c>
      <c r="J1824" s="158">
        <v>5.1814</v>
      </c>
      <c r="K1824" s="158">
        <v>4.9855</v>
      </c>
      <c r="L1824" s="158">
        <v>4.3369</v>
      </c>
      <c r="M1824" s="158">
        <v>4.2931999999999997</v>
      </c>
      <c r="N1824" s="158">
        <v>4.1776</v>
      </c>
      <c r="O1824" s="158">
        <v>5.0518999999999998</v>
      </c>
      <c r="P1824" s="158"/>
      <c r="Q1824" s="158">
        <v>6.0529999999999999</v>
      </c>
      <c r="R1824" s="158">
        <v>4.0803000000000003</v>
      </c>
      <c r="S1824" t="s">
        <v>1858</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1397</v>
      </c>
      <c r="B1825" s="154" t="s">
        <v>1411</v>
      </c>
      <c r="C1825" s="154">
        <v>145040</v>
      </c>
      <c r="D1825" s="157">
        <v>44859</v>
      </c>
      <c r="E1825" s="158">
        <v>12.555300000000001</v>
      </c>
      <c r="F1825" s="158">
        <v>6.4729999999999999</v>
      </c>
      <c r="G1825" s="158">
        <v>6.4729999999999999</v>
      </c>
      <c r="H1825" s="158">
        <v>4.9051999999999998</v>
      </c>
      <c r="I1825" s="158">
        <v>4.9724000000000004</v>
      </c>
      <c r="J1825" s="158">
        <v>4.8719999999999999</v>
      </c>
      <c r="K1825" s="158">
        <v>4.6775000000000002</v>
      </c>
      <c r="L1825" s="158">
        <v>4.0289999999999999</v>
      </c>
      <c r="M1825" s="158">
        <v>3.9828999999999999</v>
      </c>
      <c r="N1825" s="158">
        <v>3.8641000000000001</v>
      </c>
      <c r="O1825" s="158">
        <v>4.7272999999999996</v>
      </c>
      <c r="P1825" s="158"/>
      <c r="Q1825" s="158">
        <v>5.7248000000000001</v>
      </c>
      <c r="R1825" s="158">
        <v>3.7576999999999998</v>
      </c>
      <c r="S1825" t="s">
        <v>1858</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1397</v>
      </c>
      <c r="B1826" s="154" t="s">
        <v>1412</v>
      </c>
      <c r="C1826" s="154">
        <v>147908</v>
      </c>
      <c r="D1826" s="157">
        <v>44859</v>
      </c>
      <c r="E1826" s="158">
        <v>1129.2465</v>
      </c>
      <c r="F1826" s="158">
        <v>6.6317000000000004</v>
      </c>
      <c r="G1826" s="158">
        <v>6.6317000000000004</v>
      </c>
      <c r="H1826" s="158">
        <v>5.2618999999999998</v>
      </c>
      <c r="I1826" s="158">
        <v>5.1319999999999997</v>
      </c>
      <c r="J1826" s="158">
        <v>5.2287999999999997</v>
      </c>
      <c r="K1826" s="158">
        <v>5.2058</v>
      </c>
      <c r="L1826" s="158">
        <v>4.4379999999999997</v>
      </c>
      <c r="M1826" s="158">
        <v>4.3158000000000003</v>
      </c>
      <c r="N1826" s="158">
        <v>4.2055999999999996</v>
      </c>
      <c r="O1826" s="158"/>
      <c r="P1826" s="158"/>
      <c r="Q1826" s="158">
        <v>4.5365000000000002</v>
      </c>
      <c r="R1826" s="158">
        <v>3.9624000000000001</v>
      </c>
      <c r="S1826" t="s">
        <v>1858</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1397</v>
      </c>
      <c r="B1827" s="154" t="s">
        <v>1413</v>
      </c>
      <c r="C1827" s="154">
        <v>147907</v>
      </c>
      <c r="D1827" s="157">
        <v>44859</v>
      </c>
      <c r="E1827" s="158">
        <v>1121.2481</v>
      </c>
      <c r="F1827" s="158">
        <v>6.3734000000000002</v>
      </c>
      <c r="G1827" s="158">
        <v>6.3734000000000002</v>
      </c>
      <c r="H1827" s="158">
        <v>5.0039999999999996</v>
      </c>
      <c r="I1827" s="158">
        <v>4.8741000000000003</v>
      </c>
      <c r="J1827" s="158">
        <v>4.9702000000000002</v>
      </c>
      <c r="K1827" s="158">
        <v>4.9451999999999998</v>
      </c>
      <c r="L1827" s="158">
        <v>4.1741999999999999</v>
      </c>
      <c r="M1827" s="158">
        <v>4.0491999999999999</v>
      </c>
      <c r="N1827" s="158">
        <v>3.9363999999999999</v>
      </c>
      <c r="O1827" s="158"/>
      <c r="P1827" s="158"/>
      <c r="Q1827" s="158">
        <v>4.2656000000000001</v>
      </c>
      <c r="R1827" s="158">
        <v>3.6913999999999998</v>
      </c>
      <c r="S1827" t="s">
        <v>1858</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1397</v>
      </c>
      <c r="B1828" s="154" t="s">
        <v>1414</v>
      </c>
      <c r="C1828" s="154">
        <v>115092</v>
      </c>
      <c r="D1828" s="157">
        <v>44859</v>
      </c>
      <c r="E1828" s="158">
        <v>22.941400000000002</v>
      </c>
      <c r="F1828" s="158">
        <v>6.2888000000000002</v>
      </c>
      <c r="G1828" s="158">
        <v>6.2888000000000002</v>
      </c>
      <c r="H1828" s="158">
        <v>4.8456999999999999</v>
      </c>
      <c r="I1828" s="158">
        <v>4.8502000000000001</v>
      </c>
      <c r="J1828" s="158">
        <v>4.8432000000000004</v>
      </c>
      <c r="K1828" s="158">
        <v>4.6257000000000001</v>
      </c>
      <c r="L1828" s="158">
        <v>4.1581000000000001</v>
      </c>
      <c r="M1828" s="158">
        <v>4.0332999999999997</v>
      </c>
      <c r="N1828" s="158">
        <v>3.9794</v>
      </c>
      <c r="O1828" s="158">
        <v>5.0707000000000004</v>
      </c>
      <c r="P1828" s="158">
        <v>6.0766999999999998</v>
      </c>
      <c r="Q1828" s="158">
        <v>7.4958999999999998</v>
      </c>
      <c r="R1828" s="158">
        <v>4.0532000000000004</v>
      </c>
      <c r="S1828" t="s">
        <v>1857</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1397</v>
      </c>
      <c r="B1829" s="154" t="s">
        <v>1415</v>
      </c>
      <c r="C1829" s="154">
        <v>120676</v>
      </c>
      <c r="D1829" s="157">
        <v>44859</v>
      </c>
      <c r="E1829" s="158">
        <v>24.5337</v>
      </c>
      <c r="F1829" s="158">
        <v>6.7743000000000002</v>
      </c>
      <c r="G1829" s="158">
        <v>6.7743000000000002</v>
      </c>
      <c r="H1829" s="158">
        <v>5.3188000000000004</v>
      </c>
      <c r="I1829" s="158">
        <v>5.3242000000000003</v>
      </c>
      <c r="J1829" s="158">
        <v>5.3201999999999998</v>
      </c>
      <c r="K1829" s="158">
        <v>5.1104000000000003</v>
      </c>
      <c r="L1829" s="158">
        <v>4.6479999999999997</v>
      </c>
      <c r="M1829" s="158">
        <v>4.5364000000000004</v>
      </c>
      <c r="N1829" s="158">
        <v>4.4961000000000002</v>
      </c>
      <c r="O1829" s="158">
        <v>5.6558000000000002</v>
      </c>
      <c r="P1829" s="158">
        <v>6.6759000000000004</v>
      </c>
      <c r="Q1829" s="158">
        <v>8.1300000000000008</v>
      </c>
      <c r="R1829" s="158">
        <v>4.6058000000000003</v>
      </c>
      <c r="S1829" t="s">
        <v>1857</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1397</v>
      </c>
      <c r="B1830" s="154" t="s">
        <v>1416</v>
      </c>
      <c r="C1830" s="154">
        <v>113251</v>
      </c>
      <c r="D1830" s="157">
        <v>44859</v>
      </c>
      <c r="E1830" s="158">
        <v>2308.0601999999999</v>
      </c>
      <c r="F1830" s="158">
        <v>7.2881999999999998</v>
      </c>
      <c r="G1830" s="158">
        <v>7.2881999999999998</v>
      </c>
      <c r="H1830" s="158">
        <v>5.1383000000000001</v>
      </c>
      <c r="I1830" s="158">
        <v>6.2601000000000004</v>
      </c>
      <c r="J1830" s="158">
        <v>5.5587999999999997</v>
      </c>
      <c r="K1830" s="158">
        <v>5.1551999999999998</v>
      </c>
      <c r="L1830" s="158">
        <v>4.3327</v>
      </c>
      <c r="M1830" s="158">
        <v>4.1177999999999999</v>
      </c>
      <c r="N1830" s="158">
        <v>3.9388999999999998</v>
      </c>
      <c r="O1830" s="158">
        <v>4.5243000000000002</v>
      </c>
      <c r="P1830" s="158">
        <v>5.3749000000000002</v>
      </c>
      <c r="Q1830" s="158">
        <v>7.1261000000000001</v>
      </c>
      <c r="R1830" s="158">
        <v>4.0875000000000004</v>
      </c>
      <c r="S1830" t="s">
        <v>1858</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1397</v>
      </c>
      <c r="B1831" s="154" t="s">
        <v>1417</v>
      </c>
      <c r="C1831" s="154">
        <v>118350</v>
      </c>
      <c r="D1831" s="157">
        <v>44859</v>
      </c>
      <c r="E1831" s="158">
        <v>2425.8083999999999</v>
      </c>
      <c r="F1831" s="158">
        <v>7.4820000000000002</v>
      </c>
      <c r="G1831" s="158">
        <v>7.4820000000000002</v>
      </c>
      <c r="H1831" s="158">
        <v>5.3319000000000001</v>
      </c>
      <c r="I1831" s="158">
        <v>6.4541000000000004</v>
      </c>
      <c r="J1831" s="158">
        <v>5.7516999999999996</v>
      </c>
      <c r="K1831" s="158">
        <v>5.3352000000000004</v>
      </c>
      <c r="L1831" s="158">
        <v>4.5602</v>
      </c>
      <c r="M1831" s="158">
        <v>4.3804999999999996</v>
      </c>
      <c r="N1831" s="158">
        <v>4.2210999999999999</v>
      </c>
      <c r="O1831" s="158">
        <v>4.8726000000000003</v>
      </c>
      <c r="P1831" s="158">
        <v>5.8543000000000003</v>
      </c>
      <c r="Q1831" s="158">
        <v>7.1932</v>
      </c>
      <c r="R1831" s="158">
        <v>4.3968999999999996</v>
      </c>
      <c r="S1831" t="s">
        <v>1858</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1397</v>
      </c>
      <c r="B1832" s="154" t="s">
        <v>1418</v>
      </c>
      <c r="C1832" s="154">
        <v>144173</v>
      </c>
      <c r="D1832" s="157">
        <v>44859</v>
      </c>
      <c r="E1832" s="158">
        <v>12.690899999999999</v>
      </c>
      <c r="F1832" s="158">
        <v>7.1959</v>
      </c>
      <c r="G1832" s="158">
        <v>7.1959</v>
      </c>
      <c r="H1832" s="158">
        <v>5.0586000000000002</v>
      </c>
      <c r="I1832" s="158">
        <v>4.8779000000000003</v>
      </c>
      <c r="J1832" s="158">
        <v>4.6837999999999997</v>
      </c>
      <c r="K1832" s="158">
        <v>4.6204999999999998</v>
      </c>
      <c r="L1832" s="158">
        <v>4.0308999999999999</v>
      </c>
      <c r="M1832" s="158">
        <v>4.0317999999999996</v>
      </c>
      <c r="N1832" s="158">
        <v>3.9521999999999999</v>
      </c>
      <c r="O1832" s="158">
        <v>4.5492999999999997</v>
      </c>
      <c r="P1832" s="158"/>
      <c r="Q1832" s="158">
        <v>5.734</v>
      </c>
      <c r="R1832" s="158">
        <v>3.6928999999999998</v>
      </c>
      <c r="S1832" t="s">
        <v>1858</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1397</v>
      </c>
      <c r="B1833" s="154" t="s">
        <v>1419</v>
      </c>
      <c r="C1833" s="154">
        <v>144171</v>
      </c>
      <c r="D1833" s="157">
        <v>44859</v>
      </c>
      <c r="E1833" s="158">
        <v>12.6004</v>
      </c>
      <c r="F1833" s="158">
        <v>7.03</v>
      </c>
      <c r="G1833" s="158">
        <v>7.03</v>
      </c>
      <c r="H1833" s="158">
        <v>4.8461999999999996</v>
      </c>
      <c r="I1833" s="158">
        <v>4.6845999999999997</v>
      </c>
      <c r="J1833" s="158">
        <v>4.5076999999999998</v>
      </c>
      <c r="K1833" s="158">
        <v>4.4414999999999996</v>
      </c>
      <c r="L1833" s="158">
        <v>3.8481000000000001</v>
      </c>
      <c r="M1833" s="158">
        <v>3.8401000000000001</v>
      </c>
      <c r="N1833" s="158">
        <v>3.7591000000000001</v>
      </c>
      <c r="O1833" s="158">
        <v>4.3765999999999998</v>
      </c>
      <c r="P1833" s="158"/>
      <c r="Q1833" s="158">
        <v>5.5571000000000002</v>
      </c>
      <c r="R1833" s="158">
        <v>3.5131000000000001</v>
      </c>
      <c r="S1833" t="s">
        <v>1858</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1397</v>
      </c>
      <c r="B1834" s="154" t="s">
        <v>1420</v>
      </c>
      <c r="C1834" s="154">
        <v>116424</v>
      </c>
      <c r="D1834" s="157"/>
      <c r="E1834" s="158"/>
      <c r="F1834" s="158"/>
      <c r="G1834" s="158"/>
      <c r="H1834" s="158"/>
      <c r="I1834" s="158"/>
      <c r="J1834" s="158"/>
      <c r="K1834" s="158"/>
      <c r="L1834" s="158"/>
      <c r="M1834" s="158"/>
      <c r="N1834" s="158"/>
      <c r="O1834" s="158"/>
      <c r="P1834" s="158"/>
      <c r="Q1834" s="158"/>
      <c r="R1834" s="158"/>
      <c r="S1834" t="s">
        <v>1858</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1397</v>
      </c>
      <c r="B1835" s="154" t="s">
        <v>1421</v>
      </c>
      <c r="C1835" s="154">
        <v>119143</v>
      </c>
      <c r="D1835" s="157"/>
      <c r="E1835" s="158"/>
      <c r="F1835" s="158"/>
      <c r="G1835" s="158"/>
      <c r="H1835" s="158"/>
      <c r="I1835" s="158"/>
      <c r="J1835" s="158"/>
      <c r="K1835" s="158"/>
      <c r="L1835" s="158"/>
      <c r="M1835" s="158"/>
      <c r="N1835" s="158"/>
      <c r="O1835" s="158"/>
      <c r="P1835" s="158"/>
      <c r="Q1835" s="158"/>
      <c r="R1835" s="158"/>
      <c r="S1835" t="s">
        <v>1858</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1397</v>
      </c>
      <c r="B1836" s="154" t="s">
        <v>1422</v>
      </c>
      <c r="C1836" s="154">
        <v>114359</v>
      </c>
      <c r="D1836" s="157">
        <v>44859</v>
      </c>
      <c r="E1836" s="158">
        <v>2242.0934999999999</v>
      </c>
      <c r="F1836" s="158">
        <v>6.0831999999999997</v>
      </c>
      <c r="G1836" s="158">
        <v>6.0831999999999997</v>
      </c>
      <c r="H1836" s="158">
        <v>4.8079999999999998</v>
      </c>
      <c r="I1836" s="158">
        <v>4.6074000000000002</v>
      </c>
      <c r="J1836" s="158">
        <v>4.226</v>
      </c>
      <c r="K1836" s="158">
        <v>4.1257999999999999</v>
      </c>
      <c r="L1836" s="158">
        <v>3.5592000000000001</v>
      </c>
      <c r="M1836" s="158">
        <v>3.5687000000000002</v>
      </c>
      <c r="N1836" s="158">
        <v>3.4746000000000001</v>
      </c>
      <c r="O1836" s="158">
        <v>4.0039999999999996</v>
      </c>
      <c r="P1836" s="158">
        <v>5.3367000000000004</v>
      </c>
      <c r="Q1836" s="158">
        <v>7.0650000000000004</v>
      </c>
      <c r="R1836" s="158">
        <v>3.2547999999999999</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1397</v>
      </c>
      <c r="B1837" s="154" t="s">
        <v>1423</v>
      </c>
      <c r="C1837" s="154">
        <v>120541</v>
      </c>
      <c r="D1837" s="157">
        <v>44859</v>
      </c>
      <c r="E1837" s="158">
        <v>2363.3717999999999</v>
      </c>
      <c r="F1837" s="158">
        <v>6.7335000000000003</v>
      </c>
      <c r="G1837" s="158">
        <v>6.7335000000000003</v>
      </c>
      <c r="H1837" s="158">
        <v>5.4588000000000001</v>
      </c>
      <c r="I1837" s="158">
        <v>5.2586000000000004</v>
      </c>
      <c r="J1837" s="158">
        <v>4.8787000000000003</v>
      </c>
      <c r="K1837" s="158">
        <v>4.7832999999999997</v>
      </c>
      <c r="L1837" s="158">
        <v>4.2222999999999997</v>
      </c>
      <c r="M1837" s="158">
        <v>4.2374000000000001</v>
      </c>
      <c r="N1837" s="158">
        <v>4.1481000000000003</v>
      </c>
      <c r="O1837" s="158">
        <v>4.6677999999999997</v>
      </c>
      <c r="P1837" s="158">
        <v>5.9508000000000001</v>
      </c>
      <c r="Q1837" s="158">
        <v>7.3385999999999996</v>
      </c>
      <c r="R1837" s="158">
        <v>3.9276</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1397</v>
      </c>
      <c r="B1838" s="154" t="s">
        <v>1424</v>
      </c>
      <c r="C1838" s="154">
        <v>104271</v>
      </c>
      <c r="D1838" s="157"/>
      <c r="E1838" s="158"/>
      <c r="F1838" s="158"/>
      <c r="G1838" s="158"/>
      <c r="H1838" s="158"/>
      <c r="I1838" s="158"/>
      <c r="J1838" s="158"/>
      <c r="K1838" s="158"/>
      <c r="L1838" s="158"/>
      <c r="M1838" s="158"/>
      <c r="N1838" s="158"/>
      <c r="O1838" s="158"/>
      <c r="P1838" s="158"/>
      <c r="Q1838" s="158"/>
      <c r="R1838" s="158"/>
      <c r="S1838" t="s">
        <v>1858</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1397</v>
      </c>
      <c r="B1839" s="154" t="s">
        <v>1425</v>
      </c>
      <c r="C1839" s="154">
        <v>120458</v>
      </c>
      <c r="D1839" s="157"/>
      <c r="E1839" s="158"/>
      <c r="F1839" s="158"/>
      <c r="G1839" s="158"/>
      <c r="H1839" s="158"/>
      <c r="I1839" s="158"/>
      <c r="J1839" s="158"/>
      <c r="K1839" s="158"/>
      <c r="L1839" s="158"/>
      <c r="M1839" s="158"/>
      <c r="N1839" s="158"/>
      <c r="O1839" s="158"/>
      <c r="P1839" s="158"/>
      <c r="Q1839" s="158"/>
      <c r="R1839" s="158"/>
      <c r="S1839" t="s">
        <v>1858</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1397</v>
      </c>
      <c r="B1840" s="154" t="s">
        <v>1426</v>
      </c>
      <c r="C1840" s="154">
        <v>102591</v>
      </c>
      <c r="D1840" s="157">
        <v>44859</v>
      </c>
      <c r="E1840" s="158">
        <v>35.676400000000001</v>
      </c>
      <c r="F1840" s="158">
        <v>7.0648</v>
      </c>
      <c r="G1840" s="158">
        <v>7.0648</v>
      </c>
      <c r="H1840" s="158">
        <v>4.9886999999999997</v>
      </c>
      <c r="I1840" s="158">
        <v>5.5290999999999997</v>
      </c>
      <c r="J1840" s="158">
        <v>4.9642999999999997</v>
      </c>
      <c r="K1840" s="158">
        <v>4.5646000000000004</v>
      </c>
      <c r="L1840" s="158">
        <v>3.9761000000000002</v>
      </c>
      <c r="M1840" s="158">
        <v>3.9565000000000001</v>
      </c>
      <c r="N1840" s="158">
        <v>3.8441999999999998</v>
      </c>
      <c r="O1840" s="158">
        <v>4.4508000000000001</v>
      </c>
      <c r="P1840" s="158">
        <v>5.6706000000000003</v>
      </c>
      <c r="Q1840" s="158">
        <v>7.234</v>
      </c>
      <c r="R1840" s="158">
        <v>3.5596000000000001</v>
      </c>
      <c r="S1840" t="s">
        <v>1858</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1397</v>
      </c>
      <c r="B1841" s="154" t="s">
        <v>1427</v>
      </c>
      <c r="C1841" s="154">
        <v>119750</v>
      </c>
      <c r="D1841" s="157">
        <v>44859</v>
      </c>
      <c r="E1841" s="158">
        <v>36.932400000000001</v>
      </c>
      <c r="F1841" s="158">
        <v>7.5171999999999999</v>
      </c>
      <c r="G1841" s="158">
        <v>7.5171999999999999</v>
      </c>
      <c r="H1841" s="158">
        <v>5.4413</v>
      </c>
      <c r="I1841" s="158">
        <v>5.9786999999999999</v>
      </c>
      <c r="J1841" s="158">
        <v>5.4085999999999999</v>
      </c>
      <c r="K1841" s="158">
        <v>5.0103999999999997</v>
      </c>
      <c r="L1841" s="158">
        <v>4.4161000000000001</v>
      </c>
      <c r="M1841" s="158">
        <v>4.3937999999999997</v>
      </c>
      <c r="N1841" s="158">
        <v>4.2866999999999997</v>
      </c>
      <c r="O1841" s="158">
        <v>4.907</v>
      </c>
      <c r="P1841" s="158">
        <v>6.1037999999999997</v>
      </c>
      <c r="Q1841" s="158">
        <v>7.4226999999999999</v>
      </c>
      <c r="R1841" s="158">
        <v>4.0087000000000002</v>
      </c>
      <c r="S1841" t="s">
        <v>1858</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1397</v>
      </c>
      <c r="B1842" s="154" t="s">
        <v>1428</v>
      </c>
      <c r="C1842" s="154">
        <v>112423</v>
      </c>
      <c r="D1842" s="157">
        <v>44859</v>
      </c>
      <c r="E1842" s="158">
        <v>36.244199999999999</v>
      </c>
      <c r="F1842" s="158">
        <v>5.9706999999999999</v>
      </c>
      <c r="G1842" s="158">
        <v>5.9706999999999999</v>
      </c>
      <c r="H1842" s="158">
        <v>5.1121999999999996</v>
      </c>
      <c r="I1842" s="158">
        <v>4.7272999999999996</v>
      </c>
      <c r="J1842" s="158">
        <v>4.9465000000000003</v>
      </c>
      <c r="K1842" s="158">
        <v>4.7544000000000004</v>
      </c>
      <c r="L1842" s="158">
        <v>4.0751999999999997</v>
      </c>
      <c r="M1842" s="158">
        <v>4.0362</v>
      </c>
      <c r="N1842" s="158">
        <v>3.9236</v>
      </c>
      <c r="O1842" s="158">
        <v>4.3837000000000002</v>
      </c>
      <c r="P1842" s="158">
        <v>5.5911</v>
      </c>
      <c r="Q1842" s="158">
        <v>3.8351999999999999</v>
      </c>
      <c r="R1842" s="158">
        <v>3.6200999999999999</v>
      </c>
      <c r="S1842" t="s">
        <v>1858</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1397</v>
      </c>
      <c r="B1843" s="154" t="s">
        <v>1429</v>
      </c>
      <c r="C1843" s="154">
        <v>119849</v>
      </c>
      <c r="D1843" s="157">
        <v>44859</v>
      </c>
      <c r="E1843" s="158">
        <v>37.252400000000002</v>
      </c>
      <c r="F1843" s="158">
        <v>6.1279000000000003</v>
      </c>
      <c r="G1843" s="158">
        <v>6.1279000000000003</v>
      </c>
      <c r="H1843" s="158">
        <v>5.2683</v>
      </c>
      <c r="I1843" s="158">
        <v>4.8872</v>
      </c>
      <c r="J1843" s="158">
        <v>5.1086</v>
      </c>
      <c r="K1843" s="158">
        <v>4.9165999999999999</v>
      </c>
      <c r="L1843" s="158">
        <v>4.2386999999999997</v>
      </c>
      <c r="M1843" s="158">
        <v>4.2008000000000001</v>
      </c>
      <c r="N1843" s="158">
        <v>4.0900999999999996</v>
      </c>
      <c r="O1843" s="158">
        <v>4.5970000000000004</v>
      </c>
      <c r="P1843" s="158">
        <v>5.8582999999999998</v>
      </c>
      <c r="Q1843" s="158">
        <v>7.3426</v>
      </c>
      <c r="R1843" s="158">
        <v>3.7858000000000001</v>
      </c>
      <c r="S1843" t="s">
        <v>1858</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1397</v>
      </c>
      <c r="B1844" s="154" t="s">
        <v>1430</v>
      </c>
      <c r="C1844" s="154">
        <v>147772</v>
      </c>
      <c r="D1844" s="157">
        <v>44859</v>
      </c>
      <c r="E1844" s="158">
        <v>1122.3924</v>
      </c>
      <c r="F1844" s="158">
        <v>6.6925999999999997</v>
      </c>
      <c r="G1844" s="158">
        <v>6.6925999999999997</v>
      </c>
      <c r="H1844" s="158">
        <v>5.0751999999999997</v>
      </c>
      <c r="I1844" s="158">
        <v>6.2011000000000003</v>
      </c>
      <c r="J1844" s="158">
        <v>5.4771999999999998</v>
      </c>
      <c r="K1844" s="158">
        <v>5.0277000000000003</v>
      </c>
      <c r="L1844" s="158">
        <v>4.3192000000000004</v>
      </c>
      <c r="M1844" s="158">
        <v>4.1333000000000002</v>
      </c>
      <c r="N1844" s="158">
        <v>3.9266000000000001</v>
      </c>
      <c r="O1844" s="158"/>
      <c r="P1844" s="158"/>
      <c r="Q1844" s="158">
        <v>4.0442</v>
      </c>
      <c r="R1844" s="158">
        <v>3.6688000000000001</v>
      </c>
      <c r="S1844" t="s">
        <v>1858</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1397</v>
      </c>
      <c r="B1845" s="154" t="s">
        <v>1431</v>
      </c>
      <c r="C1845" s="154">
        <v>147770</v>
      </c>
      <c r="D1845" s="157">
        <v>44859</v>
      </c>
      <c r="E1845" s="158">
        <v>1115.2252000000001</v>
      </c>
      <c r="F1845" s="158">
        <v>6.4905999999999997</v>
      </c>
      <c r="G1845" s="158">
        <v>6.4905999999999997</v>
      </c>
      <c r="H1845" s="158">
        <v>4.8741000000000003</v>
      </c>
      <c r="I1845" s="158">
        <v>5.9964000000000004</v>
      </c>
      <c r="J1845" s="158">
        <v>5.2728999999999999</v>
      </c>
      <c r="K1845" s="158">
        <v>4.8216000000000001</v>
      </c>
      <c r="L1845" s="158">
        <v>4.1074999999999999</v>
      </c>
      <c r="M1845" s="158">
        <v>3.9220000000000002</v>
      </c>
      <c r="N1845" s="158">
        <v>3.7151999999999998</v>
      </c>
      <c r="O1845" s="158"/>
      <c r="P1845" s="158"/>
      <c r="Q1845" s="158">
        <v>3.8155999999999999</v>
      </c>
      <c r="R1845" s="158">
        <v>3.4628999999999999</v>
      </c>
      <c r="S1845" t="s">
        <v>1858</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1397</v>
      </c>
      <c r="B1846" s="154" t="s">
        <v>1432</v>
      </c>
      <c r="C1846" s="154">
        <v>147731</v>
      </c>
      <c r="D1846" s="157">
        <v>44859</v>
      </c>
      <c r="E1846" s="158">
        <v>1157.6088</v>
      </c>
      <c r="F1846" s="158">
        <v>7.4946000000000002</v>
      </c>
      <c r="G1846" s="158">
        <v>7.4946000000000002</v>
      </c>
      <c r="H1846" s="158">
        <v>5.5499000000000001</v>
      </c>
      <c r="I1846" s="158">
        <v>5.734</v>
      </c>
      <c r="J1846" s="158">
        <v>5.5053999999999998</v>
      </c>
      <c r="K1846" s="158">
        <v>5.1639999999999997</v>
      </c>
      <c r="L1846" s="158">
        <v>4.4259000000000004</v>
      </c>
      <c r="M1846" s="158">
        <v>4.3292999999999999</v>
      </c>
      <c r="N1846" s="158">
        <v>4.2023999999999999</v>
      </c>
      <c r="O1846" s="158">
        <v>4.9420999999999999</v>
      </c>
      <c r="P1846" s="158"/>
      <c r="Q1846" s="158">
        <v>4.9577999999999998</v>
      </c>
      <c r="R1846" s="158">
        <v>3.9658000000000002</v>
      </c>
      <c r="S1846" t="s">
        <v>1858</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1397</v>
      </c>
      <c r="B1847" s="154" t="s">
        <v>1433</v>
      </c>
      <c r="C1847" s="154">
        <v>147734</v>
      </c>
      <c r="D1847" s="157">
        <v>44859</v>
      </c>
      <c r="E1847" s="158">
        <v>1142.9863</v>
      </c>
      <c r="F1847" s="158">
        <v>7.0747999999999998</v>
      </c>
      <c r="G1847" s="158">
        <v>7.0747999999999998</v>
      </c>
      <c r="H1847" s="158">
        <v>5.1303999999999998</v>
      </c>
      <c r="I1847" s="158">
        <v>5.3125</v>
      </c>
      <c r="J1847" s="158">
        <v>5.0822000000000003</v>
      </c>
      <c r="K1847" s="158">
        <v>4.7378999999999998</v>
      </c>
      <c r="L1847" s="158">
        <v>3.9965000000000002</v>
      </c>
      <c r="M1847" s="158">
        <v>3.8963000000000001</v>
      </c>
      <c r="N1847" s="158">
        <v>3.7652999999999999</v>
      </c>
      <c r="O1847" s="158">
        <v>4.5023</v>
      </c>
      <c r="P1847" s="158"/>
      <c r="Q1847" s="158">
        <v>4.5175999999999998</v>
      </c>
      <c r="R1847" s="158">
        <v>3.5310000000000001</v>
      </c>
      <c r="S1847" t="s">
        <v>1858</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1397</v>
      </c>
      <c r="B1848" s="154" t="s">
        <v>1826</v>
      </c>
      <c r="C1848" s="154">
        <v>148529</v>
      </c>
      <c r="D1848" s="157">
        <v>44859</v>
      </c>
      <c r="E1848" s="158">
        <v>1083.7837999999999</v>
      </c>
      <c r="F1848" s="158">
        <v>6.6631</v>
      </c>
      <c r="G1848" s="158">
        <v>6.6631</v>
      </c>
      <c r="H1848" s="158">
        <v>5.6</v>
      </c>
      <c r="I1848" s="158">
        <v>5.7356999999999996</v>
      </c>
      <c r="J1848" s="158">
        <v>5.2180999999999997</v>
      </c>
      <c r="K1848" s="158">
        <v>4.9440999999999997</v>
      </c>
      <c r="L1848" s="158">
        <v>4.4663000000000004</v>
      </c>
      <c r="M1848" s="158">
        <v>4.4268000000000001</v>
      </c>
      <c r="N1848" s="158">
        <v>4.2861000000000002</v>
      </c>
      <c r="O1848" s="158"/>
      <c r="P1848" s="158"/>
      <c r="Q1848" s="158">
        <v>4.0042</v>
      </c>
      <c r="R1848" s="158">
        <v>3.9779</v>
      </c>
      <c r="S1848" t="s">
        <v>1858</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1397</v>
      </c>
      <c r="B1849" s="154" t="s">
        <v>1827</v>
      </c>
      <c r="C1849" s="154">
        <v>148530</v>
      </c>
      <c r="D1849" s="157">
        <v>44859</v>
      </c>
      <c r="E1849" s="158">
        <v>1078.9050999999999</v>
      </c>
      <c r="F1849" s="158">
        <v>6.4722</v>
      </c>
      <c r="G1849" s="158">
        <v>6.4722</v>
      </c>
      <c r="H1849" s="158">
        <v>5.4088000000000003</v>
      </c>
      <c r="I1849" s="158">
        <v>5.5427999999999997</v>
      </c>
      <c r="J1849" s="158">
        <v>5.0246000000000004</v>
      </c>
      <c r="K1849" s="158">
        <v>4.7470999999999997</v>
      </c>
      <c r="L1849" s="158">
        <v>4.2717999999999998</v>
      </c>
      <c r="M1849" s="158">
        <v>4.2335000000000003</v>
      </c>
      <c r="N1849" s="158">
        <v>4.0856000000000003</v>
      </c>
      <c r="O1849" s="158"/>
      <c r="P1849" s="158"/>
      <c r="Q1849" s="158">
        <v>3.7755000000000001</v>
      </c>
      <c r="R1849" s="158">
        <v>3.7526999999999999</v>
      </c>
      <c r="S1849" t="s">
        <v>1858</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1397</v>
      </c>
      <c r="B1850" s="154" t="s">
        <v>1434</v>
      </c>
      <c r="C1850" s="154">
        <v>124234</v>
      </c>
      <c r="D1850" s="157">
        <v>44859</v>
      </c>
      <c r="E1850" s="158">
        <v>14.715400000000001</v>
      </c>
      <c r="F1850" s="158">
        <v>6.8262</v>
      </c>
      <c r="G1850" s="158">
        <v>6.8262</v>
      </c>
      <c r="H1850" s="158">
        <v>5.1429999999999998</v>
      </c>
      <c r="I1850" s="158">
        <v>5.9665999999999997</v>
      </c>
      <c r="J1850" s="158">
        <v>5.0528000000000004</v>
      </c>
      <c r="K1850" s="158">
        <v>4.6783000000000001</v>
      </c>
      <c r="L1850" s="158">
        <v>3.8786</v>
      </c>
      <c r="M1850" s="158">
        <v>3.7780999999999998</v>
      </c>
      <c r="N1850" s="158">
        <v>3.5762999999999998</v>
      </c>
      <c r="O1850" s="158">
        <v>3.8191000000000002</v>
      </c>
      <c r="P1850" s="158">
        <v>1.8633</v>
      </c>
      <c r="Q1850" s="158">
        <v>4.3173000000000004</v>
      </c>
      <c r="R1850" s="158">
        <v>3.3957000000000002</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1397</v>
      </c>
      <c r="B1851" s="154" t="s">
        <v>1435</v>
      </c>
      <c r="C1851" s="154">
        <v>124233</v>
      </c>
      <c r="D1851" s="157">
        <v>44859</v>
      </c>
      <c r="E1851" s="158">
        <v>14.142200000000001</v>
      </c>
      <c r="F1851" s="158">
        <v>6.3277000000000001</v>
      </c>
      <c r="G1851" s="158">
        <v>6.3277000000000001</v>
      </c>
      <c r="H1851" s="158">
        <v>4.6128999999999998</v>
      </c>
      <c r="I1851" s="158">
        <v>5.4683000000000002</v>
      </c>
      <c r="J1851" s="158">
        <v>4.5590000000000002</v>
      </c>
      <c r="K1851" s="158">
        <v>4.1814999999999998</v>
      </c>
      <c r="L1851" s="158">
        <v>3.3791000000000002</v>
      </c>
      <c r="M1851" s="158">
        <v>3.2677</v>
      </c>
      <c r="N1851" s="158">
        <v>3.0442</v>
      </c>
      <c r="O1851" s="158">
        <v>3.4135</v>
      </c>
      <c r="P1851" s="158">
        <v>1.5358000000000001</v>
      </c>
      <c r="Q1851" s="158">
        <v>3.8647999999999998</v>
      </c>
      <c r="R1851" s="158">
        <v>2.7911000000000001</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1397</v>
      </c>
      <c r="B1852" s="154" t="s">
        <v>1875</v>
      </c>
      <c r="C1852" s="154">
        <v>119186</v>
      </c>
      <c r="D1852" s="157"/>
      <c r="E1852" s="158"/>
      <c r="F1852" s="158"/>
      <c r="G1852" s="158"/>
      <c r="H1852" s="158"/>
      <c r="I1852" s="158"/>
      <c r="J1852" s="158"/>
      <c r="K1852" s="158"/>
      <c r="L1852" s="158"/>
      <c r="M1852" s="158"/>
      <c r="N1852" s="158"/>
      <c r="O1852" s="158"/>
      <c r="P1852" s="158"/>
      <c r="Q1852" s="158"/>
      <c r="R1852" s="158"/>
      <c r="T1852" s="106"/>
      <c r="U1852" s="107"/>
      <c r="V1852" s="107"/>
      <c r="W1852" s="107"/>
      <c r="X1852" s="107"/>
      <c r="Y1852" s="107"/>
      <c r="Z1852" s="107"/>
      <c r="AA1852" s="107"/>
      <c r="AB1852" s="107"/>
      <c r="AC1852" s="107"/>
      <c r="AD1852" s="107"/>
      <c r="AE1852" s="107"/>
      <c r="AF1852" s="107"/>
      <c r="AG1852" s="107"/>
      <c r="AH1852" s="107"/>
    </row>
    <row r="1853" spans="1:34" x14ac:dyDescent="0.3">
      <c r="A1853" s="154" t="s">
        <v>1397</v>
      </c>
      <c r="B1853" s="154" t="s">
        <v>1876</v>
      </c>
      <c r="C1853" s="154">
        <v>112408</v>
      </c>
      <c r="D1853" s="157"/>
      <c r="E1853" s="158"/>
      <c r="F1853" s="158"/>
      <c r="G1853" s="158"/>
      <c r="H1853" s="158"/>
      <c r="I1853" s="158"/>
      <c r="J1853" s="158"/>
      <c r="K1853" s="158"/>
      <c r="L1853" s="158"/>
      <c r="M1853" s="158"/>
      <c r="N1853" s="158"/>
      <c r="O1853" s="158"/>
      <c r="P1853" s="158"/>
      <c r="Q1853" s="158"/>
      <c r="R1853" s="158"/>
      <c r="T1853" s="106"/>
      <c r="U1853" s="107"/>
      <c r="V1853" s="107"/>
      <c r="W1853" s="107"/>
      <c r="X1853" s="107"/>
      <c r="Y1853" s="107"/>
      <c r="Z1853" s="107"/>
      <c r="AA1853" s="107"/>
      <c r="AB1853" s="107"/>
      <c r="AC1853" s="107"/>
      <c r="AD1853" s="107"/>
      <c r="AE1853" s="107"/>
      <c r="AF1853" s="107"/>
      <c r="AG1853" s="107"/>
      <c r="AH1853" s="107"/>
    </row>
    <row r="1854" spans="1:34" x14ac:dyDescent="0.3">
      <c r="A1854" s="154" t="s">
        <v>1397</v>
      </c>
      <c r="B1854" s="154" t="s">
        <v>1436</v>
      </c>
      <c r="C1854" s="154">
        <v>143493</v>
      </c>
      <c r="D1854" s="157">
        <v>44859</v>
      </c>
      <c r="E1854" s="158">
        <v>3356.047</v>
      </c>
      <c r="F1854" s="158">
        <v>6.0664999999999996</v>
      </c>
      <c r="G1854" s="158">
        <v>6.0664999999999996</v>
      </c>
      <c r="H1854" s="158">
        <v>4.6140999999999996</v>
      </c>
      <c r="I1854" s="158">
        <v>4.8423999999999996</v>
      </c>
      <c r="J1854" s="158">
        <v>4.4444999999999997</v>
      </c>
      <c r="K1854" s="158">
        <v>4.5129000000000001</v>
      </c>
      <c r="L1854" s="158">
        <v>4.0807000000000002</v>
      </c>
      <c r="M1854" s="158">
        <v>4.0228000000000002</v>
      </c>
      <c r="N1854" s="158">
        <v>4.0578000000000003</v>
      </c>
      <c r="O1854" s="158">
        <v>5.7942999999999998</v>
      </c>
      <c r="P1854" s="158">
        <v>5.0189000000000004</v>
      </c>
      <c r="Q1854" s="158">
        <v>5.9645999999999999</v>
      </c>
      <c r="R1854" s="158">
        <v>6.0631000000000004</v>
      </c>
      <c r="S1854" t="s">
        <v>1858</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1397</v>
      </c>
      <c r="B1855" s="154" t="s">
        <v>1437</v>
      </c>
      <c r="C1855" s="154">
        <v>143494</v>
      </c>
      <c r="D1855" s="157">
        <v>44859</v>
      </c>
      <c r="E1855" s="158">
        <v>3626.4468000000002</v>
      </c>
      <c r="F1855" s="158">
        <v>6.8669000000000002</v>
      </c>
      <c r="G1855" s="158">
        <v>6.8669000000000002</v>
      </c>
      <c r="H1855" s="158">
        <v>5.415</v>
      </c>
      <c r="I1855" s="158">
        <v>5.6429999999999998</v>
      </c>
      <c r="J1855" s="158">
        <v>5.2476000000000003</v>
      </c>
      <c r="K1855" s="158">
        <v>5.3232999999999997</v>
      </c>
      <c r="L1855" s="158">
        <v>4.8990999999999998</v>
      </c>
      <c r="M1855" s="158">
        <v>4.8491</v>
      </c>
      <c r="N1855" s="158">
        <v>4.9039000000000001</v>
      </c>
      <c r="O1855" s="158">
        <v>6.6435000000000004</v>
      </c>
      <c r="P1855" s="158">
        <v>5.8762999999999996</v>
      </c>
      <c r="Q1855" s="158">
        <v>7.0688000000000004</v>
      </c>
      <c r="R1855" s="158">
        <v>6.9283999999999999</v>
      </c>
      <c r="S1855" t="s">
        <v>1858</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1397</v>
      </c>
      <c r="B1856" s="154" t="s">
        <v>1438</v>
      </c>
      <c r="C1856" s="154">
        <v>147674</v>
      </c>
      <c r="D1856" s="157"/>
      <c r="E1856" s="158"/>
      <c r="F1856" s="158"/>
      <c r="G1856" s="158"/>
      <c r="H1856" s="158"/>
      <c r="I1856" s="158"/>
      <c r="J1856" s="158"/>
      <c r="K1856" s="158"/>
      <c r="L1856" s="158"/>
      <c r="M1856" s="158"/>
      <c r="N1856" s="158"/>
      <c r="O1856" s="158"/>
      <c r="P1856" s="158"/>
      <c r="Q1856" s="158"/>
      <c r="R1856" s="158"/>
      <c r="S1856" t="s">
        <v>1858</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1397</v>
      </c>
      <c r="B1857" s="154" t="s">
        <v>1439</v>
      </c>
      <c r="C1857" s="154">
        <v>147675</v>
      </c>
      <c r="D1857" s="157"/>
      <c r="E1857" s="158"/>
      <c r="F1857" s="158"/>
      <c r="G1857" s="158"/>
      <c r="H1857" s="158"/>
      <c r="I1857" s="158"/>
      <c r="J1857" s="158"/>
      <c r="K1857" s="158"/>
      <c r="L1857" s="158"/>
      <c r="M1857" s="158"/>
      <c r="N1857" s="158"/>
      <c r="O1857" s="158"/>
      <c r="P1857" s="158"/>
      <c r="Q1857" s="158"/>
      <c r="R1857" s="158"/>
      <c r="S1857" t="s">
        <v>1858</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1397</v>
      </c>
      <c r="B1858" s="154" t="s">
        <v>1944</v>
      </c>
      <c r="C1858" s="154">
        <v>138343</v>
      </c>
      <c r="D1858" s="157">
        <v>44859</v>
      </c>
      <c r="E1858" s="158">
        <v>28.586500000000001</v>
      </c>
      <c r="F1858" s="158">
        <v>6.1329000000000002</v>
      </c>
      <c r="G1858" s="158">
        <v>6.1329000000000002</v>
      </c>
      <c r="H1858" s="158">
        <v>4.9478</v>
      </c>
      <c r="I1858" s="158">
        <v>4.9617000000000004</v>
      </c>
      <c r="J1858" s="158">
        <v>4.6997</v>
      </c>
      <c r="K1858" s="158">
        <v>4.4801000000000002</v>
      </c>
      <c r="L1858" s="158">
        <v>3.8938999999999999</v>
      </c>
      <c r="M1858" s="158">
        <v>3.8479000000000001</v>
      </c>
      <c r="N1858" s="158">
        <v>3.7069000000000001</v>
      </c>
      <c r="O1858" s="158">
        <v>4.3762999999999996</v>
      </c>
      <c r="P1858" s="158">
        <v>6.8841999999999999</v>
      </c>
      <c r="Q1858" s="158">
        <v>7.6116999999999999</v>
      </c>
      <c r="R1858" s="158">
        <v>3.5123000000000002</v>
      </c>
      <c r="S1858" t="s">
        <v>1858</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1397</v>
      </c>
      <c r="B1859" s="154" t="s">
        <v>1945</v>
      </c>
      <c r="C1859" s="154">
        <v>138358</v>
      </c>
      <c r="D1859" s="157">
        <v>44859</v>
      </c>
      <c r="E1859" s="158">
        <v>29.378299999999999</v>
      </c>
      <c r="F1859" s="158">
        <v>6.7762000000000002</v>
      </c>
      <c r="G1859" s="158">
        <v>6.7762000000000002</v>
      </c>
      <c r="H1859" s="158">
        <v>5.5791000000000004</v>
      </c>
      <c r="I1859" s="158">
        <v>5.5940000000000003</v>
      </c>
      <c r="J1859" s="158">
        <v>5.3322000000000003</v>
      </c>
      <c r="K1859" s="158">
        <v>5.1158000000000001</v>
      </c>
      <c r="L1859" s="158">
        <v>4.5185000000000004</v>
      </c>
      <c r="M1859" s="158">
        <v>4.4577</v>
      </c>
      <c r="N1859" s="158">
        <v>4.2981999999999996</v>
      </c>
      <c r="O1859" s="158">
        <v>4.9002999999999997</v>
      </c>
      <c r="P1859" s="158">
        <v>7.2439999999999998</v>
      </c>
      <c r="Q1859" s="158">
        <v>8.1389999999999993</v>
      </c>
      <c r="R1859" s="158">
        <v>4.0462999999999996</v>
      </c>
      <c r="S1859" t="s">
        <v>1858</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1397</v>
      </c>
      <c r="B1860" s="154" t="s">
        <v>1440</v>
      </c>
      <c r="C1860" s="154">
        <v>119828</v>
      </c>
      <c r="D1860" s="157">
        <v>44859</v>
      </c>
      <c r="E1860" s="158">
        <v>5006.9535999999998</v>
      </c>
      <c r="F1860" s="158">
        <v>7.2408999999999999</v>
      </c>
      <c r="G1860" s="158">
        <v>7.2408999999999999</v>
      </c>
      <c r="H1860" s="158">
        <v>5.4236000000000004</v>
      </c>
      <c r="I1860" s="158">
        <v>5.4066999999999998</v>
      </c>
      <c r="J1860" s="158">
        <v>4.8754</v>
      </c>
      <c r="K1860" s="158">
        <v>4.8057999999999996</v>
      </c>
      <c r="L1860" s="158">
        <v>4.0270999999999999</v>
      </c>
      <c r="M1860" s="158">
        <v>4.0651999999999999</v>
      </c>
      <c r="N1860" s="158">
        <v>3.9828000000000001</v>
      </c>
      <c r="O1860" s="158">
        <v>4.6965000000000003</v>
      </c>
      <c r="P1860" s="158">
        <v>6.0446</v>
      </c>
      <c r="Q1860" s="158">
        <v>7.1593</v>
      </c>
      <c r="R1860" s="158">
        <v>3.7936000000000001</v>
      </c>
      <c r="S1860" t="s">
        <v>1858</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1397</v>
      </c>
      <c r="B1861" s="154" t="s">
        <v>1441</v>
      </c>
      <c r="C1861" s="154">
        <v>100641</v>
      </c>
      <c r="D1861" s="157">
        <v>44859</v>
      </c>
      <c r="E1861" s="158">
        <v>4949.2727999999997</v>
      </c>
      <c r="F1861" s="158">
        <v>7.0597000000000003</v>
      </c>
      <c r="G1861" s="158">
        <v>7.0597000000000003</v>
      </c>
      <c r="H1861" s="158">
        <v>5.2423999999999999</v>
      </c>
      <c r="I1861" s="158">
        <v>5.2256</v>
      </c>
      <c r="J1861" s="158">
        <v>4.6952999999999996</v>
      </c>
      <c r="K1861" s="158">
        <v>4.6226000000000003</v>
      </c>
      <c r="L1861" s="158">
        <v>3.8426999999999998</v>
      </c>
      <c r="M1861" s="158">
        <v>3.88</v>
      </c>
      <c r="N1861" s="158">
        <v>3.7959999999999998</v>
      </c>
      <c r="O1861" s="158">
        <v>4.5132000000000003</v>
      </c>
      <c r="P1861" s="158">
        <v>5.8792</v>
      </c>
      <c r="Q1861" s="158">
        <v>7.0571000000000002</v>
      </c>
      <c r="R1861" s="158">
        <v>3.6067</v>
      </c>
      <c r="S1861" t="s">
        <v>1858</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1397</v>
      </c>
      <c r="B1862" s="154" t="s">
        <v>1924</v>
      </c>
      <c r="C1862" s="154">
        <v>149535</v>
      </c>
      <c r="D1862" s="157">
        <v>44859</v>
      </c>
      <c r="E1862" s="158">
        <v>2278.5994000000001</v>
      </c>
      <c r="F1862" s="158">
        <v>5.6833</v>
      </c>
      <c r="G1862" s="158">
        <v>5.6833</v>
      </c>
      <c r="H1862" s="158">
        <v>4.3669000000000002</v>
      </c>
      <c r="I1862" s="158">
        <v>4.2172999999999998</v>
      </c>
      <c r="J1862" s="158">
        <v>4.1825999999999999</v>
      </c>
      <c r="K1862" s="158">
        <v>3.9870000000000001</v>
      </c>
      <c r="L1862" s="158">
        <v>3.3921000000000001</v>
      </c>
      <c r="M1862" s="158">
        <v>3.2275999999999998</v>
      </c>
      <c r="N1862" s="158">
        <v>3.1103999999999998</v>
      </c>
      <c r="O1862" s="158">
        <v>3.4020000000000001</v>
      </c>
      <c r="P1862" s="158">
        <v>3.5897000000000001</v>
      </c>
      <c r="Q1862" s="158">
        <v>5.7081999999999997</v>
      </c>
      <c r="R1862" s="158">
        <v>2.8938000000000001</v>
      </c>
      <c r="S1862" t="s">
        <v>1858</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1397</v>
      </c>
      <c r="B1863" s="154" t="s">
        <v>1925</v>
      </c>
      <c r="C1863" s="154">
        <v>149539</v>
      </c>
      <c r="D1863" s="157">
        <v>44859</v>
      </c>
      <c r="E1863" s="158">
        <v>2405.0614999999998</v>
      </c>
      <c r="F1863" s="158">
        <v>6.9435000000000002</v>
      </c>
      <c r="G1863" s="158">
        <v>6.9435000000000002</v>
      </c>
      <c r="H1863" s="158">
        <v>5.6280000000000001</v>
      </c>
      <c r="I1863" s="158">
        <v>5.4790000000000001</v>
      </c>
      <c r="J1863" s="158">
        <v>5.4473000000000003</v>
      </c>
      <c r="K1863" s="158">
        <v>5.2610999999999999</v>
      </c>
      <c r="L1863" s="158">
        <v>4.6539000000000001</v>
      </c>
      <c r="M1863" s="158">
        <v>4.5091999999999999</v>
      </c>
      <c r="N1863" s="158">
        <v>4.3108000000000004</v>
      </c>
      <c r="O1863" s="158">
        <v>4.3688000000000002</v>
      </c>
      <c r="P1863" s="158">
        <v>4.5109000000000004</v>
      </c>
      <c r="Q1863" s="158">
        <v>6.5834000000000001</v>
      </c>
      <c r="R1863" s="158">
        <v>3.9087000000000001</v>
      </c>
      <c r="S1863" t="s">
        <v>1858</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1397</v>
      </c>
      <c r="B1864" s="154" t="s">
        <v>1442</v>
      </c>
      <c r="C1864" s="154">
        <v>147440</v>
      </c>
      <c r="D1864" s="157"/>
      <c r="E1864" s="158"/>
      <c r="F1864" s="158"/>
      <c r="G1864" s="158"/>
      <c r="H1864" s="158"/>
      <c r="I1864" s="158"/>
      <c r="J1864" s="158"/>
      <c r="K1864" s="158"/>
      <c r="L1864" s="158"/>
      <c r="M1864" s="158"/>
      <c r="N1864" s="158"/>
      <c r="O1864" s="158"/>
      <c r="P1864" s="158"/>
      <c r="Q1864" s="158"/>
      <c r="R1864" s="158"/>
      <c r="S1864" t="s">
        <v>1858</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1397</v>
      </c>
      <c r="B1865" s="154" t="s">
        <v>1443</v>
      </c>
      <c r="C1865" s="154">
        <v>147425</v>
      </c>
      <c r="D1865" s="157"/>
      <c r="E1865" s="158"/>
      <c r="F1865" s="158"/>
      <c r="G1865" s="158"/>
      <c r="H1865" s="158"/>
      <c r="I1865" s="158"/>
      <c r="J1865" s="158"/>
      <c r="K1865" s="158"/>
      <c r="L1865" s="158"/>
      <c r="M1865" s="158"/>
      <c r="N1865" s="158"/>
      <c r="O1865" s="158"/>
      <c r="P1865" s="158"/>
      <c r="Q1865" s="158"/>
      <c r="R1865" s="158"/>
      <c r="S1865" t="s">
        <v>1858</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1397</v>
      </c>
      <c r="B1866" s="154" t="s">
        <v>1444</v>
      </c>
      <c r="C1866" s="154">
        <v>146075</v>
      </c>
      <c r="D1866" s="157">
        <v>44859</v>
      </c>
      <c r="E1866" s="158">
        <v>12.203099999999999</v>
      </c>
      <c r="F1866" s="158">
        <v>7.5586000000000002</v>
      </c>
      <c r="G1866" s="158">
        <v>7.5586000000000002</v>
      </c>
      <c r="H1866" s="158">
        <v>5.7747999999999999</v>
      </c>
      <c r="I1866" s="158">
        <v>5.4808000000000003</v>
      </c>
      <c r="J1866" s="158">
        <v>5.2773000000000003</v>
      </c>
      <c r="K1866" s="158">
        <v>5.0841000000000003</v>
      </c>
      <c r="L1866" s="158">
        <v>4.4512999999999998</v>
      </c>
      <c r="M1866" s="158">
        <v>4.4127999999999998</v>
      </c>
      <c r="N1866" s="158">
        <v>4.3391999999999999</v>
      </c>
      <c r="O1866" s="158">
        <v>4.7628000000000004</v>
      </c>
      <c r="P1866" s="158"/>
      <c r="Q1866" s="158">
        <v>5.4397000000000002</v>
      </c>
      <c r="R1866" s="158">
        <v>4.1429</v>
      </c>
      <c r="S1866" t="s">
        <v>1858</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1397</v>
      </c>
      <c r="B1867" s="154" t="s">
        <v>1445</v>
      </c>
      <c r="C1867" s="154">
        <v>146070</v>
      </c>
      <c r="D1867" s="157">
        <v>44859</v>
      </c>
      <c r="E1867" s="158">
        <v>11.8756</v>
      </c>
      <c r="F1867" s="158">
        <v>6.5358999999999998</v>
      </c>
      <c r="G1867" s="158">
        <v>6.5358999999999998</v>
      </c>
      <c r="H1867" s="158">
        <v>4.8342999999999998</v>
      </c>
      <c r="I1867" s="158">
        <v>4.6185</v>
      </c>
      <c r="J1867" s="158">
        <v>4.4741</v>
      </c>
      <c r="K1867" s="158">
        <v>4.2784000000000004</v>
      </c>
      <c r="L1867" s="158">
        <v>3.6478999999999999</v>
      </c>
      <c r="M1867" s="158">
        <v>3.6086</v>
      </c>
      <c r="N1867" s="158">
        <v>3.5326</v>
      </c>
      <c r="O1867" s="158">
        <v>3.9716</v>
      </c>
      <c r="P1867" s="158"/>
      <c r="Q1867" s="158">
        <v>4.6792999999999996</v>
      </c>
      <c r="R1867" s="158">
        <v>3.3174999999999999</v>
      </c>
      <c r="S1867" t="s">
        <v>1858</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1397</v>
      </c>
      <c r="B1868" s="154" t="s">
        <v>1446</v>
      </c>
      <c r="C1868" s="154">
        <v>120746</v>
      </c>
      <c r="D1868" s="157">
        <v>44859</v>
      </c>
      <c r="E1868" s="158">
        <v>3734.0989</v>
      </c>
      <c r="F1868" s="158">
        <v>6.7839</v>
      </c>
      <c r="G1868" s="158">
        <v>6.7839</v>
      </c>
      <c r="H1868" s="158">
        <v>5.0301999999999998</v>
      </c>
      <c r="I1868" s="158">
        <v>4.9508000000000001</v>
      </c>
      <c r="J1868" s="158">
        <v>5.0372000000000003</v>
      </c>
      <c r="K1868" s="158">
        <v>4.8575999999999997</v>
      </c>
      <c r="L1868" s="158">
        <v>4.298</v>
      </c>
      <c r="M1868" s="158">
        <v>4.2866999999999997</v>
      </c>
      <c r="N1868" s="158">
        <v>4.1623999999999999</v>
      </c>
      <c r="O1868" s="158">
        <v>5.7401</v>
      </c>
      <c r="P1868" s="158">
        <v>5.6946000000000003</v>
      </c>
      <c r="Q1868" s="158">
        <v>7.4287000000000001</v>
      </c>
      <c r="R1868" s="158">
        <v>5.5202</v>
      </c>
      <c r="S1868" t="s">
        <v>1858</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1397</v>
      </c>
      <c r="B1869" s="154" t="s">
        <v>1447</v>
      </c>
      <c r="C1869" s="154">
        <v>102532</v>
      </c>
      <c r="D1869" s="157">
        <v>44859</v>
      </c>
      <c r="E1869" s="158">
        <v>3533.2395000000001</v>
      </c>
      <c r="F1869" s="158">
        <v>6.2633000000000001</v>
      </c>
      <c r="G1869" s="158">
        <v>6.2633000000000001</v>
      </c>
      <c r="H1869" s="158">
        <v>4.5095999999999998</v>
      </c>
      <c r="I1869" s="158">
        <v>4.4298000000000002</v>
      </c>
      <c r="J1869" s="158">
        <v>4.5149999999999997</v>
      </c>
      <c r="K1869" s="158">
        <v>4.3315999999999999</v>
      </c>
      <c r="L1869" s="158">
        <v>3.7501000000000002</v>
      </c>
      <c r="M1869" s="158">
        <v>3.7189000000000001</v>
      </c>
      <c r="N1869" s="158">
        <v>3.5821999999999998</v>
      </c>
      <c r="O1869" s="158">
        <v>5.1609999999999996</v>
      </c>
      <c r="P1869" s="158">
        <v>5.0999999999999996</v>
      </c>
      <c r="Q1869" s="158">
        <v>6.806</v>
      </c>
      <c r="R1869" s="158">
        <v>4.9470999999999998</v>
      </c>
      <c r="S1869" t="s">
        <v>1858</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1397</v>
      </c>
      <c r="B1870" s="154" t="s">
        <v>1936</v>
      </c>
      <c r="C1870" s="154">
        <v>147311</v>
      </c>
      <c r="D1870" s="157">
        <v>44859</v>
      </c>
      <c r="E1870" s="158">
        <v>1166.2119</v>
      </c>
      <c r="F1870" s="158">
        <v>6.6368999999999998</v>
      </c>
      <c r="G1870" s="158">
        <v>6.6368999999999998</v>
      </c>
      <c r="H1870" s="158">
        <v>5.0496999999999996</v>
      </c>
      <c r="I1870" s="158">
        <v>5.4801000000000002</v>
      </c>
      <c r="J1870" s="158">
        <v>5.28</v>
      </c>
      <c r="K1870" s="158">
        <v>4.8274999999999997</v>
      </c>
      <c r="L1870" s="158">
        <v>4.2081</v>
      </c>
      <c r="M1870" s="158">
        <v>4.1253000000000002</v>
      </c>
      <c r="N1870" s="158">
        <v>3.9123999999999999</v>
      </c>
      <c r="O1870" s="158">
        <v>4.3022</v>
      </c>
      <c r="P1870" s="158"/>
      <c r="Q1870" s="158">
        <v>4.6414999999999997</v>
      </c>
      <c r="R1870" s="158">
        <v>4.1818</v>
      </c>
      <c r="S1870" t="s">
        <v>1858</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1397</v>
      </c>
      <c r="B1871" s="154" t="s">
        <v>1937</v>
      </c>
      <c r="C1871" s="154">
        <v>147307</v>
      </c>
      <c r="D1871" s="157">
        <v>44859</v>
      </c>
      <c r="E1871" s="158">
        <v>1144.2229</v>
      </c>
      <c r="F1871" s="158">
        <v>5.9371</v>
      </c>
      <c r="G1871" s="158">
        <v>5.9371</v>
      </c>
      <c r="H1871" s="158">
        <v>4.3479000000000001</v>
      </c>
      <c r="I1871" s="158">
        <v>4.7794999999999996</v>
      </c>
      <c r="J1871" s="158">
        <v>4.5782999999999996</v>
      </c>
      <c r="K1871" s="158">
        <v>4.1182999999999996</v>
      </c>
      <c r="L1871" s="158">
        <v>3.4939</v>
      </c>
      <c r="M1871" s="158">
        <v>3.4062000000000001</v>
      </c>
      <c r="N1871" s="158">
        <v>3.2332999999999998</v>
      </c>
      <c r="O1871" s="158">
        <v>3.7235</v>
      </c>
      <c r="P1871" s="158"/>
      <c r="Q1871" s="158">
        <v>4.0553999999999997</v>
      </c>
      <c r="R1871" s="158">
        <v>3.5817999999999999</v>
      </c>
      <c r="S1871" t="s">
        <v>1858</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6.6966666666666681</v>
      </c>
      <c r="G1872" s="160">
        <v>6.6966666666666681</v>
      </c>
      <c r="H1872" s="160">
        <v>5.0845686274509809</v>
      </c>
      <c r="I1872" s="160">
        <v>5.2210745098039206</v>
      </c>
      <c r="J1872" s="160">
        <v>4.9856490196078447</v>
      </c>
      <c r="K1872" s="160">
        <v>4.7618607843137237</v>
      </c>
      <c r="L1872" s="160">
        <v>4.1218431372549018</v>
      </c>
      <c r="M1872" s="160">
        <v>4.0605568627450968</v>
      </c>
      <c r="N1872" s="160">
        <v>3.9482647058823526</v>
      </c>
      <c r="O1872" s="160">
        <v>4.6129711111111105</v>
      </c>
      <c r="P1872" s="160">
        <v>5.4261161290322573</v>
      </c>
      <c r="Q1872" s="160">
        <v>6.0966470588235282</v>
      </c>
      <c r="R1872" s="160">
        <v>3.9172568627450981</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6.7213000000000003</v>
      </c>
      <c r="G1873" s="160">
        <v>6.7213000000000003</v>
      </c>
      <c r="H1873" s="160">
        <v>5.1121999999999996</v>
      </c>
      <c r="I1873" s="160">
        <v>5.2801999999999998</v>
      </c>
      <c r="J1873" s="160">
        <v>5.0246000000000004</v>
      </c>
      <c r="K1873" s="160">
        <v>4.7832999999999997</v>
      </c>
      <c r="L1873" s="160">
        <v>4.1485000000000003</v>
      </c>
      <c r="M1873" s="160">
        <v>4.0491999999999999</v>
      </c>
      <c r="N1873" s="160">
        <v>3.9388999999999998</v>
      </c>
      <c r="O1873" s="160">
        <v>4.5492999999999997</v>
      </c>
      <c r="P1873" s="160">
        <v>5.6936999999999998</v>
      </c>
      <c r="Q1873" s="160">
        <v>6.5834000000000001</v>
      </c>
      <c r="R1873" s="160">
        <v>3.7936000000000001</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05"/>
      <c r="B1874" s="105"/>
      <c r="C1874" s="105"/>
      <c r="D1874" s="105"/>
      <c r="E1874" s="105"/>
      <c r="F1874" s="105"/>
      <c r="G1874" s="105"/>
      <c r="H1874" s="105"/>
      <c r="I1874" s="105"/>
      <c r="J1874" s="105"/>
      <c r="K1874" s="105"/>
      <c r="L1874" s="105"/>
      <c r="M1874" s="105"/>
      <c r="N1874" s="105"/>
      <c r="O1874" s="105"/>
      <c r="P1874" s="105"/>
      <c r="Q1874" s="105"/>
      <c r="R1874" s="105"/>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44859</v>
      </c>
      <c r="E1876" s="158">
        <v>72.969200000000001</v>
      </c>
      <c r="F1876" s="158">
        <v>1.0042</v>
      </c>
      <c r="G1876" s="158">
        <v>1.0042</v>
      </c>
      <c r="H1876" s="158">
        <v>0.73550000000000004</v>
      </c>
      <c r="I1876" s="158">
        <v>2.9758</v>
      </c>
      <c r="J1876" s="158">
        <v>2.2303999999999999</v>
      </c>
      <c r="K1876" s="158">
        <v>6.9553000000000003</v>
      </c>
      <c r="L1876" s="158">
        <v>1.1787000000000001</v>
      </c>
      <c r="M1876" s="158">
        <v>0.71009999999999995</v>
      </c>
      <c r="N1876" s="158">
        <v>-1.9018999999999999</v>
      </c>
      <c r="O1876" s="158">
        <v>16.5886</v>
      </c>
      <c r="P1876" s="158">
        <v>2.8978999999999999</v>
      </c>
      <c r="Q1876" s="158">
        <v>14.5944</v>
      </c>
      <c r="R1876" s="158">
        <v>26.820499999999999</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44859</v>
      </c>
      <c r="E1877" s="158">
        <v>80.240200000000002</v>
      </c>
      <c r="F1877" s="158">
        <v>1.0145</v>
      </c>
      <c r="G1877" s="158">
        <v>1.0145</v>
      </c>
      <c r="H1877" s="158">
        <v>0.75290000000000001</v>
      </c>
      <c r="I1877" s="158">
        <v>3.0122</v>
      </c>
      <c r="J1877" s="158">
        <v>2.3136999999999999</v>
      </c>
      <c r="K1877" s="158">
        <v>7.2047999999999996</v>
      </c>
      <c r="L1877" s="158">
        <v>1.6516</v>
      </c>
      <c r="M1877" s="158">
        <v>1.4120999999999999</v>
      </c>
      <c r="N1877" s="158">
        <v>-0.99909999999999999</v>
      </c>
      <c r="O1877" s="158">
        <v>17.7347</v>
      </c>
      <c r="P1877" s="158">
        <v>4.0084999999999997</v>
      </c>
      <c r="Q1877" s="158">
        <v>16.156700000000001</v>
      </c>
      <c r="R1877" s="158">
        <v>28.002400000000002</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1828</v>
      </c>
      <c r="C1878" s="154">
        <v>148595</v>
      </c>
      <c r="D1878" s="157">
        <v>44859</v>
      </c>
      <c r="E1878" s="158">
        <v>13.164999999999999</v>
      </c>
      <c r="F1878" s="158">
        <v>1.4017999999999999</v>
      </c>
      <c r="G1878" s="158">
        <v>1.4017999999999999</v>
      </c>
      <c r="H1878" s="158">
        <v>1.1680999999999999</v>
      </c>
      <c r="I1878" s="158">
        <v>2.7391999999999999</v>
      </c>
      <c r="J1878" s="158">
        <v>1.621</v>
      </c>
      <c r="K1878" s="158">
        <v>4.0547000000000004</v>
      </c>
      <c r="L1878" s="158">
        <v>2.8837000000000002</v>
      </c>
      <c r="M1878" s="158">
        <v>1.3238000000000001</v>
      </c>
      <c r="N1878" s="158">
        <v>-1.1488</v>
      </c>
      <c r="O1878" s="158"/>
      <c r="P1878" s="158"/>
      <c r="Q1878" s="158">
        <v>15.8047</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1829</v>
      </c>
      <c r="C1879" s="154">
        <v>148594</v>
      </c>
      <c r="D1879" s="157">
        <v>44859</v>
      </c>
      <c r="E1879" s="158">
        <v>12.978999999999999</v>
      </c>
      <c r="F1879" s="158">
        <v>1.3905000000000001</v>
      </c>
      <c r="G1879" s="158">
        <v>1.3905000000000001</v>
      </c>
      <c r="H1879" s="158">
        <v>1.1535</v>
      </c>
      <c r="I1879" s="158">
        <v>2.7063000000000001</v>
      </c>
      <c r="J1879" s="158">
        <v>1.5491999999999999</v>
      </c>
      <c r="K1879" s="158">
        <v>3.8485999999999998</v>
      </c>
      <c r="L1879" s="158">
        <v>2.4874000000000001</v>
      </c>
      <c r="M1879" s="158">
        <v>0.753</v>
      </c>
      <c r="N1879" s="158">
        <v>-1.8897999999999999</v>
      </c>
      <c r="O1879" s="158"/>
      <c r="P1879" s="158"/>
      <c r="Q1879" s="158">
        <v>14.928699999999999</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44859</v>
      </c>
      <c r="E1880" s="158">
        <v>448.24200000000002</v>
      </c>
      <c r="F1880" s="158">
        <v>1.3769</v>
      </c>
      <c r="G1880" s="158">
        <v>1.3769</v>
      </c>
      <c r="H1880" s="158">
        <v>1.8523000000000001</v>
      </c>
      <c r="I1880" s="158">
        <v>4.3783000000000003</v>
      </c>
      <c r="J1880" s="158">
        <v>3.2187999999999999</v>
      </c>
      <c r="K1880" s="158">
        <v>8.6868999999999996</v>
      </c>
      <c r="L1880" s="158">
        <v>6.1516000000000002</v>
      </c>
      <c r="M1880" s="158">
        <v>2.7378</v>
      </c>
      <c r="N1880" s="158">
        <v>0.65949999999999998</v>
      </c>
      <c r="O1880" s="158">
        <v>17.9514</v>
      </c>
      <c r="P1880" s="158">
        <v>9.6709999999999994</v>
      </c>
      <c r="Q1880" s="158">
        <v>14.1427</v>
      </c>
      <c r="R1880" s="158">
        <v>26.7348</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44859</v>
      </c>
      <c r="E1881" s="158">
        <v>489.10899999999998</v>
      </c>
      <c r="F1881" s="158">
        <v>1.3891</v>
      </c>
      <c r="G1881" s="158">
        <v>1.3891</v>
      </c>
      <c r="H1881" s="158">
        <v>1.8736999999999999</v>
      </c>
      <c r="I1881" s="158">
        <v>4.4196999999999997</v>
      </c>
      <c r="J1881" s="158">
        <v>3.3107000000000002</v>
      </c>
      <c r="K1881" s="158">
        <v>8.9449000000000005</v>
      </c>
      <c r="L1881" s="158">
        <v>6.6623999999999999</v>
      </c>
      <c r="M1881" s="158">
        <v>3.4540000000000002</v>
      </c>
      <c r="N1881" s="158">
        <v>1.6204000000000001</v>
      </c>
      <c r="O1881" s="158">
        <v>19.0425</v>
      </c>
      <c r="P1881" s="158">
        <v>10.798999999999999</v>
      </c>
      <c r="Q1881" s="158">
        <v>15.6995</v>
      </c>
      <c r="R1881" s="158">
        <v>27.920400000000001</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44859</v>
      </c>
      <c r="E1882" s="158">
        <v>267.3</v>
      </c>
      <c r="F1882" s="158">
        <v>1.1618999999999999</v>
      </c>
      <c r="G1882" s="158">
        <v>1.1618999999999999</v>
      </c>
      <c r="H1882" s="158">
        <v>1.6504000000000001</v>
      </c>
      <c r="I1882" s="158">
        <v>3.7292999999999998</v>
      </c>
      <c r="J1882" s="158">
        <v>3.3403</v>
      </c>
      <c r="K1882" s="158">
        <v>7.5263999999999998</v>
      </c>
      <c r="L1882" s="158">
        <v>4.7454999999999998</v>
      </c>
      <c r="M1882" s="158">
        <v>7.3623000000000003</v>
      </c>
      <c r="N1882" s="158">
        <v>6.4728000000000003</v>
      </c>
      <c r="O1882" s="158">
        <v>24.9374</v>
      </c>
      <c r="P1882" s="158">
        <v>13.6031</v>
      </c>
      <c r="Q1882" s="158">
        <v>19.782900000000001</v>
      </c>
      <c r="R1882" s="158">
        <v>33.169499999999999</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44859</v>
      </c>
      <c r="E1883" s="158">
        <v>289.5</v>
      </c>
      <c r="F1883" s="158">
        <v>1.1707000000000001</v>
      </c>
      <c r="G1883" s="158">
        <v>1.1707000000000001</v>
      </c>
      <c r="H1883" s="158">
        <v>1.661</v>
      </c>
      <c r="I1883" s="158">
        <v>3.7523</v>
      </c>
      <c r="J1883" s="158">
        <v>3.3892000000000002</v>
      </c>
      <c r="K1883" s="158">
        <v>7.6647999999999996</v>
      </c>
      <c r="L1883" s="158">
        <v>5.0244999999999997</v>
      </c>
      <c r="M1883" s="158">
        <v>7.8091999999999997</v>
      </c>
      <c r="N1883" s="158">
        <v>7.0793999999999997</v>
      </c>
      <c r="O1883" s="158">
        <v>25.622499999999999</v>
      </c>
      <c r="P1883" s="158">
        <v>14.3416</v>
      </c>
      <c r="Q1883" s="158">
        <v>17.781600000000001</v>
      </c>
      <c r="R1883" s="158">
        <v>33.896000000000001</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44859</v>
      </c>
      <c r="E1884" s="158">
        <v>16.71</v>
      </c>
      <c r="F1884" s="158">
        <v>1.2114</v>
      </c>
      <c r="G1884" s="158">
        <v>1.2114</v>
      </c>
      <c r="H1884" s="158">
        <v>1.5805</v>
      </c>
      <c r="I1884" s="158">
        <v>4.0472999999999999</v>
      </c>
      <c r="J1884" s="158">
        <v>1.8282</v>
      </c>
      <c r="K1884" s="158">
        <v>5.9607000000000001</v>
      </c>
      <c r="L1884" s="158">
        <v>3.5316000000000001</v>
      </c>
      <c r="M1884" s="158">
        <v>1.8902000000000001</v>
      </c>
      <c r="N1884" s="158">
        <v>-1.2995000000000001</v>
      </c>
      <c r="O1884" s="158">
        <v>17.220300000000002</v>
      </c>
      <c r="P1884" s="158"/>
      <c r="Q1884" s="158">
        <v>13.0572</v>
      </c>
      <c r="R1884" s="158">
        <v>24.949400000000001</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44859</v>
      </c>
      <c r="E1885" s="158">
        <v>15.96</v>
      </c>
      <c r="F1885" s="158">
        <v>1.2048000000000001</v>
      </c>
      <c r="G1885" s="158">
        <v>1.2048000000000001</v>
      </c>
      <c r="H1885" s="158">
        <v>1.5912999999999999</v>
      </c>
      <c r="I1885" s="158">
        <v>4.0416999999999996</v>
      </c>
      <c r="J1885" s="158">
        <v>1.7857000000000001</v>
      </c>
      <c r="K1885" s="158">
        <v>5.7653999999999996</v>
      </c>
      <c r="L1885" s="158">
        <v>3.1008</v>
      </c>
      <c r="M1885" s="158">
        <v>1.2689999999999999</v>
      </c>
      <c r="N1885" s="158">
        <v>-2.0859000000000001</v>
      </c>
      <c r="O1885" s="158">
        <v>16.306799999999999</v>
      </c>
      <c r="P1885" s="158"/>
      <c r="Q1885" s="158">
        <v>11.823</v>
      </c>
      <c r="R1885" s="158">
        <v>23.925999999999998</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44859</v>
      </c>
      <c r="E1886" s="158">
        <v>101.584</v>
      </c>
      <c r="F1886" s="158">
        <v>0.99319999999999997</v>
      </c>
      <c r="G1886" s="158">
        <v>0.99319999999999997</v>
      </c>
      <c r="H1886" s="158">
        <v>0.84079999999999999</v>
      </c>
      <c r="I1886" s="158">
        <v>2.4775999999999998</v>
      </c>
      <c r="J1886" s="158">
        <v>1.36</v>
      </c>
      <c r="K1886" s="158">
        <v>6.9756</v>
      </c>
      <c r="L1886" s="158">
        <v>4.2100999999999997</v>
      </c>
      <c r="M1886" s="158">
        <v>4.5209999999999999</v>
      </c>
      <c r="N1886" s="158">
        <v>8.9255999999999993</v>
      </c>
      <c r="O1886" s="158">
        <v>27.602900000000002</v>
      </c>
      <c r="P1886" s="158">
        <v>12.7767</v>
      </c>
      <c r="Q1886" s="158">
        <v>16.918399999999998</v>
      </c>
      <c r="R1886" s="158">
        <v>43.229900000000001</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44859</v>
      </c>
      <c r="E1887" s="158">
        <v>92.248999999999995</v>
      </c>
      <c r="F1887" s="158">
        <v>0.98080000000000001</v>
      </c>
      <c r="G1887" s="158">
        <v>0.98080000000000001</v>
      </c>
      <c r="H1887" s="158">
        <v>0.81969999999999998</v>
      </c>
      <c r="I1887" s="158">
        <v>2.4352</v>
      </c>
      <c r="J1887" s="158">
        <v>1.2613000000000001</v>
      </c>
      <c r="K1887" s="158">
        <v>6.6708999999999996</v>
      </c>
      <c r="L1887" s="158">
        <v>3.6273</v>
      </c>
      <c r="M1887" s="158">
        <v>3.6621999999999999</v>
      </c>
      <c r="N1887" s="158">
        <v>7.7298</v>
      </c>
      <c r="O1887" s="158">
        <v>26.2254</v>
      </c>
      <c r="P1887" s="158">
        <v>11.523999999999999</v>
      </c>
      <c r="Q1887" s="158">
        <v>16.384599999999999</v>
      </c>
      <c r="R1887" s="158">
        <v>41.662399999999998</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44859</v>
      </c>
      <c r="E1888" s="158">
        <v>19.769500000000001</v>
      </c>
      <c r="F1888" s="158">
        <v>1.0096000000000001</v>
      </c>
      <c r="G1888" s="158">
        <v>1.0096000000000001</v>
      </c>
      <c r="H1888" s="158">
        <v>1.6793</v>
      </c>
      <c r="I1888" s="158">
        <v>4.4021999999999997</v>
      </c>
      <c r="J1888" s="158">
        <v>2.0518999999999998</v>
      </c>
      <c r="K1888" s="158">
        <v>5.5629</v>
      </c>
      <c r="L1888" s="158">
        <v>5.242</v>
      </c>
      <c r="M1888" s="158">
        <v>2.516</v>
      </c>
      <c r="N1888" s="158">
        <v>-0.7984</v>
      </c>
      <c r="O1888" s="158">
        <v>17.466899999999999</v>
      </c>
      <c r="P1888" s="158">
        <v>7.2904</v>
      </c>
      <c r="Q1888" s="158">
        <v>10.0205</v>
      </c>
      <c r="R1888" s="158">
        <v>25.0198</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44859</v>
      </c>
      <c r="E1889" s="158">
        <v>17.239599999999999</v>
      </c>
      <c r="F1889" s="158">
        <v>0.98939999999999995</v>
      </c>
      <c r="G1889" s="158">
        <v>0.98939999999999995</v>
      </c>
      <c r="H1889" s="158">
        <v>1.6444000000000001</v>
      </c>
      <c r="I1889" s="158">
        <v>4.3307000000000002</v>
      </c>
      <c r="J1889" s="158">
        <v>1.8913</v>
      </c>
      <c r="K1889" s="158">
        <v>5.0957999999999997</v>
      </c>
      <c r="L1889" s="158">
        <v>4.3053999999999997</v>
      </c>
      <c r="M1889" s="158">
        <v>1.1571</v>
      </c>
      <c r="N1889" s="158">
        <v>-2.5520999999999998</v>
      </c>
      <c r="O1889" s="158">
        <v>15.2079</v>
      </c>
      <c r="P1889" s="158">
        <v>5.4446000000000003</v>
      </c>
      <c r="Q1889" s="158">
        <v>7.9297000000000004</v>
      </c>
      <c r="R1889" s="158">
        <v>22.454799999999999</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44859</v>
      </c>
      <c r="E1890" s="158">
        <v>416.33124417948</v>
      </c>
      <c r="F1890" s="158">
        <v>1.0583</v>
      </c>
      <c r="G1890" s="158">
        <v>1.0583</v>
      </c>
      <c r="H1890" s="158">
        <v>0.96009999999999995</v>
      </c>
      <c r="I1890" s="158">
        <v>3.3153000000000001</v>
      </c>
      <c r="J1890" s="158">
        <v>2.1282000000000001</v>
      </c>
      <c r="K1890" s="158">
        <v>6.7533000000000003</v>
      </c>
      <c r="L1890" s="158">
        <v>5.6984000000000004</v>
      </c>
      <c r="M1890" s="158">
        <v>0.65610000000000002</v>
      </c>
      <c r="N1890" s="158">
        <v>-0.9274</v>
      </c>
      <c r="O1890" s="158">
        <v>16.053000000000001</v>
      </c>
      <c r="P1890" s="158">
        <v>9.4484999999999992</v>
      </c>
      <c r="Q1890" s="158">
        <v>15.803900000000001</v>
      </c>
      <c r="R1890" s="158">
        <v>27.349900000000002</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44859</v>
      </c>
      <c r="E1891" s="158">
        <v>56.349699999999999</v>
      </c>
      <c r="F1891" s="158">
        <v>1.0654999999999999</v>
      </c>
      <c r="G1891" s="158">
        <v>1.0654999999999999</v>
      </c>
      <c r="H1891" s="158">
        <v>0.97260000000000002</v>
      </c>
      <c r="I1891" s="158">
        <v>3.3412000000000002</v>
      </c>
      <c r="J1891" s="158">
        <v>2.1863000000000001</v>
      </c>
      <c r="K1891" s="158">
        <v>6.952</v>
      </c>
      <c r="L1891" s="158">
        <v>6.0696000000000003</v>
      </c>
      <c r="M1891" s="158">
        <v>1.1546000000000001</v>
      </c>
      <c r="N1891" s="158">
        <v>-0.25790000000000002</v>
      </c>
      <c r="O1891" s="158">
        <v>16.8186</v>
      </c>
      <c r="P1891" s="158">
        <v>10.167</v>
      </c>
      <c r="Q1891" s="158">
        <v>14.837300000000001</v>
      </c>
      <c r="R1891" s="158">
        <v>28.1953</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44859</v>
      </c>
      <c r="E1892" s="158">
        <v>64.19</v>
      </c>
      <c r="F1892" s="158">
        <v>1.4733000000000001</v>
      </c>
      <c r="G1892" s="158">
        <v>1.4733000000000001</v>
      </c>
      <c r="H1892" s="158">
        <v>1.5986</v>
      </c>
      <c r="I1892" s="158">
        <v>4.3367000000000004</v>
      </c>
      <c r="J1892" s="158">
        <v>2.2686999999999999</v>
      </c>
      <c r="K1892" s="158">
        <v>8.2096999999999998</v>
      </c>
      <c r="L1892" s="158">
        <v>5.0400999999999998</v>
      </c>
      <c r="M1892" s="158">
        <v>3.1926999999999999</v>
      </c>
      <c r="N1892" s="158">
        <v>1.1727000000000001</v>
      </c>
      <c r="O1892" s="158">
        <v>20.6127</v>
      </c>
      <c r="P1892" s="158">
        <v>10.8993</v>
      </c>
      <c r="Q1892" s="158">
        <v>18.3459</v>
      </c>
      <c r="R1892" s="158">
        <v>29.412099999999999</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44859</v>
      </c>
      <c r="E1893" s="158">
        <v>59.031999999999996</v>
      </c>
      <c r="F1893" s="158">
        <v>1.4626999999999999</v>
      </c>
      <c r="G1893" s="158">
        <v>1.4626999999999999</v>
      </c>
      <c r="H1893" s="158">
        <v>1.5779000000000001</v>
      </c>
      <c r="I1893" s="158">
        <v>4.2968000000000002</v>
      </c>
      <c r="J1893" s="158">
        <v>2.181</v>
      </c>
      <c r="K1893" s="158">
        <v>7.9471999999999996</v>
      </c>
      <c r="L1893" s="158">
        <v>4.5331999999999999</v>
      </c>
      <c r="M1893" s="158">
        <v>2.4523000000000001</v>
      </c>
      <c r="N1893" s="158">
        <v>0.20710000000000001</v>
      </c>
      <c r="O1893" s="158">
        <v>19.453700000000001</v>
      </c>
      <c r="P1893" s="158">
        <v>9.8534000000000006</v>
      </c>
      <c r="Q1893" s="158">
        <v>14.8757</v>
      </c>
      <c r="R1893" s="158">
        <v>28.178799999999999</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44859</v>
      </c>
      <c r="E1894" s="158">
        <v>126.69459999999999</v>
      </c>
      <c r="F1894" s="158">
        <v>0.9788</v>
      </c>
      <c r="G1894" s="158">
        <v>0.9788</v>
      </c>
      <c r="H1894" s="158">
        <v>1.0387999999999999</v>
      </c>
      <c r="I1894" s="158">
        <v>3.3132000000000001</v>
      </c>
      <c r="J1894" s="158">
        <v>1.6698999999999999</v>
      </c>
      <c r="K1894" s="158">
        <v>7.3010999999999999</v>
      </c>
      <c r="L1894" s="158">
        <v>4.8166000000000002</v>
      </c>
      <c r="M1894" s="158">
        <v>3.4754</v>
      </c>
      <c r="N1894" s="158">
        <v>1.3545</v>
      </c>
      <c r="O1894" s="158">
        <v>20.4361</v>
      </c>
      <c r="P1894" s="158">
        <v>11.6751</v>
      </c>
      <c r="Q1894" s="158">
        <v>15.7196</v>
      </c>
      <c r="R1894" s="158">
        <v>30.489799999999999</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44859</v>
      </c>
      <c r="E1895" s="158">
        <v>136.01519999999999</v>
      </c>
      <c r="F1895" s="158">
        <v>0.98709999999999998</v>
      </c>
      <c r="G1895" s="158">
        <v>0.98709999999999998</v>
      </c>
      <c r="H1895" s="158">
        <v>1.0533999999999999</v>
      </c>
      <c r="I1895" s="158">
        <v>3.3414000000000001</v>
      </c>
      <c r="J1895" s="158">
        <v>1.7305999999999999</v>
      </c>
      <c r="K1895" s="158">
        <v>7.4836999999999998</v>
      </c>
      <c r="L1895" s="158">
        <v>5.1868999999999996</v>
      </c>
      <c r="M1895" s="158">
        <v>4.0199999999999996</v>
      </c>
      <c r="N1895" s="158">
        <v>2.0661</v>
      </c>
      <c r="O1895" s="158">
        <v>21.240300000000001</v>
      </c>
      <c r="P1895" s="158">
        <v>12.434100000000001</v>
      </c>
      <c r="Q1895" s="158">
        <v>15.0524</v>
      </c>
      <c r="R1895" s="158">
        <v>31.363800000000001</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44859</v>
      </c>
      <c r="E1896" s="158">
        <v>79.459999999999994</v>
      </c>
      <c r="F1896" s="158">
        <v>1.2358</v>
      </c>
      <c r="G1896" s="158">
        <v>1.2358</v>
      </c>
      <c r="H1896" s="158">
        <v>1.3391</v>
      </c>
      <c r="I1896" s="158">
        <v>3.4097</v>
      </c>
      <c r="J1896" s="158">
        <v>1.6633</v>
      </c>
      <c r="K1896" s="158">
        <v>4.9253999999999998</v>
      </c>
      <c r="L1896" s="158">
        <v>6.5004999999999997</v>
      </c>
      <c r="M1896" s="158">
        <v>4.3604000000000003</v>
      </c>
      <c r="N1896" s="158">
        <v>-0.67500000000000004</v>
      </c>
      <c r="O1896" s="158">
        <v>15.5749</v>
      </c>
      <c r="P1896" s="158">
        <v>8.5298999999999996</v>
      </c>
      <c r="Q1896" s="158">
        <v>13.273300000000001</v>
      </c>
      <c r="R1896" s="158">
        <v>22.6648</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44859</v>
      </c>
      <c r="E1897" s="158">
        <v>77.77</v>
      </c>
      <c r="F1897" s="158">
        <v>1.2366999999999999</v>
      </c>
      <c r="G1897" s="158">
        <v>1.2366999999999999</v>
      </c>
      <c r="H1897" s="158">
        <v>1.329</v>
      </c>
      <c r="I1897" s="158">
        <v>3.3900999999999999</v>
      </c>
      <c r="J1897" s="158">
        <v>1.6203000000000001</v>
      </c>
      <c r="K1897" s="158">
        <v>4.7972000000000001</v>
      </c>
      <c r="L1897" s="158">
        <v>6.2431999999999999</v>
      </c>
      <c r="M1897" s="158">
        <v>3.9706000000000001</v>
      </c>
      <c r="N1897" s="158">
        <v>-1.1691</v>
      </c>
      <c r="O1897" s="158">
        <v>15.004099999999999</v>
      </c>
      <c r="P1897" s="158">
        <v>8.0850000000000009</v>
      </c>
      <c r="Q1897" s="158">
        <v>12.939299999999999</v>
      </c>
      <c r="R1897" s="158">
        <v>22.051100000000002</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44859</v>
      </c>
      <c r="E1898" s="158">
        <v>206.59200000000001</v>
      </c>
      <c r="F1898" s="158">
        <v>0.94069999999999998</v>
      </c>
      <c r="G1898" s="158">
        <v>0.94069999999999998</v>
      </c>
      <c r="H1898" s="158">
        <v>1.4746999999999999</v>
      </c>
      <c r="I1898" s="158">
        <v>3.9861</v>
      </c>
      <c r="J1898" s="158">
        <v>1.3254999999999999</v>
      </c>
      <c r="K1898" s="158">
        <v>7.6238999999999999</v>
      </c>
      <c r="L1898" s="158">
        <v>6.9500999999999999</v>
      </c>
      <c r="M1898" s="158">
        <v>5.1919000000000004</v>
      </c>
      <c r="N1898" s="158">
        <v>1.2242999999999999</v>
      </c>
      <c r="O1898" s="158">
        <v>15.4068</v>
      </c>
      <c r="P1898" s="158">
        <v>8.5306999999999995</v>
      </c>
      <c r="Q1898" s="158">
        <v>17.9587</v>
      </c>
      <c r="R1898" s="158">
        <v>21.9209</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44859</v>
      </c>
      <c r="E1899" s="158">
        <v>226.488</v>
      </c>
      <c r="F1899" s="158">
        <v>0.95240000000000002</v>
      </c>
      <c r="G1899" s="158">
        <v>0.95240000000000002</v>
      </c>
      <c r="H1899" s="158">
        <v>1.4953000000000001</v>
      </c>
      <c r="I1899" s="158">
        <v>4.0279999999999996</v>
      </c>
      <c r="J1899" s="158">
        <v>1.4179999999999999</v>
      </c>
      <c r="K1899" s="158">
        <v>7.9066000000000001</v>
      </c>
      <c r="L1899" s="158">
        <v>7.5115999999999996</v>
      </c>
      <c r="M1899" s="158">
        <v>6.0094000000000003</v>
      </c>
      <c r="N1899" s="158">
        <v>2.2808999999999999</v>
      </c>
      <c r="O1899" s="158">
        <v>16.773599999999998</v>
      </c>
      <c r="P1899" s="158">
        <v>9.859</v>
      </c>
      <c r="Q1899" s="158">
        <v>16.459299999999999</v>
      </c>
      <c r="R1899" s="158">
        <v>23.238099999999999</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44859</v>
      </c>
      <c r="E1904" s="158">
        <v>443.78919999999999</v>
      </c>
      <c r="F1904" s="158">
        <v>1.4979</v>
      </c>
      <c r="G1904" s="158">
        <v>1.4979</v>
      </c>
      <c r="H1904" s="158">
        <v>2.0546000000000002</v>
      </c>
      <c r="I1904" s="158">
        <v>4.6971999999999996</v>
      </c>
      <c r="J1904" s="158">
        <v>2.7231999999999998</v>
      </c>
      <c r="K1904" s="158">
        <v>10.167199999999999</v>
      </c>
      <c r="L1904" s="158">
        <v>9.3370999999999995</v>
      </c>
      <c r="M1904" s="158">
        <v>9.9240999999999993</v>
      </c>
      <c r="N1904" s="158">
        <v>7.2373000000000003</v>
      </c>
      <c r="O1904" s="158">
        <v>24.340800000000002</v>
      </c>
      <c r="P1904" s="158">
        <v>10.706</v>
      </c>
      <c r="Q1904" s="158">
        <v>17.390499999999999</v>
      </c>
      <c r="R1904" s="158">
        <v>40.469900000000003</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44859</v>
      </c>
      <c r="E1905" s="158">
        <v>478.96420000000001</v>
      </c>
      <c r="F1905" s="158">
        <v>1.5095000000000001</v>
      </c>
      <c r="G1905" s="158">
        <v>1.5095000000000001</v>
      </c>
      <c r="H1905" s="158">
        <v>2.0749</v>
      </c>
      <c r="I1905" s="158">
        <v>4.7389999999999999</v>
      </c>
      <c r="J1905" s="158">
        <v>2.8195999999999999</v>
      </c>
      <c r="K1905" s="158">
        <v>10.447800000000001</v>
      </c>
      <c r="L1905" s="158">
        <v>9.8971999999999998</v>
      </c>
      <c r="M1905" s="158">
        <v>10.7432</v>
      </c>
      <c r="N1905" s="158">
        <v>8.2795000000000005</v>
      </c>
      <c r="O1905" s="158">
        <v>25.522300000000001</v>
      </c>
      <c r="P1905" s="158">
        <v>11.685700000000001</v>
      </c>
      <c r="Q1905" s="158">
        <v>14.574199999999999</v>
      </c>
      <c r="R1905" s="158">
        <v>41.769599999999997</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44859</v>
      </c>
      <c r="E1906" s="158">
        <v>17.86</v>
      </c>
      <c r="F1906" s="158">
        <v>0.79010000000000002</v>
      </c>
      <c r="G1906" s="158">
        <v>0.79010000000000002</v>
      </c>
      <c r="H1906" s="158">
        <v>1.5349999999999999</v>
      </c>
      <c r="I1906" s="158">
        <v>3.3565</v>
      </c>
      <c r="J1906" s="158">
        <v>1.7664</v>
      </c>
      <c r="K1906" s="158">
        <v>6.5632000000000001</v>
      </c>
      <c r="L1906" s="158">
        <v>6.3094999999999999</v>
      </c>
      <c r="M1906" s="158">
        <v>4.6280000000000001</v>
      </c>
      <c r="N1906" s="158">
        <v>1.8244</v>
      </c>
      <c r="O1906" s="158">
        <v>19.6557</v>
      </c>
      <c r="P1906" s="158"/>
      <c r="Q1906" s="158">
        <v>16.076499999999999</v>
      </c>
      <c r="R1906" s="158">
        <v>26.764299999999999</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44859</v>
      </c>
      <c r="E1907" s="158">
        <v>17.32</v>
      </c>
      <c r="F1907" s="158">
        <v>0.75629999999999997</v>
      </c>
      <c r="G1907" s="158">
        <v>0.75629999999999997</v>
      </c>
      <c r="H1907" s="158">
        <v>1.524</v>
      </c>
      <c r="I1907" s="158">
        <v>3.3412999999999999</v>
      </c>
      <c r="J1907" s="158">
        <v>1.6432</v>
      </c>
      <c r="K1907" s="158">
        <v>6.3228999999999997</v>
      </c>
      <c r="L1907" s="158">
        <v>5.8033000000000001</v>
      </c>
      <c r="M1907" s="158">
        <v>3.9615999999999998</v>
      </c>
      <c r="N1907" s="158">
        <v>0.99129999999999996</v>
      </c>
      <c r="O1907" s="158">
        <v>18.781199999999998</v>
      </c>
      <c r="P1907" s="158"/>
      <c r="Q1907" s="158">
        <v>15.164</v>
      </c>
      <c r="R1907" s="158">
        <v>25.802900000000001</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44859</v>
      </c>
      <c r="E1908" s="158">
        <v>110.5642</v>
      </c>
      <c r="F1908" s="158">
        <v>1.0073000000000001</v>
      </c>
      <c r="G1908" s="158">
        <v>1.0073000000000001</v>
      </c>
      <c r="H1908" s="158">
        <v>1.3836999999999999</v>
      </c>
      <c r="I1908" s="158">
        <v>3.5510999999999999</v>
      </c>
      <c r="J1908" s="158">
        <v>1.6878</v>
      </c>
      <c r="K1908" s="158">
        <v>6.5724</v>
      </c>
      <c r="L1908" s="158">
        <v>7.6539999999999999</v>
      </c>
      <c r="M1908" s="158">
        <v>3.4470999999999998</v>
      </c>
      <c r="N1908" s="158">
        <v>0.88200000000000001</v>
      </c>
      <c r="O1908" s="158">
        <v>20.111899999999999</v>
      </c>
      <c r="P1908" s="158">
        <v>13.5212</v>
      </c>
      <c r="Q1908" s="158">
        <v>13.3331</v>
      </c>
      <c r="R1908" s="158">
        <v>26.081499999999998</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44859</v>
      </c>
      <c r="E1909" s="158">
        <v>102.9808</v>
      </c>
      <c r="F1909" s="158">
        <v>0.99970000000000003</v>
      </c>
      <c r="G1909" s="158">
        <v>0.99970000000000003</v>
      </c>
      <c r="H1909" s="158">
        <v>1.3694</v>
      </c>
      <c r="I1909" s="158">
        <v>3.5221</v>
      </c>
      <c r="J1909" s="158">
        <v>1.6225000000000001</v>
      </c>
      <c r="K1909" s="158">
        <v>6.3773999999999997</v>
      </c>
      <c r="L1909" s="158">
        <v>7.2565999999999997</v>
      </c>
      <c r="M1909" s="158">
        <v>2.8784999999999998</v>
      </c>
      <c r="N1909" s="158">
        <v>0.1384</v>
      </c>
      <c r="O1909" s="158">
        <v>19.2852</v>
      </c>
      <c r="P1909" s="158">
        <v>12.723800000000001</v>
      </c>
      <c r="Q1909" s="158">
        <v>14.451000000000001</v>
      </c>
      <c r="R1909" s="158">
        <v>25.183299999999999</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1.1416966666666666</v>
      </c>
      <c r="G1910" s="160">
        <v>1.1416966666666666</v>
      </c>
      <c r="H1910" s="160">
        <v>1.3928166666666661</v>
      </c>
      <c r="I1910" s="160">
        <v>3.6471166666666672</v>
      </c>
      <c r="J1910" s="160">
        <v>2.0535399999999999</v>
      </c>
      <c r="K1910" s="160">
        <v>6.9089566666666657</v>
      </c>
      <c r="L1910" s="160">
        <v>5.3203499999999995</v>
      </c>
      <c r="M1910" s="160">
        <v>3.6881233333333339</v>
      </c>
      <c r="N1910" s="160">
        <v>1.4813699999999996</v>
      </c>
      <c r="O1910" s="160">
        <v>19.534935714285719</v>
      </c>
      <c r="P1910" s="160">
        <v>10.0198125</v>
      </c>
      <c r="Q1910" s="160">
        <v>15.042643333333334</v>
      </c>
      <c r="R1910" s="160">
        <v>28.882928571428575</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1.0619000000000001</v>
      </c>
      <c r="G1911" s="160">
        <v>1.0619000000000001</v>
      </c>
      <c r="H1911" s="160">
        <v>1.4849999999999999</v>
      </c>
      <c r="I1911" s="160">
        <v>3.5366</v>
      </c>
      <c r="J1911" s="160">
        <v>1.8069500000000001</v>
      </c>
      <c r="K1911" s="160">
        <v>6.9536499999999997</v>
      </c>
      <c r="L1911" s="160">
        <v>5.2144499999999994</v>
      </c>
      <c r="M1911" s="160">
        <v>3.4505499999999998</v>
      </c>
      <c r="N1911" s="160">
        <v>0.77075000000000005</v>
      </c>
      <c r="O1911" s="160">
        <v>18.911850000000001</v>
      </c>
      <c r="P1911" s="160">
        <v>10.436499999999999</v>
      </c>
      <c r="Q1911" s="160">
        <v>15.1082</v>
      </c>
      <c r="R1911" s="160">
        <v>27.0852</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1171</v>
      </c>
      <c r="B8" s="59">
        <f>VLOOKUP($A8,'Return Data'!$B$7:$R$2292,3,0)</f>
        <v>44859</v>
      </c>
      <c r="C8" s="60">
        <f>VLOOKUP($A8,'Return Data'!$B$7:$R$2292,4,0)</f>
        <v>29.235299999999999</v>
      </c>
      <c r="D8" s="60">
        <f>VLOOKUP($A8,'Return Data'!$B$7:$R$2292,10,0)</f>
        <v>2.9445000000000001</v>
      </c>
      <c r="E8" s="61">
        <f t="shared" ref="E8:E15" si="0">RANK(D8,D$8:D$15,0)</f>
        <v>8</v>
      </c>
      <c r="F8" s="60">
        <f>VLOOKUP($A8,'Return Data'!$B$7:$R$2292,11,0)</f>
        <v>-0.37040000000000001</v>
      </c>
      <c r="G8" s="61">
        <f t="shared" ref="G8:G15" si="1">RANK(F8,F$8:F$15,0)</f>
        <v>8</v>
      </c>
      <c r="H8" s="60">
        <f>VLOOKUP($A8,'Return Data'!$B$7:$R$2292,12,0)</f>
        <v>-3.5670000000000002</v>
      </c>
      <c r="I8" s="61">
        <f t="shared" ref="I8:I15" si="2">RANK(H8,H$8:H$15,0)</f>
        <v>8</v>
      </c>
      <c r="J8" s="60">
        <f>VLOOKUP($A8,'Return Data'!$B$7:$R$2292,13,0)</f>
        <v>-6.1208</v>
      </c>
      <c r="K8" s="61">
        <f t="shared" ref="K8:K15" si="3">RANK(J8,J$8:J$15,0)</f>
        <v>8</v>
      </c>
      <c r="L8" s="60">
        <f>VLOOKUP($A8,'Return Data'!$B$7:$R$2292,17,0)</f>
        <v>14.6685</v>
      </c>
      <c r="M8" s="61">
        <f t="shared" ref="M8:M15" si="4">RANK(L8,L$8:L$15,0)</f>
        <v>5</v>
      </c>
      <c r="N8" s="60">
        <f>VLOOKUP($A8,'Return Data'!$B$7:$R$2292,14,0)</f>
        <v>11.6936</v>
      </c>
      <c r="O8" s="61">
        <f t="shared" ref="O8:O13" si="5">RANK(N8,N$8:N$15,0)</f>
        <v>4</v>
      </c>
      <c r="P8" s="60">
        <f>VLOOKUP($A8,'Return Data'!$B$7:$R$2292,15,0)</f>
        <v>10.2677</v>
      </c>
      <c r="Q8" s="61">
        <f t="shared" ref="Q8:Q13" si="6">RANK(P8,P$8:P$15,0)</f>
        <v>3</v>
      </c>
      <c r="R8" s="60">
        <f>VLOOKUP($A8,'Return Data'!$B$7:$R$2292,16,0)</f>
        <v>9.2066999999999997</v>
      </c>
      <c r="S8" s="62">
        <f t="shared" ref="S8:S15" si="7">RANK(R8,R$8:R$15,0)</f>
        <v>6</v>
      </c>
    </row>
    <row r="9" spans="1:20" x14ac:dyDescent="0.3">
      <c r="A9" s="58" t="s">
        <v>1172</v>
      </c>
      <c r="B9" s="59">
        <f>VLOOKUP($A9,'Return Data'!$B$7:$R$2292,3,0)</f>
        <v>44859</v>
      </c>
      <c r="C9" s="60">
        <f>VLOOKUP($A9,'Return Data'!$B$7:$R$2292,4,0)</f>
        <v>48.834000000000003</v>
      </c>
      <c r="D9" s="60">
        <f>VLOOKUP($A9,'Return Data'!$B$7:$R$2292,10,0)</f>
        <v>3.4904000000000002</v>
      </c>
      <c r="E9" s="61">
        <f t="shared" si="0"/>
        <v>7</v>
      </c>
      <c r="F9" s="60">
        <f>VLOOKUP($A9,'Return Data'!$B$7:$R$2292,11,0)</f>
        <v>3.7080000000000002</v>
      </c>
      <c r="G9" s="61">
        <f t="shared" si="1"/>
        <v>5</v>
      </c>
      <c r="H9" s="60">
        <f>VLOOKUP($A9,'Return Data'!$B$7:$R$2292,12,0)</f>
        <v>3.0013999999999998</v>
      </c>
      <c r="I9" s="61">
        <f t="shared" si="2"/>
        <v>6</v>
      </c>
      <c r="J9" s="60">
        <f>VLOOKUP($A9,'Return Data'!$B$7:$R$2292,13,0)</f>
        <v>2.7867999999999999</v>
      </c>
      <c r="K9" s="61">
        <f t="shared" si="3"/>
        <v>6</v>
      </c>
      <c r="L9" s="60">
        <f>VLOOKUP($A9,'Return Data'!$B$7:$R$2292,17,0)</f>
        <v>15.7189</v>
      </c>
      <c r="M9" s="61">
        <f t="shared" si="4"/>
        <v>4</v>
      </c>
      <c r="N9" s="60">
        <f>VLOOKUP($A9,'Return Data'!$B$7:$R$2292,14,0)</f>
        <v>14.6547</v>
      </c>
      <c r="O9" s="61">
        <f t="shared" si="5"/>
        <v>3</v>
      </c>
      <c r="P9" s="60">
        <f>VLOOKUP($A9,'Return Data'!$B$7:$R$2292,15,0)</f>
        <v>9.8454999999999995</v>
      </c>
      <c r="Q9" s="61">
        <f t="shared" si="6"/>
        <v>4</v>
      </c>
      <c r="R9" s="60">
        <f>VLOOKUP($A9,'Return Data'!$B$7:$R$2292,16,0)</f>
        <v>9.6584000000000003</v>
      </c>
      <c r="S9" s="62">
        <f t="shared" si="7"/>
        <v>5</v>
      </c>
    </row>
    <row r="10" spans="1:20" x14ac:dyDescent="0.3">
      <c r="A10" s="58" t="s">
        <v>1174</v>
      </c>
      <c r="B10" s="59">
        <f>VLOOKUP($A10,'Return Data'!$B$7:$R$2292,3,0)</f>
        <v>44859</v>
      </c>
      <c r="C10" s="60">
        <f>VLOOKUP($A10,'Return Data'!$B$7:$R$2292,4,0)</f>
        <v>461.79230000000001</v>
      </c>
      <c r="D10" s="60">
        <f>VLOOKUP($A10,'Return Data'!$B$7:$R$2292,10,0)</f>
        <v>6.9481999999999999</v>
      </c>
      <c r="E10" s="61">
        <f t="shared" si="0"/>
        <v>3</v>
      </c>
      <c r="F10" s="60">
        <f>VLOOKUP($A10,'Return Data'!$B$7:$R$2292,11,0)</f>
        <v>5.0107999999999997</v>
      </c>
      <c r="G10" s="61">
        <f t="shared" si="1"/>
        <v>2</v>
      </c>
      <c r="H10" s="60">
        <f>VLOOKUP($A10,'Return Data'!$B$7:$R$2292,12,0)</f>
        <v>8.8818999999999999</v>
      </c>
      <c r="I10" s="61">
        <f t="shared" si="2"/>
        <v>1</v>
      </c>
      <c r="J10" s="60">
        <f>VLOOKUP($A10,'Return Data'!$B$7:$R$2292,13,0)</f>
        <v>9.1312999999999995</v>
      </c>
      <c r="K10" s="61">
        <f t="shared" si="3"/>
        <v>2</v>
      </c>
      <c r="L10" s="60">
        <f>VLOOKUP($A10,'Return Data'!$B$7:$R$2292,17,0)</f>
        <v>32.9938</v>
      </c>
      <c r="M10" s="61">
        <f t="shared" si="4"/>
        <v>2</v>
      </c>
      <c r="N10" s="60">
        <f>VLOOKUP($A10,'Return Data'!$B$7:$R$2292,14,0)</f>
        <v>20.343299999999999</v>
      </c>
      <c r="O10" s="61">
        <f t="shared" si="5"/>
        <v>2</v>
      </c>
      <c r="P10" s="60">
        <f>VLOOKUP($A10,'Return Data'!$B$7:$R$2292,15,0)</f>
        <v>12.7371</v>
      </c>
      <c r="Q10" s="61">
        <f t="shared" si="6"/>
        <v>2</v>
      </c>
      <c r="R10" s="60">
        <f>VLOOKUP($A10,'Return Data'!$B$7:$R$2292,16,0)</f>
        <v>21.125</v>
      </c>
      <c r="S10" s="62">
        <f t="shared" si="7"/>
        <v>1</v>
      </c>
    </row>
    <row r="11" spans="1:20" x14ac:dyDescent="0.3">
      <c r="A11" s="58" t="s">
        <v>1176</v>
      </c>
      <c r="B11" s="59">
        <f>VLOOKUP($A11,'Return Data'!$B$7:$R$2292,3,0)</f>
        <v>44859</v>
      </c>
      <c r="C11" s="60">
        <f>VLOOKUP($A11,'Return Data'!$B$7:$R$2292,4,0)</f>
        <v>85.653300000000002</v>
      </c>
      <c r="D11" s="60">
        <f>VLOOKUP($A11,'Return Data'!$B$7:$R$2292,10,0)</f>
        <v>10.3902</v>
      </c>
      <c r="E11" s="61">
        <f t="shared" si="0"/>
        <v>1</v>
      </c>
      <c r="F11" s="60">
        <f>VLOOKUP($A11,'Return Data'!$B$7:$R$2292,11,0)</f>
        <v>3.4990999999999999</v>
      </c>
      <c r="G11" s="61">
        <f t="shared" si="1"/>
        <v>6</v>
      </c>
      <c r="H11" s="60">
        <f>VLOOKUP($A11,'Return Data'!$B$7:$R$2292,12,0)</f>
        <v>8.2565000000000008</v>
      </c>
      <c r="I11" s="61">
        <f t="shared" si="2"/>
        <v>2</v>
      </c>
      <c r="J11" s="60">
        <f>VLOOKUP($A11,'Return Data'!$B$7:$R$2292,13,0)</f>
        <v>13.046900000000001</v>
      </c>
      <c r="K11" s="61">
        <f t="shared" si="3"/>
        <v>1</v>
      </c>
      <c r="L11" s="60">
        <f>VLOOKUP($A11,'Return Data'!$B$7:$R$2292,17,0)</f>
        <v>34.403399999999998</v>
      </c>
      <c r="M11" s="61">
        <f t="shared" si="4"/>
        <v>1</v>
      </c>
      <c r="N11" s="60">
        <f>VLOOKUP($A11,'Return Data'!$B$7:$R$2292,14,0)</f>
        <v>28.720500000000001</v>
      </c>
      <c r="O11" s="61">
        <f t="shared" si="5"/>
        <v>1</v>
      </c>
      <c r="P11" s="60">
        <f>VLOOKUP($A11,'Return Data'!$B$7:$R$2292,15,0)</f>
        <v>19.678599999999999</v>
      </c>
      <c r="Q11" s="61">
        <f t="shared" si="6"/>
        <v>1</v>
      </c>
      <c r="R11" s="60">
        <f>VLOOKUP($A11,'Return Data'!$B$7:$R$2292,16,0)</f>
        <v>10.4473</v>
      </c>
      <c r="S11" s="62">
        <f t="shared" si="7"/>
        <v>4</v>
      </c>
    </row>
    <row r="12" spans="1:20" x14ac:dyDescent="0.3">
      <c r="A12" s="58" t="s">
        <v>1498</v>
      </c>
      <c r="B12" s="59">
        <f>VLOOKUP($A12,'Return Data'!$B$7:$R$2292,3,0)</f>
        <v>44859</v>
      </c>
      <c r="C12" s="60">
        <f>VLOOKUP($A12,'Return Data'!$B$7:$R$2292,4,0)</f>
        <v>24.166</v>
      </c>
      <c r="D12" s="60">
        <f>VLOOKUP($A12,'Return Data'!$B$7:$R$2292,10,0)</f>
        <v>9.9337</v>
      </c>
      <c r="E12" s="61">
        <f t="shared" si="0"/>
        <v>2</v>
      </c>
      <c r="F12" s="60">
        <f>VLOOKUP($A12,'Return Data'!$B$7:$R$2292,11,0)</f>
        <v>5.0608000000000004</v>
      </c>
      <c r="G12" s="61">
        <f t="shared" si="1"/>
        <v>1</v>
      </c>
      <c r="H12" s="60">
        <f>VLOOKUP($A12,'Return Data'!$B$7:$R$2292,12,0)</f>
        <v>4.7309999999999999</v>
      </c>
      <c r="I12" s="61">
        <f t="shared" si="2"/>
        <v>3</v>
      </c>
      <c r="J12" s="60">
        <f>VLOOKUP($A12,'Return Data'!$B$7:$R$2292,13,0)</f>
        <v>2.8628999999999998</v>
      </c>
      <c r="K12" s="61">
        <f t="shared" si="3"/>
        <v>5</v>
      </c>
      <c r="L12" s="60">
        <f>VLOOKUP($A12,'Return Data'!$B$7:$R$2292,17,0)</f>
        <v>7.7470999999999997</v>
      </c>
      <c r="M12" s="61">
        <f t="shared" si="4"/>
        <v>8</v>
      </c>
      <c r="N12" s="60">
        <f>VLOOKUP($A12,'Return Data'!$B$7:$R$2292,14,0)</f>
        <v>8.5967000000000002</v>
      </c>
      <c r="O12" s="61">
        <f t="shared" si="5"/>
        <v>7</v>
      </c>
      <c r="P12" s="60">
        <f>VLOOKUP($A12,'Return Data'!$B$7:$R$2292,15,0)</f>
        <v>7.3875000000000002</v>
      </c>
      <c r="Q12" s="61">
        <f t="shared" si="6"/>
        <v>6</v>
      </c>
      <c r="R12" s="60">
        <f>VLOOKUP($A12,'Return Data'!$B$7:$R$2292,16,0)</f>
        <v>8.8980999999999995</v>
      </c>
      <c r="S12" s="62">
        <f t="shared" si="7"/>
        <v>7</v>
      </c>
    </row>
    <row r="13" spans="1:20" x14ac:dyDescent="0.3">
      <c r="A13" s="58" t="s">
        <v>1179</v>
      </c>
      <c r="B13" s="59">
        <f>VLOOKUP($A13,'Return Data'!$B$7:$R$2292,3,0)</f>
        <v>44859</v>
      </c>
      <c r="C13" s="60">
        <f>VLOOKUP($A13,'Return Data'!$B$7:$R$2292,4,0)</f>
        <v>38.5807</v>
      </c>
      <c r="D13" s="60">
        <f>VLOOKUP($A13,'Return Data'!$B$7:$R$2292,10,0)</f>
        <v>3.9950000000000001</v>
      </c>
      <c r="E13" s="61">
        <f t="shared" si="0"/>
        <v>6</v>
      </c>
      <c r="F13" s="60">
        <f>VLOOKUP($A13,'Return Data'!$B$7:$R$2292,11,0)</f>
        <v>2.2913000000000001</v>
      </c>
      <c r="G13" s="61">
        <f t="shared" si="1"/>
        <v>7</v>
      </c>
      <c r="H13" s="60">
        <f>VLOOKUP($A13,'Return Data'!$B$7:$R$2292,12,0)</f>
        <v>3.9830000000000001</v>
      </c>
      <c r="I13" s="61">
        <f t="shared" si="2"/>
        <v>5</v>
      </c>
      <c r="J13" s="60">
        <f>VLOOKUP($A13,'Return Data'!$B$7:$R$2292,13,0)</f>
        <v>3.5287000000000002</v>
      </c>
      <c r="K13" s="61">
        <f t="shared" si="3"/>
        <v>4</v>
      </c>
      <c r="L13" s="60">
        <f>VLOOKUP($A13,'Return Data'!$B$7:$R$2292,17,0)</f>
        <v>12.154400000000001</v>
      </c>
      <c r="M13" s="61">
        <f t="shared" si="4"/>
        <v>6</v>
      </c>
      <c r="N13" s="60">
        <f>VLOOKUP($A13,'Return Data'!$B$7:$R$2292,14,0)</f>
        <v>10.649800000000001</v>
      </c>
      <c r="O13" s="61">
        <f t="shared" si="5"/>
        <v>5</v>
      </c>
      <c r="P13" s="60">
        <f>VLOOKUP($A13,'Return Data'!$B$7:$R$2292,15,0)</f>
        <v>8.8391999999999999</v>
      </c>
      <c r="Q13" s="61">
        <f t="shared" si="6"/>
        <v>5</v>
      </c>
      <c r="R13" s="60">
        <f>VLOOKUP($A13,'Return Data'!$B$7:$R$2292,16,0)</f>
        <v>8.3107000000000006</v>
      </c>
      <c r="S13" s="62">
        <f t="shared" si="7"/>
        <v>8</v>
      </c>
    </row>
    <row r="14" spans="1:20" x14ac:dyDescent="0.3">
      <c r="A14" s="58" t="s">
        <v>1181</v>
      </c>
      <c r="B14" s="59">
        <f>VLOOKUP($A14,'Return Data'!$B$7:$R$2292,3,0)</f>
        <v>44859</v>
      </c>
      <c r="C14" s="60">
        <f>VLOOKUP($A14,'Return Data'!$B$7:$R$2292,4,0)</f>
        <v>16.0444</v>
      </c>
      <c r="D14" s="60">
        <f>VLOOKUP($A14,'Return Data'!$B$7:$R$2292,10,0)</f>
        <v>5.6401000000000003</v>
      </c>
      <c r="E14" s="61">
        <f t="shared" si="0"/>
        <v>4</v>
      </c>
      <c r="F14" s="60">
        <f>VLOOKUP($A14,'Return Data'!$B$7:$R$2292,11,0)</f>
        <v>4.5415000000000001</v>
      </c>
      <c r="G14" s="61">
        <f t="shared" si="1"/>
        <v>3</v>
      </c>
      <c r="H14" s="60">
        <f>VLOOKUP($A14,'Return Data'!$B$7:$R$2292,12,0)</f>
        <v>4.0925000000000002</v>
      </c>
      <c r="I14" s="61">
        <f t="shared" si="2"/>
        <v>4</v>
      </c>
      <c r="J14" s="60">
        <f>VLOOKUP($A14,'Return Data'!$B$7:$R$2292,13,0)</f>
        <v>3.8029000000000002</v>
      </c>
      <c r="K14" s="61">
        <f t="shared" si="3"/>
        <v>3</v>
      </c>
      <c r="L14" s="60">
        <f>VLOOKUP($A14,'Return Data'!$B$7:$R$2292,17,0)</f>
        <v>19.341100000000001</v>
      </c>
      <c r="M14" s="61">
        <f t="shared" si="4"/>
        <v>3</v>
      </c>
      <c r="N14" s="60"/>
      <c r="O14" s="61"/>
      <c r="P14" s="60"/>
      <c r="Q14" s="61"/>
      <c r="R14" s="60">
        <f>VLOOKUP($A14,'Return Data'!$B$7:$R$2292,16,0)</f>
        <v>19.5807</v>
      </c>
      <c r="S14" s="62">
        <f t="shared" si="7"/>
        <v>2</v>
      </c>
    </row>
    <row r="15" spans="1:20" x14ac:dyDescent="0.3">
      <c r="A15" s="58" t="s">
        <v>1183</v>
      </c>
      <c r="B15" s="59">
        <f>VLOOKUP($A15,'Return Data'!$B$7:$R$2292,3,0)</f>
        <v>44859</v>
      </c>
      <c r="C15" s="60">
        <f>VLOOKUP($A15,'Return Data'!$B$7:$R$2292,4,0)</f>
        <v>44.776600000000002</v>
      </c>
      <c r="D15" s="60">
        <f>VLOOKUP($A15,'Return Data'!$B$7:$R$2292,10,0)</f>
        <v>4.4836999999999998</v>
      </c>
      <c r="E15" s="61">
        <f t="shared" si="0"/>
        <v>5</v>
      </c>
      <c r="F15" s="60">
        <f>VLOOKUP($A15,'Return Data'!$B$7:$R$2292,11,0)</f>
        <v>4.1228999999999996</v>
      </c>
      <c r="G15" s="61">
        <f t="shared" si="1"/>
        <v>4</v>
      </c>
      <c r="H15" s="60">
        <f>VLOOKUP($A15,'Return Data'!$B$7:$R$2292,12,0)</f>
        <v>2.4007999999999998</v>
      </c>
      <c r="I15" s="61">
        <f t="shared" si="2"/>
        <v>7</v>
      </c>
      <c r="J15" s="60">
        <f>VLOOKUP($A15,'Return Data'!$B$7:$R$2292,13,0)</f>
        <v>1.0269999999999999</v>
      </c>
      <c r="K15" s="61">
        <f t="shared" si="3"/>
        <v>7</v>
      </c>
      <c r="L15" s="60">
        <f>VLOOKUP($A15,'Return Data'!$B$7:$R$2292,17,0)</f>
        <v>10.2172</v>
      </c>
      <c r="M15" s="61">
        <f t="shared" si="4"/>
        <v>7</v>
      </c>
      <c r="N15" s="60">
        <f>VLOOKUP($A15,'Return Data'!$B$7:$R$2292,14,0)</f>
        <v>9.4802</v>
      </c>
      <c r="O15" s="61">
        <f>RANK(N15,N$8:N$15,0)</f>
        <v>6</v>
      </c>
      <c r="P15" s="60">
        <f>VLOOKUP($A15,'Return Data'!$B$7:$R$2292,15,0)</f>
        <v>6.2606999999999999</v>
      </c>
      <c r="Q15" s="61">
        <f>RANK(P15,P$8:P$15,0)</f>
        <v>7</v>
      </c>
      <c r="R15" s="60">
        <f>VLOOKUP($A15,'Return Data'!$B$7:$R$2292,16,0)</f>
        <v>11.42</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5.9782250000000001</v>
      </c>
      <c r="E17" s="69"/>
      <c r="F17" s="70">
        <f>AVERAGE(F8:F15)</f>
        <v>3.4829999999999997</v>
      </c>
      <c r="G17" s="69"/>
      <c r="H17" s="70">
        <f>AVERAGE(H8:H15)</f>
        <v>3.9725125000000006</v>
      </c>
      <c r="I17" s="69"/>
      <c r="J17" s="70">
        <f>AVERAGE(J8:J15)</f>
        <v>3.7582125000000004</v>
      </c>
      <c r="K17" s="69"/>
      <c r="L17" s="70">
        <f>AVERAGE(L8:L15)</f>
        <v>18.405549999999998</v>
      </c>
      <c r="M17" s="69"/>
      <c r="N17" s="70">
        <f>AVERAGE(N8:N15)</f>
        <v>14.876971428571428</v>
      </c>
      <c r="O17" s="69"/>
      <c r="P17" s="70">
        <f>AVERAGE(P8:P15)</f>
        <v>10.716614285714286</v>
      </c>
      <c r="Q17" s="69"/>
      <c r="R17" s="70">
        <f>AVERAGE(R8:R15)</f>
        <v>12.3308625</v>
      </c>
      <c r="S17" s="71"/>
    </row>
    <row r="18" spans="1:19" x14ac:dyDescent="0.3">
      <c r="A18" s="68" t="s">
        <v>28</v>
      </c>
      <c r="B18" s="69"/>
      <c r="C18" s="69"/>
      <c r="D18" s="70">
        <f>MIN(D8:D15)</f>
        <v>2.9445000000000001</v>
      </c>
      <c r="E18" s="69"/>
      <c r="F18" s="70">
        <f>MIN(F8:F15)</f>
        <v>-0.37040000000000001</v>
      </c>
      <c r="G18" s="69"/>
      <c r="H18" s="70">
        <f>MIN(H8:H15)</f>
        <v>-3.5670000000000002</v>
      </c>
      <c r="I18" s="69"/>
      <c r="J18" s="70">
        <f>MIN(J8:J15)</f>
        <v>-6.1208</v>
      </c>
      <c r="K18" s="69"/>
      <c r="L18" s="70">
        <f>MIN(L8:L15)</f>
        <v>7.7470999999999997</v>
      </c>
      <c r="M18" s="69"/>
      <c r="N18" s="70">
        <f>MIN(N8:N15)</f>
        <v>8.5967000000000002</v>
      </c>
      <c r="O18" s="69"/>
      <c r="P18" s="70">
        <f>MIN(P8:P15)</f>
        <v>6.2606999999999999</v>
      </c>
      <c r="Q18" s="69"/>
      <c r="R18" s="70">
        <f>MIN(R8:R15)</f>
        <v>8.3107000000000006</v>
      </c>
      <c r="S18" s="71"/>
    </row>
    <row r="19" spans="1:19" ht="15" thickBot="1" x14ac:dyDescent="0.35">
      <c r="A19" s="72" t="s">
        <v>29</v>
      </c>
      <c r="B19" s="73"/>
      <c r="C19" s="73"/>
      <c r="D19" s="74">
        <f>MAX(D8:D15)</f>
        <v>10.3902</v>
      </c>
      <c r="E19" s="73"/>
      <c r="F19" s="74">
        <f>MAX(F8:F15)</f>
        <v>5.0608000000000004</v>
      </c>
      <c r="G19" s="73"/>
      <c r="H19" s="74">
        <f>MAX(H8:H15)</f>
        <v>8.8818999999999999</v>
      </c>
      <c r="I19" s="73"/>
      <c r="J19" s="74">
        <f>MAX(J8:J15)</f>
        <v>13.046900000000001</v>
      </c>
      <c r="K19" s="73"/>
      <c r="L19" s="74">
        <f>MAX(L8:L15)</f>
        <v>34.403399999999998</v>
      </c>
      <c r="M19" s="73"/>
      <c r="N19" s="74">
        <f>MAX(N8:N15)</f>
        <v>28.720500000000001</v>
      </c>
      <c r="O19" s="73"/>
      <c r="P19" s="74">
        <f>MAX(P8:P15)</f>
        <v>19.678599999999999</v>
      </c>
      <c r="Q19" s="73"/>
      <c r="R19" s="74">
        <f>MAX(R8:R15)</f>
        <v>21.125</v>
      </c>
      <c r="S19" s="75"/>
    </row>
    <row r="20" spans="1:19" x14ac:dyDescent="0.3">
      <c r="A20" s="99" t="s">
        <v>429</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44859</v>
      </c>
      <c r="C8" s="60">
        <f>VLOOKUP($A8,'Return Data'!$B$7:$R$2292,4,0)</f>
        <v>82.33</v>
      </c>
      <c r="D8" s="60">
        <f>VLOOKUP($A8,'Return Data'!$B$7:$R$2292,10,0)</f>
        <v>4.5593000000000004</v>
      </c>
      <c r="E8" s="61">
        <f t="shared" ref="E8:E16" si="0">RANK(D8,D$8:D$16,0)</f>
        <v>3</v>
      </c>
      <c r="F8" s="60">
        <f>VLOOKUP($A8,'Return Data'!$B$7:$R$2292,11,0)</f>
        <v>4.9859999999999998</v>
      </c>
      <c r="G8" s="61">
        <f t="shared" ref="G8:G16" si="1">RANK(F8,F$8:F$16,0)</f>
        <v>4</v>
      </c>
      <c r="H8" s="60">
        <f>VLOOKUP($A8,'Return Data'!$B$7:$R$2292,12,0)</f>
        <v>4.3869999999999996</v>
      </c>
      <c r="I8" s="61">
        <f t="shared" ref="I8:I16" si="2">RANK(H8,H$8:H$16,0)</f>
        <v>5</v>
      </c>
      <c r="J8" s="60">
        <f>VLOOKUP($A8,'Return Data'!$B$7:$R$2292,13,0)</f>
        <v>2.2098</v>
      </c>
      <c r="K8" s="61">
        <f t="shared" ref="K8:K16" si="3">RANK(J8,J$8:J$16,0)</f>
        <v>6</v>
      </c>
      <c r="L8" s="60">
        <f>VLOOKUP($A8,'Return Data'!$B$7:$R$2292,17,0)</f>
        <v>15.787599999999999</v>
      </c>
      <c r="M8" s="61">
        <f>RANK(L8,L$8:L$16,0)</f>
        <v>5</v>
      </c>
      <c r="N8" s="60">
        <f>VLOOKUP($A8,'Return Data'!$B$7:$R$2292,14,0)</f>
        <v>12.730600000000001</v>
      </c>
      <c r="O8" s="61">
        <f>RANK(N8,N$8:N$16,0)</f>
        <v>5</v>
      </c>
      <c r="P8" s="60">
        <f>VLOOKUP($A8,'Return Data'!$B$7:$R$2292,15,0)</f>
        <v>9.5398999999999994</v>
      </c>
      <c r="Q8" s="61">
        <f>RANK(P8,P$8:P$16,0)</f>
        <v>4</v>
      </c>
      <c r="R8" s="60">
        <f>VLOOKUP($A8,'Return Data'!$B$7:$R$2292,16,0)</f>
        <v>11.8688</v>
      </c>
      <c r="S8" s="62">
        <f>RANK(R8,R$8:R$16,0)</f>
        <v>5</v>
      </c>
    </row>
    <row r="9" spans="1:20" x14ac:dyDescent="0.3">
      <c r="A9" s="58" t="s">
        <v>539</v>
      </c>
      <c r="B9" s="59">
        <f>VLOOKUP($A9,'Return Data'!$B$7:$R$2292,3,0)</f>
        <v>44859</v>
      </c>
      <c r="C9" s="60">
        <f>VLOOKUP($A9,'Return Data'!$B$7:$R$2292,4,0)</f>
        <v>334.40499999999997</v>
      </c>
      <c r="D9" s="60">
        <f>VLOOKUP($A9,'Return Data'!$B$7:$R$2292,10,0)</f>
        <v>7.5640999999999998</v>
      </c>
      <c r="E9" s="61">
        <f t="shared" si="0"/>
        <v>1</v>
      </c>
      <c r="F9" s="60">
        <f>VLOOKUP($A9,'Return Data'!$B$7:$R$2292,11,0)</f>
        <v>8.6417999999999999</v>
      </c>
      <c r="G9" s="61">
        <f t="shared" si="1"/>
        <v>1</v>
      </c>
      <c r="H9" s="60">
        <f>VLOOKUP($A9,'Return Data'!$B$7:$R$2292,12,0)</f>
        <v>11.9846</v>
      </c>
      <c r="I9" s="61">
        <f t="shared" si="2"/>
        <v>1</v>
      </c>
      <c r="J9" s="60">
        <f>VLOOKUP($A9,'Return Data'!$B$7:$R$2292,13,0)</f>
        <v>11.018700000000001</v>
      </c>
      <c r="K9" s="61">
        <f t="shared" si="3"/>
        <v>1</v>
      </c>
      <c r="L9" s="60">
        <f>VLOOKUP($A9,'Return Data'!$B$7:$R$2292,17,0)</f>
        <v>32.291699999999999</v>
      </c>
      <c r="M9" s="61">
        <f t="shared" ref="M9:M16" si="4">RANK(L9,L$8:L$16,0)</f>
        <v>1</v>
      </c>
      <c r="N9" s="60">
        <f>VLOOKUP($A9,'Return Data'!$B$7:$R$2292,14,0)</f>
        <v>18.242599999999999</v>
      </c>
      <c r="O9" s="61">
        <f t="shared" ref="O9:O16" si="5">RANK(N9,N$8:N$16,0)</f>
        <v>1</v>
      </c>
      <c r="P9" s="60">
        <f>VLOOKUP($A9,'Return Data'!$B$7:$R$2292,15,0)</f>
        <v>11.3361</v>
      </c>
      <c r="Q9" s="61">
        <f t="shared" ref="Q9:Q14" si="6">RANK(P9,P$8:P$16,0)</f>
        <v>1</v>
      </c>
      <c r="R9" s="60">
        <f>VLOOKUP($A9,'Return Data'!$B$7:$R$2292,16,0)</f>
        <v>14.4208</v>
      </c>
      <c r="S9" s="62">
        <f t="shared" ref="S9:S16" si="7">RANK(R9,R$8:R$16,0)</f>
        <v>1</v>
      </c>
    </row>
    <row r="10" spans="1:20" x14ac:dyDescent="0.3">
      <c r="A10" s="58" t="s">
        <v>541</v>
      </c>
      <c r="B10" s="59">
        <f>VLOOKUP($A10,'Return Data'!$B$7:$R$2292,3,0)</f>
        <v>44859</v>
      </c>
      <c r="C10" s="60">
        <f>VLOOKUP($A10,'Return Data'!$B$7:$R$2292,4,0)</f>
        <v>57.38</v>
      </c>
      <c r="D10" s="60">
        <f>VLOOKUP($A10,'Return Data'!$B$7:$R$2292,10,0)</f>
        <v>4.4032</v>
      </c>
      <c r="E10" s="61">
        <f t="shared" si="0"/>
        <v>4</v>
      </c>
      <c r="F10" s="60">
        <f>VLOOKUP($A10,'Return Data'!$B$7:$R$2292,11,0)</f>
        <v>5.9452999999999996</v>
      </c>
      <c r="G10" s="61">
        <f t="shared" si="1"/>
        <v>3</v>
      </c>
      <c r="H10" s="60">
        <f>VLOOKUP($A10,'Return Data'!$B$7:$R$2292,12,0)</f>
        <v>6.8926999999999996</v>
      </c>
      <c r="I10" s="61">
        <f t="shared" si="2"/>
        <v>2</v>
      </c>
      <c r="J10" s="60">
        <f>VLOOKUP($A10,'Return Data'!$B$7:$R$2292,13,0)</f>
        <v>6.7336</v>
      </c>
      <c r="K10" s="61">
        <f t="shared" si="3"/>
        <v>2</v>
      </c>
      <c r="L10" s="60">
        <f>VLOOKUP($A10,'Return Data'!$B$7:$R$2292,17,0)</f>
        <v>16.709700000000002</v>
      </c>
      <c r="M10" s="61">
        <f t="shared" si="4"/>
        <v>3</v>
      </c>
      <c r="N10" s="60">
        <f>VLOOKUP($A10,'Return Data'!$B$7:$R$2292,14,0)</f>
        <v>13.013199999999999</v>
      </c>
      <c r="O10" s="61">
        <f t="shared" si="5"/>
        <v>4</v>
      </c>
      <c r="P10" s="60">
        <f>VLOOKUP($A10,'Return Data'!$B$7:$R$2292,15,0)</f>
        <v>10.665800000000001</v>
      </c>
      <c r="Q10" s="61">
        <f t="shared" si="6"/>
        <v>2</v>
      </c>
      <c r="R10" s="60">
        <f>VLOOKUP($A10,'Return Data'!$B$7:$R$2292,16,0)</f>
        <v>12.9941</v>
      </c>
      <c r="S10" s="62">
        <f t="shared" si="7"/>
        <v>3</v>
      </c>
    </row>
    <row r="11" spans="1:20" x14ac:dyDescent="0.3">
      <c r="A11" s="58" t="s">
        <v>542</v>
      </c>
      <c r="B11" s="59">
        <f>VLOOKUP($A11,'Return Data'!$B$7:$R$2292,3,0)</f>
        <v>44859</v>
      </c>
      <c r="C11" s="60">
        <f>VLOOKUP($A11,'Return Data'!$B$7:$R$2292,4,0)</f>
        <v>11.1089</v>
      </c>
      <c r="D11" s="60">
        <f>VLOOKUP($A11,'Return Data'!$B$7:$R$2292,10,0)</f>
        <v>2.5487000000000002</v>
      </c>
      <c r="E11" s="61">
        <f t="shared" si="0"/>
        <v>9</v>
      </c>
      <c r="F11" s="60">
        <f>VLOOKUP($A11,'Return Data'!$B$7:$R$2292,11,0)</f>
        <v>2.2730999999999999</v>
      </c>
      <c r="G11" s="61">
        <f t="shared" si="1"/>
        <v>9</v>
      </c>
      <c r="H11" s="60">
        <f>VLOOKUP($A11,'Return Data'!$B$7:$R$2292,12,0)</f>
        <v>-2.6183999999999998</v>
      </c>
      <c r="I11" s="61">
        <f t="shared" si="2"/>
        <v>9</v>
      </c>
      <c r="J11" s="60">
        <f>VLOOKUP($A11,'Return Data'!$B$7:$R$2292,13,0)</f>
        <v>-2.9009999999999998</v>
      </c>
      <c r="K11" s="61">
        <f t="shared" si="3"/>
        <v>9</v>
      </c>
      <c r="L11" s="60">
        <f>VLOOKUP($A11,'Return Data'!$B$7:$R$2292,17,0)</f>
        <v>12.111499999999999</v>
      </c>
      <c r="M11" s="61">
        <f t="shared" si="4"/>
        <v>7</v>
      </c>
      <c r="N11" s="60"/>
      <c r="O11" s="61"/>
      <c r="P11" s="60"/>
      <c r="Q11" s="61"/>
      <c r="R11" s="60">
        <f>VLOOKUP($A11,'Return Data'!$B$7:$R$2292,16,0)</f>
        <v>3.8007</v>
      </c>
      <c r="S11" s="62">
        <f t="shared" si="7"/>
        <v>9</v>
      </c>
    </row>
    <row r="12" spans="1:20" x14ac:dyDescent="0.3">
      <c r="A12" s="58" t="s">
        <v>544</v>
      </c>
      <c r="B12" s="59">
        <f>VLOOKUP($A12,'Return Data'!$B$7:$R$2292,3,0)</f>
        <v>44859</v>
      </c>
      <c r="C12" s="60">
        <f>VLOOKUP($A12,'Return Data'!$B$7:$R$2292,4,0)</f>
        <v>15.531000000000001</v>
      </c>
      <c r="D12" s="60">
        <f>VLOOKUP($A12,'Return Data'!$B$7:$R$2292,10,0)</f>
        <v>3.7959999999999998</v>
      </c>
      <c r="E12" s="61">
        <f t="shared" si="0"/>
        <v>6</v>
      </c>
      <c r="F12" s="60">
        <f>VLOOKUP($A12,'Return Data'!$B$7:$R$2292,11,0)</f>
        <v>4.4100999999999999</v>
      </c>
      <c r="G12" s="61">
        <f t="shared" si="1"/>
        <v>6</v>
      </c>
      <c r="H12" s="60">
        <f>VLOOKUP($A12,'Return Data'!$B$7:$R$2292,12,0)</f>
        <v>3.9836999999999998</v>
      </c>
      <c r="I12" s="61">
        <f t="shared" si="2"/>
        <v>6</v>
      </c>
      <c r="J12" s="60">
        <f>VLOOKUP($A12,'Return Data'!$B$7:$R$2292,13,0)</f>
        <v>3.2509000000000001</v>
      </c>
      <c r="K12" s="61">
        <f t="shared" si="3"/>
        <v>5</v>
      </c>
      <c r="L12" s="60">
        <f>VLOOKUP($A12,'Return Data'!$B$7:$R$2292,17,0)</f>
        <v>12.7501</v>
      </c>
      <c r="M12" s="61">
        <f t="shared" si="4"/>
        <v>6</v>
      </c>
      <c r="N12" s="60">
        <f>VLOOKUP($A12,'Return Data'!$B$7:$R$2292,14,0)</f>
        <v>11.9536</v>
      </c>
      <c r="O12" s="61">
        <f t="shared" si="5"/>
        <v>7</v>
      </c>
      <c r="P12" s="60"/>
      <c r="Q12" s="61"/>
      <c r="R12" s="60">
        <f>VLOOKUP($A12,'Return Data'!$B$7:$R$2292,16,0)</f>
        <v>10.968400000000001</v>
      </c>
      <c r="S12" s="62">
        <f t="shared" si="7"/>
        <v>7</v>
      </c>
    </row>
    <row r="13" spans="1:20" x14ac:dyDescent="0.3">
      <c r="A13" s="58" t="s">
        <v>546</v>
      </c>
      <c r="B13" s="59">
        <f>VLOOKUP($A13,'Return Data'!$B$7:$R$2292,3,0)</f>
        <v>44859</v>
      </c>
      <c r="C13" s="60">
        <f>VLOOKUP($A13,'Return Data'!$B$7:$R$2292,4,0)</f>
        <v>34.79</v>
      </c>
      <c r="D13" s="60">
        <f>VLOOKUP($A13,'Return Data'!$B$7:$R$2292,10,0)</f>
        <v>3.0143</v>
      </c>
      <c r="E13" s="61">
        <f t="shared" si="0"/>
        <v>8</v>
      </c>
      <c r="F13" s="60">
        <f>VLOOKUP($A13,'Return Data'!$B$7:$R$2292,11,0)</f>
        <v>2.5286</v>
      </c>
      <c r="G13" s="61">
        <f t="shared" si="1"/>
        <v>8</v>
      </c>
      <c r="H13" s="60">
        <f>VLOOKUP($A13,'Return Data'!$B$7:$R$2292,12,0)</f>
        <v>2.4712000000000001</v>
      </c>
      <c r="I13" s="61">
        <f t="shared" si="2"/>
        <v>8</v>
      </c>
      <c r="J13" s="60">
        <f>VLOOKUP($A13,'Return Data'!$B$7:$R$2292,13,0)</f>
        <v>0.90200000000000002</v>
      </c>
      <c r="K13" s="61">
        <f t="shared" si="3"/>
        <v>8</v>
      </c>
      <c r="L13" s="60">
        <f>VLOOKUP($A13,'Return Data'!$B$7:$R$2292,17,0)</f>
        <v>8.4109999999999996</v>
      </c>
      <c r="M13" s="61">
        <f t="shared" si="4"/>
        <v>9</v>
      </c>
      <c r="N13" s="60">
        <f>VLOOKUP($A13,'Return Data'!$B$7:$R$2292,14,0)</f>
        <v>9.5018999999999991</v>
      </c>
      <c r="O13" s="61">
        <f t="shared" si="5"/>
        <v>8</v>
      </c>
      <c r="P13" s="60">
        <f>VLOOKUP($A13,'Return Data'!$B$7:$R$2292,15,0)</f>
        <v>8.3475999999999999</v>
      </c>
      <c r="Q13" s="61">
        <f t="shared" si="6"/>
        <v>5</v>
      </c>
      <c r="R13" s="60">
        <f>VLOOKUP($A13,'Return Data'!$B$7:$R$2292,16,0)</f>
        <v>11.4232</v>
      </c>
      <c r="S13" s="62">
        <f t="shared" si="7"/>
        <v>6</v>
      </c>
    </row>
    <row r="14" spans="1:20" x14ac:dyDescent="0.3">
      <c r="A14" s="58" t="s">
        <v>549</v>
      </c>
      <c r="B14" s="59">
        <f>VLOOKUP($A14,'Return Data'!$B$7:$R$2292,3,0)</f>
        <v>44859</v>
      </c>
      <c r="C14" s="60">
        <f>VLOOKUP($A14,'Return Data'!$B$7:$R$2292,4,0)</f>
        <v>138.56460000000001</v>
      </c>
      <c r="D14" s="60">
        <f>VLOOKUP($A14,'Return Data'!$B$7:$R$2292,10,0)</f>
        <v>4.6139000000000001</v>
      </c>
      <c r="E14" s="61">
        <f t="shared" si="0"/>
        <v>2</v>
      </c>
      <c r="F14" s="60">
        <f>VLOOKUP($A14,'Return Data'!$B$7:$R$2292,11,0)</f>
        <v>6.2896000000000001</v>
      </c>
      <c r="G14" s="61">
        <f t="shared" si="1"/>
        <v>2</v>
      </c>
      <c r="H14" s="60">
        <f>VLOOKUP($A14,'Return Data'!$B$7:$R$2292,12,0)</f>
        <v>5.8691000000000004</v>
      </c>
      <c r="I14" s="61">
        <f t="shared" si="2"/>
        <v>3</v>
      </c>
      <c r="J14" s="60">
        <f>VLOOKUP($A14,'Return Data'!$B$7:$R$2292,13,0)</f>
        <v>4.3417000000000003</v>
      </c>
      <c r="K14" s="61">
        <f t="shared" si="3"/>
        <v>4</v>
      </c>
      <c r="L14" s="60">
        <f>VLOOKUP($A14,'Return Data'!$B$7:$R$2292,17,0)</f>
        <v>16.8156</v>
      </c>
      <c r="M14" s="61">
        <f t="shared" si="4"/>
        <v>2</v>
      </c>
      <c r="N14" s="60">
        <f>VLOOKUP($A14,'Return Data'!$B$7:$R$2292,14,0)</f>
        <v>13.1076</v>
      </c>
      <c r="O14" s="61">
        <f t="shared" si="5"/>
        <v>3</v>
      </c>
      <c r="P14" s="60">
        <f>VLOOKUP($A14,'Return Data'!$B$7:$R$2292,15,0)</f>
        <v>9.6378000000000004</v>
      </c>
      <c r="Q14" s="61">
        <f t="shared" si="6"/>
        <v>3</v>
      </c>
      <c r="R14" s="60">
        <f>VLOOKUP($A14,'Return Data'!$B$7:$R$2292,16,0)</f>
        <v>12.134600000000001</v>
      </c>
      <c r="S14" s="62">
        <f t="shared" si="7"/>
        <v>4</v>
      </c>
    </row>
    <row r="15" spans="1:20" x14ac:dyDescent="0.3">
      <c r="A15" s="58" t="s">
        <v>550</v>
      </c>
      <c r="B15" s="59">
        <f>VLOOKUP($A15,'Return Data'!$B$7:$R$2292,3,0)</f>
        <v>44859</v>
      </c>
      <c r="C15" s="60">
        <f>VLOOKUP($A15,'Return Data'!$B$7:$R$2292,4,0)</f>
        <v>16.144100000000002</v>
      </c>
      <c r="D15" s="60">
        <f>VLOOKUP($A15,'Return Data'!$B$7:$R$2292,10,0)</f>
        <v>4.2880000000000003</v>
      </c>
      <c r="E15" s="61">
        <f t="shared" si="0"/>
        <v>5</v>
      </c>
      <c r="F15" s="60">
        <f>VLOOKUP($A15,'Return Data'!$B$7:$R$2292,11,0)</f>
        <v>4.8311000000000002</v>
      </c>
      <c r="G15" s="61">
        <f t="shared" si="1"/>
        <v>5</v>
      </c>
      <c r="H15" s="60">
        <f>VLOOKUP($A15,'Return Data'!$B$7:$R$2292,12,0)</f>
        <v>5.5355999999999996</v>
      </c>
      <c r="I15" s="61">
        <f t="shared" si="2"/>
        <v>4</v>
      </c>
      <c r="J15" s="60">
        <f>VLOOKUP($A15,'Return Data'!$B$7:$R$2292,13,0)</f>
        <v>5.2446000000000002</v>
      </c>
      <c r="K15" s="61">
        <f t="shared" si="3"/>
        <v>3</v>
      </c>
      <c r="L15" s="60">
        <f>VLOOKUP($A15,'Return Data'!$B$7:$R$2292,17,0)</f>
        <v>16.359400000000001</v>
      </c>
      <c r="M15" s="61">
        <f t="shared" si="4"/>
        <v>4</v>
      </c>
      <c r="N15" s="60">
        <f>VLOOKUP($A15,'Return Data'!$B$7:$R$2292,14,0)</f>
        <v>14.532999999999999</v>
      </c>
      <c r="O15" s="61">
        <f t="shared" ref="O15" si="8">RANK(N15,N$8:N$16,0)</f>
        <v>2</v>
      </c>
      <c r="P15" s="60"/>
      <c r="Q15" s="61"/>
      <c r="R15" s="60">
        <f>VLOOKUP($A15,'Return Data'!$B$7:$R$2292,16,0)</f>
        <v>13.6533</v>
      </c>
      <c r="S15" s="62">
        <f t="shared" si="7"/>
        <v>2</v>
      </c>
    </row>
    <row r="16" spans="1:20" x14ac:dyDescent="0.3">
      <c r="A16" s="58" t="s">
        <v>552</v>
      </c>
      <c r="B16" s="59">
        <f>VLOOKUP($A16,'Return Data'!$B$7:$R$2292,3,0)</f>
        <v>44859</v>
      </c>
      <c r="C16" s="60">
        <f>VLOOKUP($A16,'Return Data'!$B$7:$R$2292,4,0)</f>
        <v>15.89</v>
      </c>
      <c r="D16" s="60">
        <f>VLOOKUP($A16,'Return Data'!$B$7:$R$2292,10,0)</f>
        <v>3.5853999999999999</v>
      </c>
      <c r="E16" s="61">
        <f t="shared" si="0"/>
        <v>7</v>
      </c>
      <c r="F16" s="60">
        <f>VLOOKUP($A16,'Return Data'!$B$7:$R$2292,11,0)</f>
        <v>3.7884000000000002</v>
      </c>
      <c r="G16" s="61">
        <f t="shared" si="1"/>
        <v>7</v>
      </c>
      <c r="H16" s="60">
        <f>VLOOKUP($A16,'Return Data'!$B$7:$R$2292,12,0)</f>
        <v>3.3832</v>
      </c>
      <c r="I16" s="61">
        <f t="shared" si="2"/>
        <v>7</v>
      </c>
      <c r="J16" s="60">
        <f>VLOOKUP($A16,'Return Data'!$B$7:$R$2292,13,0)</f>
        <v>2.1208</v>
      </c>
      <c r="K16" s="61">
        <f t="shared" si="3"/>
        <v>7</v>
      </c>
      <c r="L16" s="60">
        <f>VLOOKUP($A16,'Return Data'!$B$7:$R$2292,17,0)</f>
        <v>11.3855</v>
      </c>
      <c r="M16" s="61">
        <f t="shared" si="4"/>
        <v>8</v>
      </c>
      <c r="N16" s="60">
        <f>VLOOKUP($A16,'Return Data'!$B$7:$R$2292,14,0)</f>
        <v>12.555300000000001</v>
      </c>
      <c r="O16" s="61">
        <f t="shared" si="5"/>
        <v>6</v>
      </c>
      <c r="P16" s="60"/>
      <c r="Q16" s="61"/>
      <c r="R16" s="60">
        <f>VLOOKUP($A16,'Return Data'!$B$7:$R$2292,16,0)</f>
        <v>10.0745</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4.2636555555555553</v>
      </c>
      <c r="E18" s="69"/>
      <c r="F18" s="70">
        <f>AVERAGE(F8:F16)</f>
        <v>4.8548888888888895</v>
      </c>
      <c r="G18" s="69"/>
      <c r="H18" s="70">
        <f>AVERAGE(H8:H16)</f>
        <v>4.6543000000000001</v>
      </c>
      <c r="I18" s="69"/>
      <c r="J18" s="70">
        <f>AVERAGE(J8:J16)</f>
        <v>3.6579000000000002</v>
      </c>
      <c r="K18" s="69"/>
      <c r="L18" s="70">
        <f>AVERAGE(L8:L16)</f>
        <v>15.846900000000002</v>
      </c>
      <c r="M18" s="69"/>
      <c r="N18" s="70">
        <f>AVERAGE(N8:N16)</f>
        <v>13.204725000000002</v>
      </c>
      <c r="O18" s="69"/>
      <c r="P18" s="70">
        <f>AVERAGE(P8:P16)</f>
        <v>9.9054399999999987</v>
      </c>
      <c r="Q18" s="69"/>
      <c r="R18" s="70">
        <f>AVERAGE(R8:R16)</f>
        <v>11.259822222222223</v>
      </c>
      <c r="S18" s="71"/>
    </row>
    <row r="19" spans="1:19" x14ac:dyDescent="0.3">
      <c r="A19" s="68" t="s">
        <v>28</v>
      </c>
      <c r="B19" s="69"/>
      <c r="C19" s="69"/>
      <c r="D19" s="70">
        <f>MIN(D8:D16)</f>
        <v>2.5487000000000002</v>
      </c>
      <c r="E19" s="69"/>
      <c r="F19" s="70">
        <f>MIN(F8:F16)</f>
        <v>2.2730999999999999</v>
      </c>
      <c r="G19" s="69"/>
      <c r="H19" s="70">
        <f>MIN(H8:H16)</f>
        <v>-2.6183999999999998</v>
      </c>
      <c r="I19" s="69"/>
      <c r="J19" s="70">
        <f>MIN(J8:J16)</f>
        <v>-2.9009999999999998</v>
      </c>
      <c r="K19" s="69"/>
      <c r="L19" s="70">
        <f>MIN(L8:L16)</f>
        <v>8.4109999999999996</v>
      </c>
      <c r="M19" s="69"/>
      <c r="N19" s="70">
        <f>MIN(N8:N16)</f>
        <v>9.5018999999999991</v>
      </c>
      <c r="O19" s="69"/>
      <c r="P19" s="70">
        <f>MIN(P8:P16)</f>
        <v>8.3475999999999999</v>
      </c>
      <c r="Q19" s="69"/>
      <c r="R19" s="70">
        <f>MIN(R8:R16)</f>
        <v>3.8007</v>
      </c>
      <c r="S19" s="71"/>
    </row>
    <row r="20" spans="1:19" ht="15" thickBot="1" x14ac:dyDescent="0.35">
      <c r="A20" s="72" t="s">
        <v>29</v>
      </c>
      <c r="B20" s="73"/>
      <c r="C20" s="73"/>
      <c r="D20" s="74">
        <f>MAX(D8:D16)</f>
        <v>7.5640999999999998</v>
      </c>
      <c r="E20" s="73"/>
      <c r="F20" s="74">
        <f>MAX(F8:F16)</f>
        <v>8.6417999999999999</v>
      </c>
      <c r="G20" s="73"/>
      <c r="H20" s="74">
        <f>MAX(H8:H16)</f>
        <v>11.9846</v>
      </c>
      <c r="I20" s="73"/>
      <c r="J20" s="74">
        <f>MAX(J8:J16)</f>
        <v>11.018700000000001</v>
      </c>
      <c r="K20" s="73"/>
      <c r="L20" s="74">
        <f>MAX(L8:L16)</f>
        <v>32.291699999999999</v>
      </c>
      <c r="M20" s="73"/>
      <c r="N20" s="74">
        <f>MAX(N8:N16)</f>
        <v>18.242599999999999</v>
      </c>
      <c r="O20" s="73"/>
      <c r="P20" s="74">
        <f>MAX(P8:P16)</f>
        <v>11.3361</v>
      </c>
      <c r="Q20" s="73"/>
      <c r="R20" s="74">
        <f>MAX(R8:R16)</f>
        <v>14.4208</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44859</v>
      </c>
      <c r="C8" s="60">
        <f>VLOOKUP($A8,'Return Data'!$B$7:$R$2292,4,0)</f>
        <v>74.83</v>
      </c>
      <c r="D8" s="60">
        <f>VLOOKUP($A8,'Return Data'!$B$7:$R$2292,10,0)</f>
        <v>4.2346000000000004</v>
      </c>
      <c r="E8" s="61">
        <f t="shared" ref="E8:E16" si="0">RANK(D8,D$8:D$16,0)</f>
        <v>4</v>
      </c>
      <c r="F8" s="60">
        <f>VLOOKUP($A8,'Return Data'!$B$7:$R$2292,11,0)</f>
        <v>4.3362999999999996</v>
      </c>
      <c r="G8" s="61">
        <f t="shared" ref="G8:G16" si="1">RANK(F8,F$8:F$16,0)</f>
        <v>4</v>
      </c>
      <c r="H8" s="60">
        <f>VLOOKUP($A8,'Return Data'!$B$7:$R$2292,12,0)</f>
        <v>3.3849</v>
      </c>
      <c r="I8" s="61">
        <f t="shared" ref="I8:I16" si="2">RANK(H8,H$8:H$16,0)</f>
        <v>5</v>
      </c>
      <c r="J8" s="60">
        <f>VLOOKUP($A8,'Return Data'!$B$7:$R$2292,13,0)</f>
        <v>0.90349999999999997</v>
      </c>
      <c r="K8" s="61">
        <f t="shared" ref="K8:K16" si="3">RANK(J8,J$8:J$16,0)</f>
        <v>6</v>
      </c>
      <c r="L8" s="60">
        <f>VLOOKUP($A8,'Return Data'!$B$7:$R$2292,17,0)</f>
        <v>14.3553</v>
      </c>
      <c r="M8" s="61">
        <f t="shared" ref="M8:M16" si="4">RANK(L8,L$8:L$16,0)</f>
        <v>5</v>
      </c>
      <c r="N8" s="60">
        <f>VLOOKUP($A8,'Return Data'!$B$7:$R$2292,14,0)</f>
        <v>11.401199999999999</v>
      </c>
      <c r="O8" s="61">
        <f>RANK(N8,N$8:N$16,0)</f>
        <v>5</v>
      </c>
      <c r="P8" s="60">
        <f>VLOOKUP($A8,'Return Data'!$B$7:$R$2292,15,0)</f>
        <v>8.2722999999999995</v>
      </c>
      <c r="Q8" s="61">
        <f>RANK(P8,P$8:P$16,0)</f>
        <v>3</v>
      </c>
      <c r="R8" s="60">
        <f>VLOOKUP($A8,'Return Data'!$B$7:$R$2292,16,0)</f>
        <v>9.3507999999999996</v>
      </c>
      <c r="S8" s="62">
        <f t="shared" ref="S8:S16" si="5">RANK(R8,R$8:R$16,0)</f>
        <v>7</v>
      </c>
    </row>
    <row r="9" spans="1:20" x14ac:dyDescent="0.3">
      <c r="A9" s="58" t="s">
        <v>538</v>
      </c>
      <c r="B9" s="59">
        <f>VLOOKUP($A9,'Return Data'!$B$7:$R$2292,3,0)</f>
        <v>44859</v>
      </c>
      <c r="C9" s="60">
        <f>VLOOKUP($A9,'Return Data'!$B$7:$R$2292,4,0)</f>
        <v>314.69200000000001</v>
      </c>
      <c r="D9" s="60">
        <f>VLOOKUP($A9,'Return Data'!$B$7:$R$2292,10,0)</f>
        <v>7.3829000000000002</v>
      </c>
      <c r="E9" s="61">
        <f t="shared" si="0"/>
        <v>1</v>
      </c>
      <c r="F9" s="60">
        <f>VLOOKUP($A9,'Return Data'!$B$7:$R$2292,11,0)</f>
        <v>8.2691999999999997</v>
      </c>
      <c r="G9" s="61">
        <f t="shared" si="1"/>
        <v>1</v>
      </c>
      <c r="H9" s="60">
        <f>VLOOKUP($A9,'Return Data'!$B$7:$R$2292,12,0)</f>
        <v>11.4277</v>
      </c>
      <c r="I9" s="61">
        <f t="shared" si="2"/>
        <v>1</v>
      </c>
      <c r="J9" s="60">
        <f>VLOOKUP($A9,'Return Data'!$B$7:$R$2292,13,0)</f>
        <v>10.297499999999999</v>
      </c>
      <c r="K9" s="61">
        <f t="shared" si="3"/>
        <v>1</v>
      </c>
      <c r="L9" s="60">
        <f>VLOOKUP($A9,'Return Data'!$B$7:$R$2292,17,0)</f>
        <v>31.477799999999998</v>
      </c>
      <c r="M9" s="61">
        <f t="shared" si="4"/>
        <v>1</v>
      </c>
      <c r="N9" s="60">
        <f>VLOOKUP($A9,'Return Data'!$B$7:$R$2292,14,0)</f>
        <v>17.519400000000001</v>
      </c>
      <c r="O9" s="61">
        <f>RANK(N9,N$8:N$16,0)</f>
        <v>1</v>
      </c>
      <c r="P9" s="60">
        <f>VLOOKUP($A9,'Return Data'!$B$7:$R$2292,15,0)</f>
        <v>11.440300000000001</v>
      </c>
      <c r="Q9" s="61">
        <f>RANK(P9,P$8:P$16,0)</f>
        <v>1</v>
      </c>
      <c r="R9" s="60">
        <f>VLOOKUP($A9,'Return Data'!$B$7:$R$2292,16,0)</f>
        <v>16.861899999999999</v>
      </c>
      <c r="S9" s="62">
        <f t="shared" si="5"/>
        <v>1</v>
      </c>
    </row>
    <row r="10" spans="1:20" x14ac:dyDescent="0.3">
      <c r="A10" s="58" t="s">
        <v>540</v>
      </c>
      <c r="B10" s="59">
        <f>VLOOKUP($A10,'Return Data'!$B$7:$R$2292,3,0)</f>
        <v>44859</v>
      </c>
      <c r="C10" s="60">
        <f>VLOOKUP($A10,'Return Data'!$B$7:$R$2292,4,0)</f>
        <v>52.3</v>
      </c>
      <c r="D10" s="60">
        <f>VLOOKUP($A10,'Return Data'!$B$7:$R$2292,10,0)</f>
        <v>4.2455999999999996</v>
      </c>
      <c r="E10" s="61">
        <f t="shared" si="0"/>
        <v>2</v>
      </c>
      <c r="F10" s="60">
        <f>VLOOKUP($A10,'Return Data'!$B$7:$R$2292,11,0)</f>
        <v>5.6139000000000001</v>
      </c>
      <c r="G10" s="61">
        <f t="shared" si="1"/>
        <v>2</v>
      </c>
      <c r="H10" s="60">
        <f>VLOOKUP($A10,'Return Data'!$B$7:$R$2292,12,0)</f>
        <v>6.3657000000000004</v>
      </c>
      <c r="I10" s="61">
        <f t="shared" si="2"/>
        <v>2</v>
      </c>
      <c r="J10" s="60">
        <f>VLOOKUP($A10,'Return Data'!$B$7:$R$2292,13,0)</f>
        <v>6.0422000000000002</v>
      </c>
      <c r="K10" s="61">
        <f t="shared" si="3"/>
        <v>2</v>
      </c>
      <c r="L10" s="60">
        <f>VLOOKUP($A10,'Return Data'!$B$7:$R$2292,17,0)</f>
        <v>15.964</v>
      </c>
      <c r="M10" s="61">
        <f t="shared" si="4"/>
        <v>2</v>
      </c>
      <c r="N10" s="60">
        <f>VLOOKUP($A10,'Return Data'!$B$7:$R$2292,14,0)</f>
        <v>12.3171</v>
      </c>
      <c r="O10" s="61">
        <f>RANK(N10,N$8:N$16,0)</f>
        <v>3</v>
      </c>
      <c r="P10" s="60">
        <f>VLOOKUP($A10,'Return Data'!$B$7:$R$2292,15,0)</f>
        <v>9.8353000000000002</v>
      </c>
      <c r="Q10" s="61">
        <f>RANK(P10,P$8:P$16,0)</f>
        <v>2</v>
      </c>
      <c r="R10" s="60">
        <f>VLOOKUP($A10,'Return Data'!$B$7:$R$2292,16,0)</f>
        <v>11.0167</v>
      </c>
      <c r="S10" s="62">
        <f t="shared" si="5"/>
        <v>4</v>
      </c>
    </row>
    <row r="11" spans="1:20" x14ac:dyDescent="0.3">
      <c r="A11" s="58" t="s">
        <v>543</v>
      </c>
      <c r="B11" s="59">
        <f>VLOOKUP($A11,'Return Data'!$B$7:$R$2292,3,0)</f>
        <v>44859</v>
      </c>
      <c r="C11" s="60">
        <f>VLOOKUP($A11,'Return Data'!$B$7:$R$2292,4,0)</f>
        <v>10.4588</v>
      </c>
      <c r="D11" s="60">
        <f>VLOOKUP($A11,'Return Data'!$B$7:$R$2292,10,0)</f>
        <v>2.0320999999999998</v>
      </c>
      <c r="E11" s="61">
        <f t="shared" si="0"/>
        <v>9</v>
      </c>
      <c r="F11" s="60">
        <f>VLOOKUP($A11,'Return Data'!$B$7:$R$2292,11,0)</f>
        <v>1.242</v>
      </c>
      <c r="G11" s="61">
        <f t="shared" si="1"/>
        <v>9</v>
      </c>
      <c r="H11" s="60">
        <f>VLOOKUP($A11,'Return Data'!$B$7:$R$2292,12,0)</f>
        <v>-4.0995999999999997</v>
      </c>
      <c r="I11" s="61">
        <f t="shared" si="2"/>
        <v>9</v>
      </c>
      <c r="J11" s="60">
        <f>VLOOKUP($A11,'Return Data'!$B$7:$R$2292,13,0)</f>
        <v>-4.9027000000000003</v>
      </c>
      <c r="K11" s="61">
        <f t="shared" si="3"/>
        <v>9</v>
      </c>
      <c r="L11" s="60">
        <f>VLOOKUP($A11,'Return Data'!$B$7:$R$2292,17,0)</f>
        <v>9.7263000000000002</v>
      </c>
      <c r="M11" s="61">
        <f t="shared" si="4"/>
        <v>8</v>
      </c>
      <c r="N11" s="60"/>
      <c r="O11" s="61"/>
      <c r="P11" s="60"/>
      <c r="Q11" s="61"/>
      <c r="R11" s="60">
        <f>VLOOKUP($A11,'Return Data'!$B$7:$R$2292,16,0)</f>
        <v>1.6039000000000001</v>
      </c>
      <c r="S11" s="62">
        <f t="shared" si="5"/>
        <v>9</v>
      </c>
    </row>
    <row r="12" spans="1:20" x14ac:dyDescent="0.3">
      <c r="A12" s="58" t="s">
        <v>545</v>
      </c>
      <c r="B12" s="59">
        <f>VLOOKUP($A12,'Return Data'!$B$7:$R$2292,3,0)</f>
        <v>44859</v>
      </c>
      <c r="C12" s="60">
        <f>VLOOKUP($A12,'Return Data'!$B$7:$R$2292,4,0)</f>
        <v>14.772</v>
      </c>
      <c r="D12" s="60">
        <f>VLOOKUP($A12,'Return Data'!$B$7:$R$2292,10,0)</f>
        <v>3.4815999999999998</v>
      </c>
      <c r="E12" s="61">
        <f t="shared" si="0"/>
        <v>6</v>
      </c>
      <c r="F12" s="60">
        <f>VLOOKUP($A12,'Return Data'!$B$7:$R$2292,11,0)</f>
        <v>3.7650999999999999</v>
      </c>
      <c r="G12" s="61">
        <f t="shared" si="1"/>
        <v>6</v>
      </c>
      <c r="H12" s="60">
        <f>VLOOKUP($A12,'Return Data'!$B$7:$R$2292,12,0)</f>
        <v>3.0125999999999999</v>
      </c>
      <c r="I12" s="61">
        <f t="shared" si="2"/>
        <v>6</v>
      </c>
      <c r="J12" s="60">
        <f>VLOOKUP($A12,'Return Data'!$B$7:$R$2292,13,0)</f>
        <v>1.9461999999999999</v>
      </c>
      <c r="K12" s="61">
        <f t="shared" si="3"/>
        <v>5</v>
      </c>
      <c r="L12" s="60">
        <f>VLOOKUP($A12,'Return Data'!$B$7:$R$2292,17,0)</f>
        <v>11.317500000000001</v>
      </c>
      <c r="M12" s="61">
        <f t="shared" si="4"/>
        <v>6</v>
      </c>
      <c r="N12" s="60">
        <f>VLOOKUP($A12,'Return Data'!$B$7:$R$2292,14,0)</f>
        <v>10.5823</v>
      </c>
      <c r="O12" s="61">
        <f t="shared" ref="O12:O15" si="6">RANK(N12,N$8:N$16,0)</f>
        <v>7</v>
      </c>
      <c r="P12" s="60"/>
      <c r="Q12" s="61"/>
      <c r="R12" s="60">
        <f>VLOOKUP($A12,'Return Data'!$B$7:$R$2292,16,0)</f>
        <v>9.6617999999999995</v>
      </c>
      <c r="S12" s="62">
        <f t="shared" si="5"/>
        <v>6</v>
      </c>
    </row>
    <row r="13" spans="1:20" x14ac:dyDescent="0.3">
      <c r="A13" s="58" t="s">
        <v>547</v>
      </c>
      <c r="B13" s="59">
        <f>VLOOKUP($A13,'Return Data'!$B$7:$R$2292,3,0)</f>
        <v>44859</v>
      </c>
      <c r="C13" s="60">
        <f>VLOOKUP($A13,'Return Data'!$B$7:$R$2292,4,0)</f>
        <v>31.143000000000001</v>
      </c>
      <c r="D13" s="60">
        <f>VLOOKUP($A13,'Return Data'!$B$7:$R$2292,10,0)</f>
        <v>2.6669999999999998</v>
      </c>
      <c r="E13" s="61">
        <f t="shared" si="0"/>
        <v>8</v>
      </c>
      <c r="F13" s="60">
        <f>VLOOKUP($A13,'Return Data'!$B$7:$R$2292,11,0)</f>
        <v>1.8376999999999999</v>
      </c>
      <c r="G13" s="61">
        <f t="shared" si="1"/>
        <v>8</v>
      </c>
      <c r="H13" s="60">
        <f>VLOOKUP($A13,'Return Data'!$B$7:$R$2292,12,0)</f>
        <v>1.4363999999999999</v>
      </c>
      <c r="I13" s="61">
        <f t="shared" si="2"/>
        <v>8</v>
      </c>
      <c r="J13" s="60">
        <f>VLOOKUP($A13,'Return Data'!$B$7:$R$2292,13,0)</f>
        <v>-0.46339999999999998</v>
      </c>
      <c r="K13" s="61">
        <f t="shared" si="3"/>
        <v>8</v>
      </c>
      <c r="L13" s="60">
        <f>VLOOKUP($A13,'Return Data'!$B$7:$R$2292,17,0)</f>
        <v>6.9478999999999997</v>
      </c>
      <c r="M13" s="61">
        <f t="shared" si="4"/>
        <v>9</v>
      </c>
      <c r="N13" s="60">
        <f>VLOOKUP($A13,'Return Data'!$B$7:$R$2292,14,0)</f>
        <v>8.0510999999999999</v>
      </c>
      <c r="O13" s="61">
        <f t="shared" si="6"/>
        <v>8</v>
      </c>
      <c r="P13" s="60">
        <f>VLOOKUP($A13,'Return Data'!$B$7:$R$2292,15,0)</f>
        <v>7.0033000000000003</v>
      </c>
      <c r="Q13" s="61">
        <f>RANK(P13,P$8:P$16,0)</f>
        <v>5</v>
      </c>
      <c r="R13" s="60">
        <f>VLOOKUP($A13,'Return Data'!$B$7:$R$2292,16,0)</f>
        <v>10.1777</v>
      </c>
      <c r="S13" s="62">
        <f t="shared" si="5"/>
        <v>5</v>
      </c>
    </row>
    <row r="14" spans="1:20" x14ac:dyDescent="0.3">
      <c r="A14" s="58" t="s">
        <v>548</v>
      </c>
      <c r="B14" s="59">
        <f>VLOOKUP($A14,'Return Data'!$B$7:$R$2292,3,0)</f>
        <v>44859</v>
      </c>
      <c r="C14" s="60">
        <f>VLOOKUP($A14,'Return Data'!$B$7:$R$2292,4,0)</f>
        <v>126.4327</v>
      </c>
      <c r="D14" s="60">
        <f>VLOOKUP($A14,'Return Data'!$B$7:$R$2292,10,0)</f>
        <v>4.2426000000000004</v>
      </c>
      <c r="E14" s="61">
        <f t="shared" si="0"/>
        <v>3</v>
      </c>
      <c r="F14" s="60">
        <f>VLOOKUP($A14,'Return Data'!$B$7:$R$2292,11,0)</f>
        <v>5.5979999999999999</v>
      </c>
      <c r="G14" s="61">
        <f t="shared" si="1"/>
        <v>3</v>
      </c>
      <c r="H14" s="60">
        <f>VLOOKUP($A14,'Return Data'!$B$7:$R$2292,12,0)</f>
        <v>4.7686999999999999</v>
      </c>
      <c r="I14" s="61">
        <f t="shared" si="2"/>
        <v>3</v>
      </c>
      <c r="J14" s="60">
        <f>VLOOKUP($A14,'Return Data'!$B$7:$R$2292,13,0)</f>
        <v>2.9001999999999999</v>
      </c>
      <c r="K14" s="61">
        <f t="shared" si="3"/>
        <v>4</v>
      </c>
      <c r="L14" s="60">
        <f>VLOOKUP($A14,'Return Data'!$B$7:$R$2292,17,0)</f>
        <v>15.1858</v>
      </c>
      <c r="M14" s="61">
        <f t="shared" si="4"/>
        <v>3</v>
      </c>
      <c r="N14" s="60">
        <f>VLOOKUP($A14,'Return Data'!$B$7:$R$2292,14,0)</f>
        <v>11.530200000000001</v>
      </c>
      <c r="O14" s="61">
        <f t="shared" si="6"/>
        <v>4</v>
      </c>
      <c r="P14" s="60">
        <f>VLOOKUP($A14,'Return Data'!$B$7:$R$2292,15,0)</f>
        <v>8.2478999999999996</v>
      </c>
      <c r="Q14" s="61">
        <f>RANK(P14,P$8:P$16,0)</f>
        <v>4</v>
      </c>
      <c r="R14" s="60">
        <f>VLOOKUP($A14,'Return Data'!$B$7:$R$2292,16,0)</f>
        <v>15.179</v>
      </c>
      <c r="S14" s="62">
        <f t="shared" si="5"/>
        <v>2</v>
      </c>
    </row>
    <row r="15" spans="1:20" x14ac:dyDescent="0.3">
      <c r="A15" s="58" t="s">
        <v>551</v>
      </c>
      <c r="B15" s="59">
        <f>VLOOKUP($A15,'Return Data'!$B$7:$R$2292,3,0)</f>
        <v>44859</v>
      </c>
      <c r="C15" s="60">
        <f>VLOOKUP($A15,'Return Data'!$B$7:$R$2292,4,0)</f>
        <v>15.1356</v>
      </c>
      <c r="D15" s="60">
        <f>VLOOKUP($A15,'Return Data'!$B$7:$R$2292,10,0)</f>
        <v>3.8891</v>
      </c>
      <c r="E15" s="61">
        <f t="shared" si="0"/>
        <v>5</v>
      </c>
      <c r="F15" s="60">
        <f>VLOOKUP($A15,'Return Data'!$B$7:$R$2292,11,0)</f>
        <v>4.0312000000000001</v>
      </c>
      <c r="G15" s="61">
        <f t="shared" si="1"/>
        <v>5</v>
      </c>
      <c r="H15" s="60">
        <f>VLOOKUP($A15,'Return Data'!$B$7:$R$2292,12,0)</f>
        <v>4.3049999999999997</v>
      </c>
      <c r="I15" s="61">
        <f t="shared" si="2"/>
        <v>4</v>
      </c>
      <c r="J15" s="60">
        <f>VLOOKUP($A15,'Return Data'!$B$7:$R$2292,13,0)</f>
        <v>3.5798000000000001</v>
      </c>
      <c r="K15" s="61">
        <f t="shared" si="3"/>
        <v>3</v>
      </c>
      <c r="L15" s="60">
        <f>VLOOKUP($A15,'Return Data'!$B$7:$R$2292,17,0)</f>
        <v>14.451000000000001</v>
      </c>
      <c r="M15" s="61">
        <f t="shared" si="4"/>
        <v>4</v>
      </c>
      <c r="N15" s="60">
        <f>VLOOKUP($A15,'Return Data'!$B$7:$R$2292,14,0)</f>
        <v>12.635999999999999</v>
      </c>
      <c r="O15" s="61">
        <f t="shared" si="6"/>
        <v>2</v>
      </c>
      <c r="P15" s="60"/>
      <c r="Q15" s="61"/>
      <c r="R15" s="60">
        <f>VLOOKUP($A15,'Return Data'!$B$7:$R$2292,16,0)</f>
        <v>11.7112</v>
      </c>
      <c r="S15" s="62">
        <f t="shared" si="5"/>
        <v>3</v>
      </c>
    </row>
    <row r="16" spans="1:20" x14ac:dyDescent="0.3">
      <c r="A16" s="58" t="s">
        <v>553</v>
      </c>
      <c r="B16" s="59">
        <f>VLOOKUP($A16,'Return Data'!$B$7:$R$2292,3,0)</f>
        <v>44859</v>
      </c>
      <c r="C16" s="60">
        <f>VLOOKUP($A16,'Return Data'!$B$7:$R$2292,4,0)</f>
        <v>15.22</v>
      </c>
      <c r="D16" s="60">
        <f>VLOOKUP($A16,'Return Data'!$B$7:$R$2292,10,0)</f>
        <v>3.2564000000000002</v>
      </c>
      <c r="E16" s="61">
        <f t="shared" si="0"/>
        <v>7</v>
      </c>
      <c r="F16" s="60">
        <f>VLOOKUP($A16,'Return Data'!$B$7:$R$2292,11,0)</f>
        <v>3.0467</v>
      </c>
      <c r="G16" s="61">
        <f t="shared" si="1"/>
        <v>7</v>
      </c>
      <c r="H16" s="60">
        <f>VLOOKUP($A16,'Return Data'!$B$7:$R$2292,12,0)</f>
        <v>2.3536999999999999</v>
      </c>
      <c r="I16" s="61">
        <f t="shared" si="2"/>
        <v>7</v>
      </c>
      <c r="J16" s="60">
        <f>VLOOKUP($A16,'Return Data'!$B$7:$R$2292,13,0)</f>
        <v>0.72799999999999998</v>
      </c>
      <c r="K16" s="61">
        <f t="shared" si="3"/>
        <v>7</v>
      </c>
      <c r="L16" s="60">
        <f>VLOOKUP($A16,'Return Data'!$B$7:$R$2292,17,0)</f>
        <v>10.052199999999999</v>
      </c>
      <c r="M16" s="61">
        <f t="shared" si="4"/>
        <v>7</v>
      </c>
      <c r="N16" s="60">
        <f>VLOOKUP($A16,'Return Data'!$B$7:$R$2292,14,0)</f>
        <v>11.3866</v>
      </c>
      <c r="O16" s="61">
        <f>RANK(N16,N$8:N$16,0)</f>
        <v>6</v>
      </c>
      <c r="P16" s="60"/>
      <c r="Q16" s="61"/>
      <c r="R16" s="60">
        <f>VLOOKUP($A16,'Return Data'!$B$7:$R$2292,16,0)</f>
        <v>9.0960000000000001</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3.9368777777777777</v>
      </c>
      <c r="E18" s="69"/>
      <c r="F18" s="70">
        <f>AVERAGE(F8:F16)</f>
        <v>4.1933444444444445</v>
      </c>
      <c r="G18" s="69"/>
      <c r="H18" s="70">
        <f>AVERAGE(H8:H16)</f>
        <v>3.6616777777777778</v>
      </c>
      <c r="I18" s="69"/>
      <c r="J18" s="70">
        <f>AVERAGE(J8:J16)</f>
        <v>2.336811111111111</v>
      </c>
      <c r="K18" s="69"/>
      <c r="L18" s="70">
        <f>AVERAGE(L8:L16)</f>
        <v>14.386422222222222</v>
      </c>
      <c r="M18" s="69"/>
      <c r="N18" s="70">
        <f>AVERAGE(N8:N16)</f>
        <v>11.9279875</v>
      </c>
      <c r="O18" s="69"/>
      <c r="P18" s="70">
        <f>AVERAGE(P8:P16)</f>
        <v>8.9598200000000006</v>
      </c>
      <c r="Q18" s="69"/>
      <c r="R18" s="70">
        <f>AVERAGE(R8:R16)</f>
        <v>10.517666666666667</v>
      </c>
      <c r="S18" s="71"/>
    </row>
    <row r="19" spans="1:19" x14ac:dyDescent="0.3">
      <c r="A19" s="68" t="s">
        <v>28</v>
      </c>
      <c r="B19" s="69"/>
      <c r="C19" s="69"/>
      <c r="D19" s="70">
        <f>MIN(D8:D16)</f>
        <v>2.0320999999999998</v>
      </c>
      <c r="E19" s="69"/>
      <c r="F19" s="70">
        <f>MIN(F8:F16)</f>
        <v>1.242</v>
      </c>
      <c r="G19" s="69"/>
      <c r="H19" s="70">
        <f>MIN(H8:H16)</f>
        <v>-4.0995999999999997</v>
      </c>
      <c r="I19" s="69"/>
      <c r="J19" s="70">
        <f>MIN(J8:J16)</f>
        <v>-4.9027000000000003</v>
      </c>
      <c r="K19" s="69"/>
      <c r="L19" s="70">
        <f>MIN(L8:L16)</f>
        <v>6.9478999999999997</v>
      </c>
      <c r="M19" s="69"/>
      <c r="N19" s="70">
        <f>MIN(N8:N16)</f>
        <v>8.0510999999999999</v>
      </c>
      <c r="O19" s="69"/>
      <c r="P19" s="70">
        <f>MIN(P8:P16)</f>
        <v>7.0033000000000003</v>
      </c>
      <c r="Q19" s="69"/>
      <c r="R19" s="70">
        <f>MIN(R8:R16)</f>
        <v>1.6039000000000001</v>
      </c>
      <c r="S19" s="71"/>
    </row>
    <row r="20" spans="1:19" ht="15" thickBot="1" x14ac:dyDescent="0.35">
      <c r="A20" s="72" t="s">
        <v>29</v>
      </c>
      <c r="B20" s="73"/>
      <c r="C20" s="73"/>
      <c r="D20" s="74">
        <f>MAX(D8:D16)</f>
        <v>7.3829000000000002</v>
      </c>
      <c r="E20" s="73"/>
      <c r="F20" s="74">
        <f>MAX(F8:F16)</f>
        <v>8.2691999999999997</v>
      </c>
      <c r="G20" s="73"/>
      <c r="H20" s="74">
        <f>MAX(H8:H16)</f>
        <v>11.4277</v>
      </c>
      <c r="I20" s="73"/>
      <c r="J20" s="74">
        <f>MAX(J8:J16)</f>
        <v>10.297499999999999</v>
      </c>
      <c r="K20" s="73"/>
      <c r="L20" s="74">
        <f>MAX(L8:L16)</f>
        <v>31.477799999999998</v>
      </c>
      <c r="M20" s="73"/>
      <c r="N20" s="74">
        <f>MAX(N8:N16)</f>
        <v>17.519400000000001</v>
      </c>
      <c r="O20" s="73"/>
      <c r="P20" s="74">
        <f>MAX(P8:P16)</f>
        <v>11.440300000000001</v>
      </c>
      <c r="Q20" s="73"/>
      <c r="R20" s="74">
        <f>MAX(R8:R16)</f>
        <v>16.861899999999999</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2022-10-27T08:08:14Z</dcterms:modified>
</cp:coreProperties>
</file>