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showSheetTabs="0" xWindow="0" yWindow="0" windowWidth="20490" windowHeight="7425" tabRatio="942"/>
  </bookViews>
  <sheets>
    <sheet name="Index" sheetId="12" r:id="rId1"/>
    <sheet name="Equity - Value Fund (Direct)" sheetId="1" r:id="rId2"/>
    <sheet name="Equity - Value Fund (Regular)" sheetId="3" r:id="rId3"/>
    <sheet name="ELSS (Direct)" sheetId="7" r:id="rId4"/>
    <sheet name="ELSS (Regular)" sheetId="8" r:id="rId5"/>
    <sheet name="Equity - ESG Fund(Direct)" sheetId="9" r:id="rId6"/>
    <sheet name="Equity - ESG Fund(Regular)" sheetId="11" r:id="rId7"/>
    <sheet name="Debt - Dynamic Bond (Direct)" sheetId="2" r:id="rId8"/>
    <sheet name="Debt - Dynamic Bond (Regular)" sheetId="4" r:id="rId9"/>
    <sheet name="Debt - Liquid (Direct)" sheetId="5" r:id="rId10"/>
    <sheet name="Debt - Liquid (Regular)" sheetId="6" r:id="rId11"/>
    <sheet name="Sheet1" sheetId="16" state="hidden" r:id="rId12"/>
    <sheet name="Sheet2" sheetId="17" state="hidden" r:id="rId13"/>
    <sheet name="Return Data" sheetId="14" state="hidden" r:id="rId14"/>
    <sheet name="Fund Class" sheetId="13" state="hidden" r:id="rId15"/>
    <sheet name="Disclaimer" sheetId="15" r:id="rId16"/>
  </sheets>
  <definedNames>
    <definedName name="_xlnm._FilterDatabase" localSheetId="9" hidden="1">'Debt - Liquid (Direct)'!#REF!</definedName>
  </definedNames>
  <calcPr calcId="145621"/>
</workbook>
</file>

<file path=xl/calcChain.xml><?xml version="1.0" encoding="utf-8"?>
<calcChain xmlns="http://schemas.openxmlformats.org/spreadsheetml/2006/main">
  <c r="R1" i="14" l="1"/>
  <c r="Q1" i="14"/>
  <c r="P1" i="14"/>
  <c r="O1" i="14"/>
  <c r="N1" i="14"/>
  <c r="M1" i="14"/>
  <c r="L1" i="14"/>
  <c r="K1" i="14"/>
  <c r="J1" i="14"/>
  <c r="I1" i="14"/>
  <c r="H1" i="14"/>
  <c r="G1" i="14"/>
  <c r="F1" i="14"/>
  <c r="N69" i="8" l="1"/>
  <c r="N68" i="7"/>
  <c r="P62" i="8"/>
  <c r="P59" i="7"/>
  <c r="N57" i="8"/>
  <c r="N56" i="7"/>
  <c r="N49" i="8"/>
  <c r="N49" i="7"/>
  <c r="P47" i="8"/>
  <c r="P47" i="7"/>
  <c r="Z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R30" i="5"/>
  <c r="P30" i="5"/>
  <c r="N30" i="5"/>
  <c r="L30" i="5"/>
  <c r="J30" i="5"/>
  <c r="H30" i="5"/>
  <c r="F30" i="5"/>
  <c r="D30" i="5"/>
  <c r="C30" i="5"/>
  <c r="B30" i="5"/>
  <c r="Z29" i="5"/>
  <c r="X29" i="5"/>
  <c r="V29" i="5"/>
  <c r="T29" i="5"/>
  <c r="R29" i="5"/>
  <c r="P29" i="5"/>
  <c r="N29" i="5"/>
  <c r="L29" i="5"/>
  <c r="J29" i="5"/>
  <c r="H29" i="5"/>
  <c r="F29" i="5"/>
  <c r="D29" i="5"/>
  <c r="C29" i="5"/>
  <c r="B29" i="5"/>
  <c r="Z28" i="5"/>
  <c r="L28" i="5"/>
  <c r="J28" i="5"/>
  <c r="H28" i="5"/>
  <c r="F28" i="5"/>
  <c r="D28" i="5"/>
  <c r="C28" i="5"/>
  <c r="B28" i="5"/>
  <c r="Z27" i="5"/>
  <c r="L27" i="5"/>
  <c r="J27" i="5"/>
  <c r="H27" i="5"/>
  <c r="F27" i="5"/>
  <c r="D27" i="5"/>
  <c r="C27" i="5"/>
  <c r="B27" i="5"/>
  <c r="Z26" i="5"/>
  <c r="L26" i="5"/>
  <c r="J26" i="5"/>
  <c r="H26" i="5"/>
  <c r="F26" i="5"/>
  <c r="D26" i="5"/>
  <c r="C26" i="5"/>
  <c r="B26" i="5"/>
  <c r="Z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R41" i="4"/>
  <c r="P41" i="4"/>
  <c r="N41" i="4"/>
  <c r="L41" i="4"/>
  <c r="J41" i="4"/>
  <c r="H41" i="4"/>
  <c r="F41" i="4"/>
  <c r="D41" i="4"/>
  <c r="C41" i="4"/>
  <c r="B41" i="4"/>
  <c r="R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F11" i="4"/>
  <c r="D11" i="4"/>
  <c r="C11" i="4"/>
  <c r="B11" i="4"/>
  <c r="R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F9" i="2"/>
  <c r="D9" i="2"/>
  <c r="C9" i="2"/>
  <c r="B9" i="2"/>
  <c r="R8" i="2"/>
  <c r="P8" i="2"/>
  <c r="N8" i="2"/>
  <c r="L8" i="2"/>
  <c r="J8" i="2"/>
  <c r="H8" i="2"/>
  <c r="F8" i="2"/>
  <c r="D8" i="2"/>
  <c r="C8" i="2"/>
  <c r="B8" i="2"/>
  <c r="L10" i="11"/>
  <c r="J10" i="11"/>
  <c r="H10" i="11"/>
  <c r="F10" i="11"/>
  <c r="D10" i="11"/>
  <c r="C10" i="11"/>
  <c r="B10" i="11"/>
  <c r="L9" i="11"/>
  <c r="J9" i="11"/>
  <c r="H9" i="11"/>
  <c r="F9" i="11"/>
  <c r="D9" i="11"/>
  <c r="C9" i="11"/>
  <c r="B9" i="11"/>
  <c r="L8" i="11"/>
  <c r="F8" i="11"/>
  <c r="D8" i="11"/>
  <c r="C8" i="11"/>
  <c r="B8" i="11"/>
  <c r="L10" i="9"/>
  <c r="J10" i="9"/>
  <c r="H10" i="9"/>
  <c r="F10" i="9"/>
  <c r="D10" i="9"/>
  <c r="C10" i="9"/>
  <c r="B10" i="9"/>
  <c r="L9" i="9"/>
  <c r="J9" i="9"/>
  <c r="H9" i="9"/>
  <c r="F9" i="9"/>
  <c r="D9" i="9"/>
  <c r="C9" i="9"/>
  <c r="B9" i="9"/>
  <c r="L8" i="9"/>
  <c r="F8" i="9"/>
  <c r="D8" i="9"/>
  <c r="C8" i="9"/>
  <c r="B8" i="9"/>
  <c r="R73" i="8"/>
  <c r="P73" i="8"/>
  <c r="N73" i="8"/>
  <c r="L73" i="8"/>
  <c r="J73" i="8"/>
  <c r="H73" i="8"/>
  <c r="F73" i="8"/>
  <c r="D73" i="8"/>
  <c r="C73" i="8"/>
  <c r="B73" i="8"/>
  <c r="R72" i="8"/>
  <c r="P72" i="8"/>
  <c r="N72" i="8"/>
  <c r="L72" i="8"/>
  <c r="J72" i="8"/>
  <c r="H72" i="8"/>
  <c r="F72" i="8"/>
  <c r="D72" i="8"/>
  <c r="C72" i="8"/>
  <c r="B72" i="8"/>
  <c r="R71" i="8"/>
  <c r="J71" i="8"/>
  <c r="H71" i="8"/>
  <c r="F71" i="8"/>
  <c r="D71" i="8"/>
  <c r="C71" i="8"/>
  <c r="B71" i="8"/>
  <c r="R70" i="8"/>
  <c r="L70" i="8"/>
  <c r="J70" i="8"/>
  <c r="H70" i="8"/>
  <c r="F70" i="8"/>
  <c r="D70" i="8"/>
  <c r="C70" i="8"/>
  <c r="B70" i="8"/>
  <c r="R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N62" i="8"/>
  <c r="L62" i="8"/>
  <c r="J62" i="8"/>
  <c r="H62" i="8"/>
  <c r="F62" i="8"/>
  <c r="D62" i="8"/>
  <c r="C62" i="8"/>
  <c r="B62" i="8"/>
  <c r="R61" i="8"/>
  <c r="N61" i="8"/>
  <c r="L61" i="8"/>
  <c r="J61" i="8"/>
  <c r="H61" i="8"/>
  <c r="F61" i="8"/>
  <c r="D61" i="8"/>
  <c r="C61" i="8"/>
  <c r="B61" i="8"/>
  <c r="R60" i="8"/>
  <c r="J60" i="8"/>
  <c r="H60" i="8"/>
  <c r="F60" i="8"/>
  <c r="D60" i="8"/>
  <c r="C60" i="8"/>
  <c r="B60" i="8"/>
  <c r="R59" i="8"/>
  <c r="L59" i="8"/>
  <c r="J59" i="8"/>
  <c r="H59" i="8"/>
  <c r="F59" i="8"/>
  <c r="D59" i="8"/>
  <c r="C59" i="8"/>
  <c r="B59" i="8"/>
  <c r="R58" i="8"/>
  <c r="L58" i="8"/>
  <c r="J58" i="8"/>
  <c r="H58" i="8"/>
  <c r="F58" i="8"/>
  <c r="D58" i="8"/>
  <c r="C58" i="8"/>
  <c r="B58" i="8"/>
  <c r="R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J51" i="8"/>
  <c r="H51" i="8"/>
  <c r="F51" i="8"/>
  <c r="D51" i="8"/>
  <c r="C51" i="8"/>
  <c r="B51" i="8"/>
  <c r="R50" i="8"/>
  <c r="J50" i="8"/>
  <c r="H50" i="8"/>
  <c r="F50" i="8"/>
  <c r="D50" i="8"/>
  <c r="C50" i="8"/>
  <c r="B50" i="8"/>
  <c r="R49" i="8"/>
  <c r="L49" i="8"/>
  <c r="J49" i="8"/>
  <c r="H49" i="8"/>
  <c r="F49" i="8"/>
  <c r="D49" i="8"/>
  <c r="C49" i="8"/>
  <c r="B49" i="8"/>
  <c r="R48" i="8"/>
  <c r="P48" i="8"/>
  <c r="N48" i="8"/>
  <c r="L48" i="8"/>
  <c r="J48" i="8"/>
  <c r="H48" i="8"/>
  <c r="F48" i="8"/>
  <c r="D48" i="8"/>
  <c r="C48" i="8"/>
  <c r="B48" i="8"/>
  <c r="R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J70" i="7"/>
  <c r="H70" i="7"/>
  <c r="F70" i="7"/>
  <c r="D70" i="7"/>
  <c r="C70" i="7"/>
  <c r="B70" i="7"/>
  <c r="R69" i="7"/>
  <c r="L69" i="7"/>
  <c r="J69" i="7"/>
  <c r="H69" i="7"/>
  <c r="F69" i="7"/>
  <c r="D69" i="7"/>
  <c r="C69" i="7"/>
  <c r="B69" i="7"/>
  <c r="R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P63" i="7"/>
  <c r="N63" i="7"/>
  <c r="L63" i="7"/>
  <c r="J63" i="7"/>
  <c r="H63" i="7"/>
  <c r="F63" i="7"/>
  <c r="D63" i="7"/>
  <c r="C63" i="7"/>
  <c r="B63" i="7"/>
  <c r="R62" i="7"/>
  <c r="J62" i="7"/>
  <c r="H62" i="7"/>
  <c r="F62" i="7"/>
  <c r="D62" i="7"/>
  <c r="C62" i="7"/>
  <c r="B62" i="7"/>
  <c r="R61" i="7"/>
  <c r="J61" i="7"/>
  <c r="H61" i="7"/>
  <c r="F61" i="7"/>
  <c r="D61" i="7"/>
  <c r="C61" i="7"/>
  <c r="B61" i="7"/>
  <c r="R60" i="7"/>
  <c r="N60" i="7"/>
  <c r="L60" i="7"/>
  <c r="J60" i="7"/>
  <c r="H60" i="7"/>
  <c r="F60" i="7"/>
  <c r="D60" i="7"/>
  <c r="C60" i="7"/>
  <c r="B60" i="7"/>
  <c r="R59" i="7"/>
  <c r="N59" i="7"/>
  <c r="L59" i="7"/>
  <c r="J59" i="7"/>
  <c r="H59" i="7"/>
  <c r="F59" i="7"/>
  <c r="D59" i="7"/>
  <c r="C59" i="7"/>
  <c r="B59" i="7"/>
  <c r="R58" i="7"/>
  <c r="L58" i="7"/>
  <c r="J58" i="7"/>
  <c r="H58" i="7"/>
  <c r="F58" i="7"/>
  <c r="D58" i="7"/>
  <c r="C58" i="7"/>
  <c r="B58" i="7"/>
  <c r="R57" i="7"/>
  <c r="L57" i="7"/>
  <c r="J57" i="7"/>
  <c r="H57" i="7"/>
  <c r="F57" i="7"/>
  <c r="D57" i="7"/>
  <c r="C57" i="7"/>
  <c r="B57" i="7"/>
  <c r="R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J50" i="7"/>
  <c r="H50" i="7"/>
  <c r="F50" i="7"/>
  <c r="D50" i="7"/>
  <c r="C50" i="7"/>
  <c r="B50" i="7"/>
  <c r="R49" i="7"/>
  <c r="L49" i="7"/>
  <c r="J49" i="7"/>
  <c r="H49" i="7"/>
  <c r="F49" i="7"/>
  <c r="D49" i="7"/>
  <c r="C49" i="7"/>
  <c r="B49" i="7"/>
  <c r="R48" i="7"/>
  <c r="N48" i="7"/>
  <c r="L48" i="7"/>
  <c r="J48" i="7"/>
  <c r="H48" i="7"/>
  <c r="F48" i="7"/>
  <c r="D48" i="7"/>
  <c r="C48" i="7"/>
  <c r="B48" i="7"/>
  <c r="R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O57" i="8" l="1"/>
  <c r="O49" i="8"/>
  <c r="Q62" i="8"/>
  <c r="O68" i="7"/>
  <c r="O69" i="8"/>
  <c r="Q59" i="7"/>
  <c r="Q47" i="7"/>
  <c r="O56" i="7"/>
  <c r="O49" i="7"/>
  <c r="Q47" i="8"/>
  <c r="E1" i="14"/>
  <c r="D1" i="14"/>
  <c r="C1" i="14"/>
  <c r="B1" i="14"/>
  <c r="A1" i="14" l="1"/>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11" l="1"/>
  <c r="G8" i="9"/>
  <c r="I12" i="4"/>
  <c r="P54" i="5"/>
  <c r="Y8" i="5"/>
  <c r="N54" i="5"/>
  <c r="V54" i="5"/>
  <c r="J47" i="6"/>
  <c r="R47" i="6"/>
  <c r="Z47" i="6"/>
  <c r="J73" i="7"/>
  <c r="R76" i="8"/>
  <c r="G9" i="2"/>
  <c r="E10" i="2"/>
  <c r="M10" i="2"/>
  <c r="I11" i="2"/>
  <c r="Q11" i="2"/>
  <c r="G11" i="4"/>
  <c r="F54" i="5"/>
  <c r="R73" i="7"/>
  <c r="J76" i="8"/>
  <c r="D46" i="6"/>
  <c r="L46" i="6"/>
  <c r="T46" i="6"/>
  <c r="E12" i="2"/>
  <c r="M12" i="2"/>
  <c r="I13" i="2"/>
  <c r="E14" i="2"/>
  <c r="M14" i="2"/>
  <c r="I15" i="2"/>
  <c r="Q15" i="2"/>
  <c r="E16" i="2"/>
  <c r="I17" i="2"/>
  <c r="E18" i="2"/>
  <c r="M18" i="2"/>
  <c r="I19" i="2"/>
  <c r="Q19" i="2"/>
  <c r="E20" i="2"/>
  <c r="I21" i="2"/>
  <c r="E22" i="2"/>
  <c r="M22" i="2"/>
  <c r="I23" i="2"/>
  <c r="I24" i="2"/>
  <c r="Q24" i="2"/>
  <c r="E25" i="2"/>
  <c r="M25" i="2"/>
  <c r="I26" i="2"/>
  <c r="E27" i="2"/>
  <c r="M27" i="2"/>
  <c r="K28" i="2"/>
  <c r="S28" i="2"/>
  <c r="G29" i="2"/>
  <c r="K30" i="2"/>
  <c r="G31" i="2"/>
  <c r="O31" i="2"/>
  <c r="K32" i="2"/>
  <c r="S32" i="2"/>
  <c r="G33" i="2"/>
  <c r="K34" i="2"/>
  <c r="G35" i="2"/>
  <c r="O35" i="2"/>
  <c r="E37" i="2"/>
  <c r="E9" i="4"/>
  <c r="E10" i="4"/>
  <c r="I13" i="4"/>
  <c r="I14" i="4"/>
  <c r="I16" i="4"/>
  <c r="I17" i="4"/>
  <c r="I18" i="4"/>
  <c r="I20" i="4"/>
  <c r="I21" i="4"/>
  <c r="I22" i="4"/>
  <c r="I24" i="4"/>
  <c r="I25" i="4"/>
  <c r="I26" i="4"/>
  <c r="E28" i="4"/>
  <c r="E29" i="4"/>
  <c r="E30" i="4"/>
  <c r="E31" i="4"/>
  <c r="G32" i="4"/>
  <c r="G33" i="4"/>
  <c r="G35" i="4"/>
  <c r="G36" i="4"/>
  <c r="G37" i="4"/>
  <c r="F25" i="1"/>
  <c r="H26" i="1"/>
  <c r="P26" i="1"/>
  <c r="G9" i="3"/>
  <c r="O9" i="3"/>
  <c r="E8" i="7"/>
  <c r="L74" i="7"/>
  <c r="D75" i="8"/>
  <c r="L75" i="8"/>
  <c r="G8" i="7"/>
  <c r="O8" i="7"/>
  <c r="F77" i="8"/>
  <c r="N77" i="8"/>
  <c r="G8" i="2"/>
  <c r="H75" i="7"/>
  <c r="P75" i="7"/>
  <c r="H77" i="8"/>
  <c r="P77" i="8"/>
  <c r="E9" i="2"/>
  <c r="K10" i="2"/>
  <c r="G11" i="2"/>
  <c r="O11" i="2"/>
  <c r="K12" i="2"/>
  <c r="S12" i="2"/>
  <c r="G13" i="2"/>
  <c r="O13" i="2"/>
  <c r="K14" i="2"/>
  <c r="G15" i="2"/>
  <c r="O15" i="2"/>
  <c r="K16" i="2"/>
  <c r="S16" i="2"/>
  <c r="G17" i="2"/>
  <c r="O17" i="2"/>
  <c r="K18" i="2"/>
  <c r="G19" i="2"/>
  <c r="O19" i="2"/>
  <c r="K20" i="2"/>
  <c r="S20" i="2"/>
  <c r="G21" i="2"/>
  <c r="O21" i="2"/>
  <c r="K22" i="2"/>
  <c r="G23" i="2"/>
  <c r="S23" i="2"/>
  <c r="G24" i="2"/>
  <c r="O24" i="2"/>
  <c r="K25" i="2"/>
  <c r="S25" i="2"/>
  <c r="G26" i="2"/>
  <c r="O26" i="2"/>
  <c r="K27" i="2"/>
  <c r="I28" i="2"/>
  <c r="Q28" i="2"/>
  <c r="M29" i="2"/>
  <c r="I30" i="2"/>
  <c r="Q30" i="2"/>
  <c r="E31" i="2"/>
  <c r="I34" i="2"/>
  <c r="E35" i="2"/>
  <c r="M35" i="2"/>
  <c r="K9" i="4"/>
  <c r="E8" i="2"/>
  <c r="M31" i="2"/>
  <c r="S9" i="2"/>
  <c r="G10" i="2"/>
  <c r="O10" i="2"/>
  <c r="K11" i="2"/>
  <c r="S11" i="2"/>
  <c r="G12" i="2"/>
  <c r="K13" i="2"/>
  <c r="S13" i="2"/>
  <c r="G14" i="2"/>
  <c r="O14" i="2"/>
  <c r="K15" i="2"/>
  <c r="S15" i="2"/>
  <c r="G16" i="2"/>
  <c r="K17" i="2"/>
  <c r="S17" i="2"/>
  <c r="G18" i="2"/>
  <c r="O18" i="2"/>
  <c r="K19" i="2"/>
  <c r="S19" i="2"/>
  <c r="G20" i="2"/>
  <c r="K21" i="2"/>
  <c r="S21" i="2"/>
  <c r="G22" i="2"/>
  <c r="O22" i="2"/>
  <c r="K23" i="2"/>
  <c r="K24" i="2"/>
  <c r="S24" i="2"/>
  <c r="G25" i="2"/>
  <c r="K26" i="2"/>
  <c r="G27" i="2"/>
  <c r="O27" i="2"/>
  <c r="E28" i="2"/>
  <c r="I29" i="2"/>
  <c r="Q29" i="2"/>
  <c r="E30" i="2"/>
  <c r="M30" i="2"/>
  <c r="I31" i="2"/>
  <c r="E32" i="2"/>
  <c r="I33" i="2"/>
  <c r="Q33" i="2"/>
  <c r="E34" i="2"/>
  <c r="M34" i="2"/>
  <c r="I35" i="2"/>
  <c r="S36" i="2"/>
  <c r="G37" i="2"/>
  <c r="O37" i="2"/>
  <c r="G8" i="4"/>
  <c r="G9" i="4"/>
  <c r="K14" i="4"/>
  <c r="K15" i="4"/>
  <c r="K19" i="4"/>
  <c r="K23" i="4"/>
  <c r="K27" i="4"/>
  <c r="G28" i="4"/>
  <c r="G29" i="4"/>
  <c r="G31" i="4"/>
  <c r="I32" i="4"/>
  <c r="I33" i="4"/>
  <c r="I34" i="4"/>
  <c r="I36" i="4"/>
  <c r="I37" i="4"/>
  <c r="I38" i="4"/>
  <c r="G41" i="4"/>
  <c r="S8" i="5"/>
  <c r="AA9" i="5"/>
  <c r="E8" i="5"/>
  <c r="O8" i="2"/>
  <c r="I10" i="2"/>
  <c r="Q10" i="2"/>
  <c r="E11" i="2"/>
  <c r="M11" i="2"/>
  <c r="I12" i="2"/>
  <c r="Q12" i="2"/>
  <c r="E13" i="2"/>
  <c r="M13" i="2"/>
  <c r="I14" i="2"/>
  <c r="Q14" i="2"/>
  <c r="E15" i="2"/>
  <c r="M15" i="2"/>
  <c r="I16" i="2"/>
  <c r="Q16" i="2"/>
  <c r="E17" i="2"/>
  <c r="M17" i="2"/>
  <c r="I18" i="2"/>
  <c r="Q18" i="2"/>
  <c r="E19" i="2"/>
  <c r="M19" i="2"/>
  <c r="I20" i="2"/>
  <c r="Q20" i="2"/>
  <c r="E21" i="2"/>
  <c r="M21" i="2"/>
  <c r="I22" i="2"/>
  <c r="Q22" i="2"/>
  <c r="E23" i="2"/>
  <c r="M23" i="2"/>
  <c r="E24" i="2"/>
  <c r="I25" i="2"/>
  <c r="Q25" i="2"/>
  <c r="E26" i="2"/>
  <c r="M26" i="2"/>
  <c r="I27" i="2"/>
  <c r="S27" i="2"/>
  <c r="G28" i="2"/>
  <c r="O28" i="2"/>
  <c r="K29" i="2"/>
  <c r="S29" i="2"/>
  <c r="G30" i="2"/>
  <c r="O30" i="2"/>
  <c r="K31" i="2"/>
  <c r="S31" i="2"/>
  <c r="G32" i="2"/>
  <c r="O32" i="2"/>
  <c r="K33" i="2"/>
  <c r="S33" i="2"/>
  <c r="G34" i="2"/>
  <c r="O34" i="2"/>
  <c r="K35" i="2"/>
  <c r="S35" i="2"/>
  <c r="I37" i="2"/>
  <c r="Q37" i="2"/>
  <c r="I8" i="4"/>
  <c r="E12" i="4"/>
  <c r="M12" i="4"/>
  <c r="E13" i="4"/>
  <c r="E14" i="4"/>
  <c r="E15" i="4"/>
  <c r="E16" i="4"/>
  <c r="M16" i="4"/>
  <c r="E17" i="4"/>
  <c r="E18" i="4"/>
  <c r="E19" i="4"/>
  <c r="E20" i="4"/>
  <c r="M20" i="4"/>
  <c r="E21" i="4"/>
  <c r="E22" i="4"/>
  <c r="E23" i="4"/>
  <c r="E24" i="4"/>
  <c r="E25" i="4"/>
  <c r="E26" i="4"/>
  <c r="E27" i="4"/>
  <c r="I28" i="4"/>
  <c r="I29" i="4"/>
  <c r="I30" i="4"/>
  <c r="K35" i="4"/>
  <c r="K39" i="4"/>
  <c r="M8" i="5"/>
  <c r="U8" i="5"/>
  <c r="K8" i="5"/>
  <c r="F48" i="6"/>
  <c r="N48" i="6"/>
  <c r="V48" i="6"/>
  <c r="E11" i="4"/>
  <c r="G12" i="4"/>
  <c r="G13" i="4"/>
  <c r="G15" i="4"/>
  <c r="G16" i="4"/>
  <c r="G17" i="4"/>
  <c r="G19" i="4"/>
  <c r="G20" i="4"/>
  <c r="G21" i="4"/>
  <c r="G23" i="4"/>
  <c r="G24" i="4"/>
  <c r="G25" i="4"/>
  <c r="G27" i="4"/>
  <c r="K31" i="4"/>
  <c r="E32" i="4"/>
  <c r="E33" i="4"/>
  <c r="E34" i="4"/>
  <c r="E35" i="4"/>
  <c r="E36" i="4"/>
  <c r="E37" i="4"/>
  <c r="E38" i="4"/>
  <c r="I8" i="5"/>
  <c r="F27" i="3"/>
  <c r="F26" i="3"/>
  <c r="N25" i="3"/>
  <c r="N27" i="3"/>
  <c r="N26" i="3"/>
  <c r="K9" i="3"/>
  <c r="S9" i="3"/>
  <c r="G10" i="3"/>
  <c r="O10" i="3"/>
  <c r="K11" i="3"/>
  <c r="E12" i="3"/>
  <c r="M12" i="3"/>
  <c r="I13" i="3"/>
  <c r="S13" i="3"/>
  <c r="G14" i="3"/>
  <c r="K15" i="3"/>
  <c r="S15" i="3"/>
  <c r="G16" i="3"/>
  <c r="K17" i="3"/>
  <c r="S17" i="3"/>
  <c r="G18" i="3"/>
  <c r="K19" i="3"/>
  <c r="E20" i="3"/>
  <c r="S20" i="3"/>
  <c r="R26" i="1"/>
  <c r="R25" i="1"/>
  <c r="I8" i="3"/>
  <c r="H26" i="3"/>
  <c r="H25" i="3"/>
  <c r="H27" i="3"/>
  <c r="P26" i="3"/>
  <c r="P25" i="3"/>
  <c r="P27" i="3"/>
  <c r="E9" i="3"/>
  <c r="I10" i="3"/>
  <c r="E11" i="3"/>
  <c r="S11" i="3"/>
  <c r="G12" i="3"/>
  <c r="K13" i="3"/>
  <c r="I14" i="3"/>
  <c r="Q14" i="3"/>
  <c r="E15" i="3"/>
  <c r="M15" i="3"/>
  <c r="I16" i="3"/>
  <c r="Q16" i="3"/>
  <c r="E17" i="3"/>
  <c r="M17" i="3"/>
  <c r="I18" i="3"/>
  <c r="Q18" i="3"/>
  <c r="E19" i="3"/>
  <c r="S19" i="3"/>
  <c r="G20" i="3"/>
  <c r="I21" i="3"/>
  <c r="Q21" i="3"/>
  <c r="E22" i="3"/>
  <c r="S22" i="3"/>
  <c r="G23" i="3"/>
  <c r="O23" i="3"/>
  <c r="R27" i="1"/>
  <c r="D27" i="1"/>
  <c r="D26" i="1"/>
  <c r="D25" i="1"/>
  <c r="F27" i="1"/>
  <c r="F26" i="1"/>
  <c r="H25" i="1"/>
  <c r="H27" i="1"/>
  <c r="J26" i="1"/>
  <c r="J25" i="1"/>
  <c r="L27" i="1"/>
  <c r="L26" i="1"/>
  <c r="L25" i="1"/>
  <c r="N27" i="1"/>
  <c r="N26" i="1"/>
  <c r="P25" i="1"/>
  <c r="P27" i="1"/>
  <c r="J27" i="3"/>
  <c r="J26" i="3"/>
  <c r="J25" i="3"/>
  <c r="R27" i="3"/>
  <c r="R26" i="3"/>
  <c r="R25" i="3"/>
  <c r="K10" i="3"/>
  <c r="S10" i="3"/>
  <c r="G11" i="3"/>
  <c r="I12" i="3"/>
  <c r="Q12" i="3"/>
  <c r="E13" i="3"/>
  <c r="M13" i="3"/>
  <c r="K14" i="3"/>
  <c r="S14" i="3"/>
  <c r="G15" i="3"/>
  <c r="O15" i="3"/>
  <c r="K16" i="3"/>
  <c r="S16" i="3"/>
  <c r="G17" i="3"/>
  <c r="O17" i="3"/>
  <c r="K18" i="3"/>
  <c r="S18" i="3"/>
  <c r="G19" i="3"/>
  <c r="I20" i="3"/>
  <c r="K21" i="3"/>
  <c r="S21" i="3"/>
  <c r="G22" i="3"/>
  <c r="I23" i="3"/>
  <c r="Q23" i="3"/>
  <c r="J27" i="1"/>
  <c r="F25" i="3"/>
  <c r="E8" i="3"/>
  <c r="D27" i="3"/>
  <c r="D26" i="3"/>
  <c r="D25" i="3"/>
  <c r="M8" i="3"/>
  <c r="L27" i="3"/>
  <c r="L26" i="3"/>
  <c r="L25" i="3"/>
  <c r="I9" i="3"/>
  <c r="Q9" i="3"/>
  <c r="E10" i="3"/>
  <c r="M10" i="3"/>
  <c r="I11" i="3"/>
  <c r="K12" i="3"/>
  <c r="S12" i="3"/>
  <c r="G13" i="3"/>
  <c r="O13" i="3"/>
  <c r="E14" i="3"/>
  <c r="I15" i="3"/>
  <c r="E16" i="3"/>
  <c r="I17" i="3"/>
  <c r="E18" i="3"/>
  <c r="I19" i="3"/>
  <c r="K20" i="3"/>
  <c r="E21" i="3"/>
  <c r="I22" i="3"/>
  <c r="K23" i="3"/>
  <c r="S23" i="3"/>
  <c r="N25" i="1"/>
  <c r="G21" i="3"/>
  <c r="K22" i="3"/>
  <c r="E23" i="3"/>
  <c r="I10" i="9"/>
  <c r="D75" i="7"/>
  <c r="H73" i="7"/>
  <c r="J74" i="7"/>
  <c r="L75" i="7"/>
  <c r="P73" i="7"/>
  <c r="R74" i="7"/>
  <c r="R77" i="8"/>
  <c r="N75" i="8"/>
  <c r="L76" i="8"/>
  <c r="J77" i="8"/>
  <c r="F75" i="8"/>
  <c r="D76" i="8"/>
  <c r="E8" i="11"/>
  <c r="D13" i="11"/>
  <c r="D12" i="11"/>
  <c r="D14" i="11"/>
  <c r="H41" i="2"/>
  <c r="H40" i="2"/>
  <c r="H39" i="2"/>
  <c r="P41" i="2"/>
  <c r="P40" i="2"/>
  <c r="P39" i="2"/>
  <c r="Q8" i="2"/>
  <c r="S10" i="2"/>
  <c r="S14" i="2"/>
  <c r="S18" i="2"/>
  <c r="S22" i="2"/>
  <c r="K9" i="9"/>
  <c r="F13" i="9"/>
  <c r="F12" i="9"/>
  <c r="F14" i="9"/>
  <c r="E10" i="9"/>
  <c r="F73" i="7"/>
  <c r="H74" i="7"/>
  <c r="J75" i="7"/>
  <c r="N73" i="7"/>
  <c r="P74" i="7"/>
  <c r="R75" i="7"/>
  <c r="P75" i="8"/>
  <c r="N76" i="8"/>
  <c r="L77" i="8"/>
  <c r="H75" i="8"/>
  <c r="F76" i="8"/>
  <c r="D77" i="8"/>
  <c r="M8" i="11"/>
  <c r="L13" i="11"/>
  <c r="L12" i="11"/>
  <c r="L14" i="11"/>
  <c r="F14" i="11"/>
  <c r="F13" i="11"/>
  <c r="F12" i="11"/>
  <c r="J39" i="2"/>
  <c r="J41" i="2"/>
  <c r="J40" i="2"/>
  <c r="R39" i="2"/>
  <c r="R41" i="2"/>
  <c r="R40" i="2"/>
  <c r="Q13" i="2"/>
  <c r="M16" i="2"/>
  <c r="Q17" i="2"/>
  <c r="M20" i="2"/>
  <c r="Q21" i="2"/>
  <c r="Q26" i="2"/>
  <c r="O29" i="2"/>
  <c r="S30" i="2"/>
  <c r="O33" i="2"/>
  <c r="S34" i="2"/>
  <c r="M37" i="2"/>
  <c r="Q32" i="2"/>
  <c r="S8" i="2"/>
  <c r="I9" i="9"/>
  <c r="H12" i="9"/>
  <c r="H14" i="9"/>
  <c r="H13" i="9"/>
  <c r="L14" i="9"/>
  <c r="L13" i="9"/>
  <c r="L12" i="9"/>
  <c r="D73" i="7"/>
  <c r="F74" i="7"/>
  <c r="L73" i="7"/>
  <c r="N74" i="7"/>
  <c r="R75" i="8"/>
  <c r="P76" i="8"/>
  <c r="J75" i="8"/>
  <c r="H76" i="8"/>
  <c r="I9" i="11"/>
  <c r="H14" i="11"/>
  <c r="H13" i="11"/>
  <c r="H12" i="11"/>
  <c r="D40" i="2"/>
  <c r="D39" i="2"/>
  <c r="D41" i="2"/>
  <c r="L40" i="2"/>
  <c r="L39" i="2"/>
  <c r="L41" i="2"/>
  <c r="O12" i="2"/>
  <c r="O16" i="2"/>
  <c r="O20" i="2"/>
  <c r="O25" i="2"/>
  <c r="S26" i="2"/>
  <c r="M28" i="2"/>
  <c r="Q31" i="2"/>
  <c r="M32" i="2"/>
  <c r="Q35" i="2"/>
  <c r="E29" i="2"/>
  <c r="E33" i="2"/>
  <c r="I32" i="2"/>
  <c r="K37" i="2"/>
  <c r="M33" i="2"/>
  <c r="J14" i="9"/>
  <c r="J13" i="9"/>
  <c r="J12" i="9"/>
  <c r="E8" i="9"/>
  <c r="D14" i="9"/>
  <c r="D13" i="9"/>
  <c r="D12" i="9"/>
  <c r="D74" i="7"/>
  <c r="F75" i="7"/>
  <c r="N75" i="7"/>
  <c r="J12" i="11"/>
  <c r="J14" i="11"/>
  <c r="J13" i="11"/>
  <c r="F41" i="2"/>
  <c r="F40" i="2"/>
  <c r="F39" i="2"/>
  <c r="N41" i="2"/>
  <c r="N40" i="2"/>
  <c r="N39" i="2"/>
  <c r="M24" i="2"/>
  <c r="I8" i="2"/>
  <c r="K8" i="2"/>
  <c r="M8" i="2"/>
  <c r="Q34" i="2"/>
  <c r="S37" i="2"/>
  <c r="D44" i="4"/>
  <c r="D43" i="4"/>
  <c r="D45" i="4"/>
  <c r="L44" i="4"/>
  <c r="L43" i="4"/>
  <c r="M8" i="4"/>
  <c r="L45" i="4"/>
  <c r="M9" i="4"/>
  <c r="Q12" i="4"/>
  <c r="Q13" i="4"/>
  <c r="Q14" i="4"/>
  <c r="I15" i="4"/>
  <c r="Q15" i="4"/>
  <c r="Q16" i="4"/>
  <c r="Q17" i="4"/>
  <c r="Q18" i="4"/>
  <c r="I19" i="4"/>
  <c r="Q19" i="4"/>
  <c r="Q20" i="4"/>
  <c r="Q21" i="4"/>
  <c r="Q22" i="4"/>
  <c r="I23" i="4"/>
  <c r="Q23" i="4"/>
  <c r="Q24" i="4"/>
  <c r="Q25" i="4"/>
  <c r="Q26" i="4"/>
  <c r="I27" i="4"/>
  <c r="M28" i="4"/>
  <c r="M29" i="4"/>
  <c r="M30" i="4"/>
  <c r="M31" i="4"/>
  <c r="O32" i="4"/>
  <c r="O33" i="4"/>
  <c r="G34" i="4"/>
  <c r="O34" i="4"/>
  <c r="O35" i="4"/>
  <c r="O36" i="4"/>
  <c r="O37" i="4"/>
  <c r="G38" i="4"/>
  <c r="O38" i="4"/>
  <c r="O39" i="4"/>
  <c r="M41" i="4"/>
  <c r="E8" i="4"/>
  <c r="F45" i="4"/>
  <c r="F44" i="4"/>
  <c r="F43" i="4"/>
  <c r="N45" i="4"/>
  <c r="N44" i="4"/>
  <c r="N43" i="4"/>
  <c r="O8" i="4"/>
  <c r="O9" i="4"/>
  <c r="G10" i="4"/>
  <c r="S11" i="4"/>
  <c r="K12" i="4"/>
  <c r="S12" i="4"/>
  <c r="K13" i="4"/>
  <c r="S13" i="4"/>
  <c r="S14" i="4"/>
  <c r="S15" i="4"/>
  <c r="K16" i="4"/>
  <c r="S16" i="4"/>
  <c r="K17" i="4"/>
  <c r="S17" i="4"/>
  <c r="K18" i="4"/>
  <c r="S18" i="4"/>
  <c r="S19" i="4"/>
  <c r="K20" i="4"/>
  <c r="S20" i="4"/>
  <c r="K21" i="4"/>
  <c r="S21" i="4"/>
  <c r="K22" i="4"/>
  <c r="S22" i="4"/>
  <c r="S23" i="4"/>
  <c r="K24" i="4"/>
  <c r="S24" i="4"/>
  <c r="K25" i="4"/>
  <c r="S25" i="4"/>
  <c r="K26" i="4"/>
  <c r="S26" i="4"/>
  <c r="O28" i="4"/>
  <c r="O29" i="4"/>
  <c r="G30" i="4"/>
  <c r="O30" i="4"/>
  <c r="O31" i="4"/>
  <c r="Q32" i="4"/>
  <c r="Q33" i="4"/>
  <c r="Q34" i="4"/>
  <c r="I35" i="4"/>
  <c r="Q35" i="4"/>
  <c r="Q36" i="4"/>
  <c r="Q37" i="4"/>
  <c r="Q38" i="4"/>
  <c r="I39" i="4"/>
  <c r="Q39" i="4"/>
  <c r="O41" i="4"/>
  <c r="H45" i="4"/>
  <c r="H44" i="4"/>
  <c r="H43" i="4"/>
  <c r="Q8" i="4"/>
  <c r="P45" i="4"/>
  <c r="P44" i="4"/>
  <c r="P43" i="4"/>
  <c r="I9" i="4"/>
  <c r="Q9" i="4"/>
  <c r="S10" i="4"/>
  <c r="M13" i="4"/>
  <c r="M14" i="4"/>
  <c r="M15" i="4"/>
  <c r="M17" i="4"/>
  <c r="M18" i="4"/>
  <c r="M19" i="4"/>
  <c r="M21" i="4"/>
  <c r="M22" i="4"/>
  <c r="M23" i="4"/>
  <c r="M24" i="4"/>
  <c r="M25" i="4"/>
  <c r="M26" i="4"/>
  <c r="M27" i="4"/>
  <c r="Q28" i="4"/>
  <c r="Q29" i="4"/>
  <c r="Q30" i="4"/>
  <c r="I31" i="4"/>
  <c r="S31" i="4"/>
  <c r="K32" i="4"/>
  <c r="S32" i="4"/>
  <c r="K33" i="4"/>
  <c r="S33" i="4"/>
  <c r="K34" i="4"/>
  <c r="S34" i="4"/>
  <c r="S35" i="4"/>
  <c r="K36" i="4"/>
  <c r="S36" i="4"/>
  <c r="K37" i="4"/>
  <c r="S37" i="4"/>
  <c r="K38" i="4"/>
  <c r="S38" i="4"/>
  <c r="S39" i="4"/>
  <c r="I41" i="4"/>
  <c r="Q41" i="4"/>
  <c r="J43" i="4"/>
  <c r="J45" i="4"/>
  <c r="J44" i="4"/>
  <c r="R43" i="4"/>
  <c r="R45" i="4"/>
  <c r="R44" i="4"/>
  <c r="S8" i="4"/>
  <c r="S9" i="4"/>
  <c r="O12" i="4"/>
  <c r="O13" i="4"/>
  <c r="G14" i="4"/>
  <c r="O14" i="4"/>
  <c r="O15" i="4"/>
  <c r="O16" i="4"/>
  <c r="O17" i="4"/>
  <c r="G18" i="4"/>
  <c r="O18" i="4"/>
  <c r="O19" i="4"/>
  <c r="O20" i="4"/>
  <c r="O21" i="4"/>
  <c r="G22" i="4"/>
  <c r="O22" i="4"/>
  <c r="O23" i="4"/>
  <c r="O24" i="4"/>
  <c r="O25" i="4"/>
  <c r="G26" i="4"/>
  <c r="O26" i="4"/>
  <c r="S27" i="4"/>
  <c r="K28" i="4"/>
  <c r="S28" i="4"/>
  <c r="K29" i="4"/>
  <c r="S29" i="4"/>
  <c r="K30" i="4"/>
  <c r="S30" i="4"/>
  <c r="M32" i="4"/>
  <c r="M33" i="4"/>
  <c r="M34" i="4"/>
  <c r="M35" i="4"/>
  <c r="M36" i="4"/>
  <c r="M37" i="4"/>
  <c r="M38" i="4"/>
  <c r="E39" i="4"/>
  <c r="M39" i="4"/>
  <c r="S40" i="4"/>
  <c r="K41" i="4"/>
  <c r="S41" i="4"/>
  <c r="E41" i="4"/>
  <c r="G39" i="4"/>
  <c r="K8" i="4"/>
  <c r="D54" i="5"/>
  <c r="H52" i="5"/>
  <c r="J53" i="5"/>
  <c r="L54" i="5"/>
  <c r="P52" i="5"/>
  <c r="R53" i="5"/>
  <c r="T54" i="5"/>
  <c r="X52" i="5"/>
  <c r="Z53" i="5"/>
  <c r="K9" i="5"/>
  <c r="F52" i="5"/>
  <c r="H53" i="5"/>
  <c r="J54" i="5"/>
  <c r="N52" i="5"/>
  <c r="P53" i="5"/>
  <c r="R54" i="5"/>
  <c r="V52" i="5"/>
  <c r="X53" i="5"/>
  <c r="Z54" i="5"/>
  <c r="D52" i="5"/>
  <c r="F53" i="5"/>
  <c r="H54" i="5"/>
  <c r="L52" i="5"/>
  <c r="N53" i="5"/>
  <c r="T52" i="5"/>
  <c r="V53" i="5"/>
  <c r="X54" i="5"/>
  <c r="D53" i="5"/>
  <c r="J52" i="5"/>
  <c r="L53" i="5"/>
  <c r="R52" i="5"/>
  <c r="T53" i="5"/>
  <c r="Z52" i="5"/>
  <c r="F46" i="6"/>
  <c r="H47" i="6"/>
  <c r="J48" i="6"/>
  <c r="N46" i="6"/>
  <c r="P47" i="6"/>
  <c r="R48" i="6"/>
  <c r="V46" i="6"/>
  <c r="X47" i="6"/>
  <c r="Z48" i="6"/>
  <c r="F47" i="6"/>
  <c r="H48" i="6"/>
  <c r="N47" i="6"/>
  <c r="P48" i="6"/>
  <c r="V47" i="6"/>
  <c r="X48" i="6"/>
  <c r="D47" i="6"/>
  <c r="J46" i="6"/>
  <c r="L47" i="6"/>
  <c r="R46" i="6"/>
  <c r="T47" i="6"/>
  <c r="Z46" i="6"/>
  <c r="D48" i="6"/>
  <c r="H46" i="6"/>
  <c r="L48" i="6"/>
  <c r="P46" i="6"/>
  <c r="Q20" i="6" s="1"/>
  <c r="T48" i="6"/>
  <c r="X46" i="6"/>
  <c r="AA8" i="5"/>
  <c r="Q8" i="5"/>
  <c r="G10" i="5"/>
  <c r="O10" i="5"/>
  <c r="W10" i="5"/>
  <c r="G11" i="5"/>
  <c r="O11" i="5"/>
  <c r="W11" i="5"/>
  <c r="G12" i="5"/>
  <c r="S10" i="5"/>
  <c r="G8" i="5"/>
  <c r="K10" i="5"/>
  <c r="AA10" i="5"/>
  <c r="S11" i="5"/>
  <c r="I39" i="5"/>
  <c r="I9" i="5"/>
  <c r="I24" i="5"/>
  <c r="I22" i="5"/>
  <c r="I20" i="5"/>
  <c r="I18" i="5"/>
  <c r="I16" i="5"/>
  <c r="I14" i="5"/>
  <c r="O8" i="5"/>
  <c r="O13" i="5"/>
  <c r="S9" i="5"/>
  <c r="Y9" i="5"/>
  <c r="Y22" i="5"/>
  <c r="Y20" i="5"/>
  <c r="Y18" i="5"/>
  <c r="Y16" i="5"/>
  <c r="Y14" i="5"/>
  <c r="Q10" i="5"/>
  <c r="I11" i="5"/>
  <c r="Y11" i="5"/>
  <c r="M12" i="5"/>
  <c r="U12" i="5"/>
  <c r="E13" i="5"/>
  <c r="M13" i="5"/>
  <c r="U13" i="5"/>
  <c r="E14" i="5"/>
  <c r="M14" i="5"/>
  <c r="U14" i="5"/>
  <c r="E15" i="5"/>
  <c r="M15" i="5"/>
  <c r="U15" i="5"/>
  <c r="E16" i="5"/>
  <c r="M16" i="5"/>
  <c r="U16" i="5"/>
  <c r="E17" i="5"/>
  <c r="M17" i="5"/>
  <c r="U17" i="5"/>
  <c r="E18" i="5"/>
  <c r="M18" i="5"/>
  <c r="U18" i="5"/>
  <c r="E19" i="5"/>
  <c r="M19" i="5"/>
  <c r="U19" i="5"/>
  <c r="E20" i="5"/>
  <c r="M20" i="5"/>
  <c r="U20" i="5"/>
  <c r="E21" i="5"/>
  <c r="M21" i="5"/>
  <c r="U21" i="5"/>
  <c r="E22" i="5"/>
  <c r="M22" i="5"/>
  <c r="U22" i="5"/>
  <c r="E23" i="5"/>
  <c r="M23" i="5"/>
  <c r="U23" i="5"/>
  <c r="E24" i="5"/>
  <c r="M24" i="5"/>
  <c r="E43" i="5"/>
  <c r="E44" i="5"/>
  <c r="E42" i="5"/>
  <c r="E40" i="5"/>
  <c r="E41" i="5"/>
  <c r="E39" i="5"/>
  <c r="E9" i="5"/>
  <c r="K38" i="5"/>
  <c r="K36" i="5"/>
  <c r="K34" i="5"/>
  <c r="K32" i="5"/>
  <c r="O9" i="5"/>
  <c r="U43" i="5"/>
  <c r="U42" i="5"/>
  <c r="U40" i="5"/>
  <c r="U39" i="5"/>
  <c r="U41" i="5"/>
  <c r="U9" i="5"/>
  <c r="AA36" i="5"/>
  <c r="AA34" i="5"/>
  <c r="AA32" i="5"/>
  <c r="M10" i="5"/>
  <c r="E11" i="5"/>
  <c r="U11" i="5"/>
  <c r="O12" i="5"/>
  <c r="W12" i="5"/>
  <c r="G13" i="5"/>
  <c r="Q9" i="5"/>
  <c r="Q23" i="5"/>
  <c r="Q21" i="5"/>
  <c r="Q19" i="5"/>
  <c r="Q17" i="5"/>
  <c r="Q15" i="5"/>
  <c r="W8" i="5"/>
  <c r="W13" i="5"/>
  <c r="I10" i="5"/>
  <c r="Y10" i="5"/>
  <c r="K11" i="5"/>
  <c r="Q11" i="5"/>
  <c r="AA11" i="5"/>
  <c r="I12" i="5"/>
  <c r="Q12" i="5"/>
  <c r="Y12" i="5"/>
  <c r="I13" i="5"/>
  <c r="Q13" i="5"/>
  <c r="Y13" i="5"/>
  <c r="Q14" i="5"/>
  <c r="I15" i="5"/>
  <c r="Y15" i="5"/>
  <c r="Q16" i="5"/>
  <c r="I17" i="5"/>
  <c r="Y17" i="5"/>
  <c r="Q18" i="5"/>
  <c r="I19" i="5"/>
  <c r="Y19" i="5"/>
  <c r="Q20" i="5"/>
  <c r="I21" i="5"/>
  <c r="Y21" i="5"/>
  <c r="Q22" i="5"/>
  <c r="I23" i="5"/>
  <c r="Y23" i="5"/>
  <c r="G9" i="5"/>
  <c r="M44" i="5"/>
  <c r="M42" i="5"/>
  <c r="M43" i="5"/>
  <c r="M41" i="5"/>
  <c r="M40" i="5"/>
  <c r="M39" i="5"/>
  <c r="M9" i="5"/>
  <c r="S37" i="5"/>
  <c r="S35" i="5"/>
  <c r="S33" i="5"/>
  <c r="S13" i="5"/>
  <c r="W9" i="5"/>
  <c r="E10" i="5"/>
  <c r="U10" i="5"/>
  <c r="M11" i="5"/>
  <c r="E12" i="5"/>
  <c r="K12" i="5"/>
  <c r="S12" i="5"/>
  <c r="AA12" i="5"/>
  <c r="K13" i="5"/>
  <c r="AA13" i="5"/>
  <c r="S14" i="5"/>
  <c r="K15" i="5"/>
  <c r="AA15" i="5"/>
  <c r="S16" i="5"/>
  <c r="K17" i="5"/>
  <c r="AA17" i="5"/>
  <c r="S18" i="5"/>
  <c r="K19" i="5"/>
  <c r="AA19" i="5"/>
  <c r="S20" i="5"/>
  <c r="K21" i="5"/>
  <c r="AA21" i="5"/>
  <c r="S22" i="5"/>
  <c r="K23" i="5"/>
  <c r="AA23" i="5"/>
  <c r="U24" i="5"/>
  <c r="E25" i="5"/>
  <c r="M25" i="5"/>
  <c r="E26" i="5"/>
  <c r="M26" i="5"/>
  <c r="E27" i="5"/>
  <c r="M27" i="5"/>
  <c r="E28" i="5"/>
  <c r="M28" i="5"/>
  <c r="E29" i="5"/>
  <c r="M29" i="5"/>
  <c r="U29" i="5"/>
  <c r="E30" i="5"/>
  <c r="M30" i="5"/>
  <c r="E31" i="5"/>
  <c r="M31" i="5"/>
  <c r="U31" i="5"/>
  <c r="O14" i="5"/>
  <c r="G15" i="5"/>
  <c r="W15" i="5"/>
  <c r="O16" i="5"/>
  <c r="G17" i="5"/>
  <c r="W17" i="5"/>
  <c r="O18" i="5"/>
  <c r="G19" i="5"/>
  <c r="W19" i="5"/>
  <c r="O20" i="5"/>
  <c r="G21" i="5"/>
  <c r="W21" i="5"/>
  <c r="O22" i="5"/>
  <c r="G23" i="5"/>
  <c r="W23" i="5"/>
  <c r="O24" i="5"/>
  <c r="W24" i="5"/>
  <c r="G25" i="5"/>
  <c r="G26" i="5"/>
  <c r="G27" i="5"/>
  <c r="G28" i="5"/>
  <c r="G29" i="5"/>
  <c r="O29" i="5"/>
  <c r="W29" i="5"/>
  <c r="G30" i="5"/>
  <c r="O30" i="5"/>
  <c r="G31" i="5"/>
  <c r="O31" i="5"/>
  <c r="W31" i="5"/>
  <c r="G32" i="5"/>
  <c r="O32" i="5"/>
  <c r="W32" i="5"/>
  <c r="G33" i="5"/>
  <c r="O33" i="5"/>
  <c r="W33" i="5"/>
  <c r="G34" i="5"/>
  <c r="O34" i="5"/>
  <c r="W34" i="5"/>
  <c r="G35" i="5"/>
  <c r="O35" i="5"/>
  <c r="W35" i="5"/>
  <c r="G36" i="5"/>
  <c r="O36" i="5"/>
  <c r="W36" i="5"/>
  <c r="G37" i="5"/>
  <c r="O37" i="5"/>
  <c r="G38" i="5"/>
  <c r="O38" i="5"/>
  <c r="W38" i="5"/>
  <c r="K14" i="5"/>
  <c r="AA14" i="5"/>
  <c r="S15" i="5"/>
  <c r="K16" i="5"/>
  <c r="AA16" i="5"/>
  <c r="S17" i="5"/>
  <c r="K18" i="5"/>
  <c r="AA18" i="5"/>
  <c r="S19" i="5"/>
  <c r="K20" i="5"/>
  <c r="AA20" i="5"/>
  <c r="S21" i="5"/>
  <c r="K22" i="5"/>
  <c r="AA22" i="5"/>
  <c r="S23" i="5"/>
  <c r="K24" i="5"/>
  <c r="Q24" i="5"/>
  <c r="Y24" i="5"/>
  <c r="I25" i="5"/>
  <c r="I26" i="5"/>
  <c r="I27" i="5"/>
  <c r="I28" i="5"/>
  <c r="I29" i="5"/>
  <c r="Q29" i="5"/>
  <c r="Y29" i="5"/>
  <c r="I30" i="5"/>
  <c r="Q30" i="5"/>
  <c r="I31" i="5"/>
  <c r="Q31" i="5"/>
  <c r="Y31" i="5"/>
  <c r="G14" i="5"/>
  <c r="W14" i="5"/>
  <c r="O15" i="5"/>
  <c r="G16" i="5"/>
  <c r="W16" i="5"/>
  <c r="O17" i="5"/>
  <c r="G18" i="5"/>
  <c r="W18" i="5"/>
  <c r="O19" i="5"/>
  <c r="G20" i="5"/>
  <c r="W20" i="5"/>
  <c r="O21" i="5"/>
  <c r="G22" i="5"/>
  <c r="W22" i="5"/>
  <c r="O23" i="5"/>
  <c r="G24" i="5"/>
  <c r="S24" i="5"/>
  <c r="AA24" i="5"/>
  <c r="K25" i="5"/>
  <c r="AA25" i="5"/>
  <c r="K26" i="5"/>
  <c r="AA26" i="5"/>
  <c r="K27" i="5"/>
  <c r="AA27" i="5"/>
  <c r="K28" i="5"/>
  <c r="AA28" i="5"/>
  <c r="K29" i="5"/>
  <c r="S29" i="5"/>
  <c r="AA29" i="5"/>
  <c r="K30" i="5"/>
  <c r="S30" i="5"/>
  <c r="AA30" i="5"/>
  <c r="K31" i="5"/>
  <c r="S31" i="5"/>
  <c r="AA31" i="5"/>
  <c r="S32" i="5"/>
  <c r="K33" i="5"/>
  <c r="AA33" i="5"/>
  <c r="S34" i="5"/>
  <c r="K35" i="5"/>
  <c r="AA35" i="5"/>
  <c r="S36" i="5"/>
  <c r="K37" i="5"/>
  <c r="AA37" i="5"/>
  <c r="S38" i="5"/>
  <c r="E32" i="5"/>
  <c r="U32" i="5"/>
  <c r="M33" i="5"/>
  <c r="E34" i="5"/>
  <c r="U34" i="5"/>
  <c r="M35" i="5"/>
  <c r="E36" i="5"/>
  <c r="U36" i="5"/>
  <c r="M37" i="5"/>
  <c r="E38" i="5"/>
  <c r="U38" i="5"/>
  <c r="AA38" i="5"/>
  <c r="AA39" i="5"/>
  <c r="Q40" i="5"/>
  <c r="Y40" i="5"/>
  <c r="Q32" i="5"/>
  <c r="I33" i="5"/>
  <c r="Y33" i="5"/>
  <c r="Q34" i="5"/>
  <c r="I35" i="5"/>
  <c r="Y35" i="5"/>
  <c r="Q36" i="5"/>
  <c r="I37" i="5"/>
  <c r="Q38" i="5"/>
  <c r="O39" i="5"/>
  <c r="S40" i="5"/>
  <c r="I41" i="5"/>
  <c r="Q41" i="5"/>
  <c r="M32" i="5"/>
  <c r="E33" i="5"/>
  <c r="U33" i="5"/>
  <c r="M34" i="5"/>
  <c r="E35" i="5"/>
  <c r="U35" i="5"/>
  <c r="M36" i="5"/>
  <c r="E37" i="5"/>
  <c r="U37" i="5"/>
  <c r="M38" i="5"/>
  <c r="K39" i="5"/>
  <c r="Q39" i="5"/>
  <c r="K41" i="5"/>
  <c r="Y41" i="5"/>
  <c r="I42" i="5"/>
  <c r="Q42" i="5"/>
  <c r="Y42" i="5"/>
  <c r="I43" i="5"/>
  <c r="Q43" i="5"/>
  <c r="Y43" i="5"/>
  <c r="I44" i="5"/>
  <c r="Q44" i="5"/>
  <c r="I32" i="5"/>
  <c r="Y32" i="5"/>
  <c r="Q33" i="5"/>
  <c r="I34" i="5"/>
  <c r="Y34" i="5"/>
  <c r="Q35" i="5"/>
  <c r="I36" i="5"/>
  <c r="Y36" i="5"/>
  <c r="Q37" i="5"/>
  <c r="I38" i="5"/>
  <c r="Y38" i="5"/>
  <c r="S39" i="5"/>
  <c r="I40" i="5"/>
  <c r="AA41" i="5"/>
  <c r="G39" i="5"/>
  <c r="O40" i="5"/>
  <c r="G41" i="5"/>
  <c r="W41" i="5"/>
  <c r="O42" i="5"/>
  <c r="G43" i="5"/>
  <c r="W43" i="5"/>
  <c r="O44" i="5"/>
  <c r="U44" i="5"/>
  <c r="E45" i="5"/>
  <c r="M45" i="5"/>
  <c r="U45" i="5"/>
  <c r="E46" i="5"/>
  <c r="M46" i="5"/>
  <c r="U46" i="5"/>
  <c r="E47" i="5"/>
  <c r="M47" i="5"/>
  <c r="U47" i="5"/>
  <c r="E48" i="5"/>
  <c r="M48" i="5"/>
  <c r="U48" i="5"/>
  <c r="E49" i="5"/>
  <c r="M49" i="5"/>
  <c r="U49" i="5"/>
  <c r="E50" i="5"/>
  <c r="M50" i="5"/>
  <c r="U50" i="5"/>
  <c r="K40" i="5"/>
  <c r="AA40" i="5"/>
  <c r="S41" i="5"/>
  <c r="K42" i="5"/>
  <c r="AA42" i="5"/>
  <c r="S43" i="5"/>
  <c r="K44" i="5"/>
  <c r="W44" i="5"/>
  <c r="G45" i="5"/>
  <c r="O45" i="5"/>
  <c r="W45" i="5"/>
  <c r="G46" i="5"/>
  <c r="O46" i="5"/>
  <c r="W46" i="5"/>
  <c r="G47" i="5"/>
  <c r="O47" i="5"/>
  <c r="W47" i="5"/>
  <c r="G48" i="5"/>
  <c r="O48" i="5"/>
  <c r="W48" i="5"/>
  <c r="G49" i="5"/>
  <c r="O49" i="5"/>
  <c r="W49" i="5"/>
  <c r="G50" i="5"/>
  <c r="O50" i="5"/>
  <c r="G40" i="5"/>
  <c r="W40" i="5"/>
  <c r="O41" i="5"/>
  <c r="G42" i="5"/>
  <c r="W42" i="5"/>
  <c r="O43" i="5"/>
  <c r="G44" i="5"/>
  <c r="Y44" i="5"/>
  <c r="I45" i="5"/>
  <c r="Q45" i="5"/>
  <c r="Y45" i="5"/>
  <c r="I46" i="5"/>
  <c r="Q46" i="5"/>
  <c r="Y46" i="5"/>
  <c r="I47" i="5"/>
  <c r="Q47" i="5"/>
  <c r="Y47" i="5"/>
  <c r="I48" i="5"/>
  <c r="Q48" i="5"/>
  <c r="Y48" i="5"/>
  <c r="I49" i="5"/>
  <c r="Q49" i="5"/>
  <c r="Y49" i="5"/>
  <c r="I50" i="5"/>
  <c r="Q50" i="5"/>
  <c r="S42" i="5"/>
  <c r="K43" i="5"/>
  <c r="AA43" i="5"/>
  <c r="S44" i="5"/>
  <c r="AA44" i="5"/>
  <c r="K45" i="5"/>
  <c r="S45" i="5"/>
  <c r="AA45" i="5"/>
  <c r="K46" i="5"/>
  <c r="S46" i="5"/>
  <c r="AA46" i="5"/>
  <c r="K47" i="5"/>
  <c r="S47" i="5"/>
  <c r="AA47" i="5"/>
  <c r="K48" i="5"/>
  <c r="S48" i="5"/>
  <c r="AA48" i="5"/>
  <c r="K49" i="5"/>
  <c r="S49" i="5"/>
  <c r="AA49" i="5"/>
  <c r="K50" i="5"/>
  <c r="S50" i="5"/>
  <c r="AA50" i="5"/>
  <c r="E9" i="11"/>
  <c r="M9" i="11"/>
  <c r="G10" i="11"/>
  <c r="K10" i="11"/>
  <c r="E10" i="11"/>
  <c r="M10" i="11"/>
  <c r="K10" i="9"/>
  <c r="E9" i="9"/>
  <c r="M8" i="9"/>
  <c r="M10" i="9"/>
  <c r="K9" i="11"/>
  <c r="G9" i="11"/>
  <c r="I10" i="11"/>
  <c r="G9" i="9"/>
  <c r="G10" i="9"/>
  <c r="M9" i="9"/>
  <c r="K8" i="8"/>
  <c r="S8" i="8"/>
  <c r="I8" i="8"/>
  <c r="Q8" i="8"/>
  <c r="E9" i="8"/>
  <c r="M9" i="8"/>
  <c r="G9" i="8"/>
  <c r="O9" i="8"/>
  <c r="S10" i="8"/>
  <c r="O11" i="8"/>
  <c r="S12" i="8"/>
  <c r="S14" i="8"/>
  <c r="K16" i="8"/>
  <c r="E8" i="8"/>
  <c r="M8" i="8"/>
  <c r="I9" i="8"/>
  <c r="Q9" i="8"/>
  <c r="E10" i="8"/>
  <c r="M10" i="8"/>
  <c r="I11" i="8"/>
  <c r="Q11" i="8"/>
  <c r="E12" i="8"/>
  <c r="M12" i="8"/>
  <c r="I13" i="8"/>
  <c r="E14" i="8"/>
  <c r="I15" i="8"/>
  <c r="Q15" i="8"/>
  <c r="E16" i="8"/>
  <c r="M16" i="8"/>
  <c r="I17" i="8"/>
  <c r="Q17" i="8"/>
  <c r="E18" i="8"/>
  <c r="M18" i="8"/>
  <c r="I19" i="8"/>
  <c r="E20" i="8"/>
  <c r="M20" i="8"/>
  <c r="I21" i="8"/>
  <c r="Q21" i="8"/>
  <c r="E22" i="8"/>
  <c r="M22" i="8"/>
  <c r="I23" i="8"/>
  <c r="Q23" i="8"/>
  <c r="E24" i="8"/>
  <c r="M24" i="8"/>
  <c r="I25" i="8"/>
  <c r="E26" i="8"/>
  <c r="M26" i="8"/>
  <c r="I27" i="8"/>
  <c r="Q27" i="8"/>
  <c r="E28" i="8"/>
  <c r="M28" i="8"/>
  <c r="I29" i="8"/>
  <c r="Q29" i="8"/>
  <c r="E30" i="8"/>
  <c r="I31" i="8"/>
  <c r="Q31" i="8"/>
  <c r="E32" i="8"/>
  <c r="M32" i="8"/>
  <c r="I33" i="8"/>
  <c r="Q33" i="8"/>
  <c r="E34" i="8"/>
  <c r="M34" i="8"/>
  <c r="I35" i="8"/>
  <c r="E36" i="8"/>
  <c r="E40" i="8"/>
  <c r="E44" i="8"/>
  <c r="E47" i="8"/>
  <c r="E51" i="8"/>
  <c r="E55" i="8"/>
  <c r="E59" i="8"/>
  <c r="E63" i="8"/>
  <c r="E67" i="8"/>
  <c r="E71" i="8"/>
  <c r="K10" i="8"/>
  <c r="G8" i="8"/>
  <c r="O8" i="8"/>
  <c r="K9" i="8"/>
  <c r="S9" i="8"/>
  <c r="G10" i="8"/>
  <c r="O10" i="8"/>
  <c r="K11" i="8"/>
  <c r="S11" i="8"/>
  <c r="G12" i="8"/>
  <c r="O12" i="8"/>
  <c r="K13" i="8"/>
  <c r="S13" i="8"/>
  <c r="G14" i="8"/>
  <c r="K15" i="8"/>
  <c r="S15" i="8"/>
  <c r="G16" i="8"/>
  <c r="O16" i="8"/>
  <c r="K17" i="8"/>
  <c r="S17" i="8"/>
  <c r="G18" i="8"/>
  <c r="O18" i="8"/>
  <c r="K19" i="8"/>
  <c r="S19" i="8"/>
  <c r="G20" i="8"/>
  <c r="O20" i="8"/>
  <c r="K21" i="8"/>
  <c r="S21" i="8"/>
  <c r="G22" i="8"/>
  <c r="O22" i="8"/>
  <c r="K23" i="8"/>
  <c r="S23" i="8"/>
  <c r="G24" i="8"/>
  <c r="O24" i="8"/>
  <c r="K25" i="8"/>
  <c r="S25" i="8"/>
  <c r="G26" i="8"/>
  <c r="O26" i="8"/>
  <c r="K27" i="8"/>
  <c r="S27" i="8"/>
  <c r="G28" i="8"/>
  <c r="K29" i="8"/>
  <c r="S29" i="8"/>
  <c r="K31" i="8"/>
  <c r="S31" i="8"/>
  <c r="G32" i="8"/>
  <c r="O32" i="8"/>
  <c r="K33" i="8"/>
  <c r="S33" i="8"/>
  <c r="G34" i="8"/>
  <c r="O34" i="8"/>
  <c r="K35" i="8"/>
  <c r="S35" i="8"/>
  <c r="G36" i="8"/>
  <c r="O36" i="8"/>
  <c r="K37" i="8"/>
  <c r="G40" i="8"/>
  <c r="G44" i="8"/>
  <c r="G47" i="8"/>
  <c r="G51" i="8"/>
  <c r="G55" i="8"/>
  <c r="G59" i="8"/>
  <c r="I10" i="8"/>
  <c r="Q10" i="8"/>
  <c r="E11" i="8"/>
  <c r="M11" i="8"/>
  <c r="I12" i="8"/>
  <c r="Q12" i="8"/>
  <c r="E13" i="8"/>
  <c r="M13" i="8"/>
  <c r="I14" i="8"/>
  <c r="E15" i="8"/>
  <c r="M15" i="8"/>
  <c r="I16" i="8"/>
  <c r="Q16" i="8"/>
  <c r="E17" i="8"/>
  <c r="M17" i="8"/>
  <c r="I18" i="8"/>
  <c r="Q18" i="8"/>
  <c r="E19" i="8"/>
  <c r="M19" i="8"/>
  <c r="I20" i="8"/>
  <c r="Q20" i="8"/>
  <c r="E21" i="8"/>
  <c r="M21" i="8"/>
  <c r="I22" i="8"/>
  <c r="Q22" i="8"/>
  <c r="E23" i="8"/>
  <c r="M23" i="8"/>
  <c r="I24" i="8"/>
  <c r="Q24" i="8"/>
  <c r="E25" i="8"/>
  <c r="I26" i="8"/>
  <c r="Q26" i="8"/>
  <c r="E27" i="8"/>
  <c r="M27" i="8"/>
  <c r="I28" i="8"/>
  <c r="E29" i="8"/>
  <c r="M29" i="8"/>
  <c r="E31" i="8"/>
  <c r="M31" i="8"/>
  <c r="I32" i="8"/>
  <c r="Q32" i="8"/>
  <c r="E33" i="8"/>
  <c r="M33" i="8"/>
  <c r="I34" i="8"/>
  <c r="Q34" i="8"/>
  <c r="E35" i="8"/>
  <c r="M35" i="8"/>
  <c r="I36" i="8"/>
  <c r="E37" i="8"/>
  <c r="M37" i="8"/>
  <c r="E39" i="8"/>
  <c r="E43" i="8"/>
  <c r="E46" i="8"/>
  <c r="E50" i="8"/>
  <c r="E54" i="8"/>
  <c r="E58" i="8"/>
  <c r="E62" i="8"/>
  <c r="E66" i="8"/>
  <c r="E70" i="8"/>
  <c r="G11" i="8"/>
  <c r="K12" i="8"/>
  <c r="G13" i="8"/>
  <c r="K14" i="8"/>
  <c r="G15" i="8"/>
  <c r="O15" i="8"/>
  <c r="S16" i="8"/>
  <c r="G17" i="8"/>
  <c r="O17" i="8"/>
  <c r="K18" i="8"/>
  <c r="S18" i="8"/>
  <c r="G19" i="8"/>
  <c r="O19" i="8"/>
  <c r="K20" i="8"/>
  <c r="S20" i="8"/>
  <c r="G21" i="8"/>
  <c r="O21" i="8"/>
  <c r="K22" i="8"/>
  <c r="S22" i="8"/>
  <c r="G23" i="8"/>
  <c r="O23" i="8"/>
  <c r="K24" i="8"/>
  <c r="S24" i="8"/>
  <c r="G25" i="8"/>
  <c r="K26" i="8"/>
  <c r="S26" i="8"/>
  <c r="G27" i="8"/>
  <c r="O27" i="8"/>
  <c r="K28" i="8"/>
  <c r="S28" i="8"/>
  <c r="G29" i="8"/>
  <c r="O29" i="8"/>
  <c r="S30" i="8"/>
  <c r="G31" i="8"/>
  <c r="O31" i="8"/>
  <c r="K32" i="8"/>
  <c r="S32" i="8"/>
  <c r="G33" i="8"/>
  <c r="O33" i="8"/>
  <c r="K34" i="8"/>
  <c r="S34" i="8"/>
  <c r="G35" i="8"/>
  <c r="O35" i="8"/>
  <c r="K36" i="8"/>
  <c r="S36" i="8"/>
  <c r="G37" i="8"/>
  <c r="O37" i="8"/>
  <c r="K38" i="8"/>
  <c r="S38" i="8"/>
  <c r="G39" i="8"/>
  <c r="K40" i="8"/>
  <c r="S40" i="8"/>
  <c r="G41" i="8"/>
  <c r="O41" i="8"/>
  <c r="K42" i="8"/>
  <c r="S42" i="8"/>
  <c r="G48" i="8"/>
  <c r="G52" i="8"/>
  <c r="G56" i="8"/>
  <c r="M36" i="8"/>
  <c r="I37" i="8"/>
  <c r="Q37" i="8"/>
  <c r="E38" i="8"/>
  <c r="M38" i="8"/>
  <c r="M40" i="8"/>
  <c r="I41" i="8"/>
  <c r="Q41" i="8"/>
  <c r="E42" i="8"/>
  <c r="M42" i="8"/>
  <c r="I43" i="8"/>
  <c r="Q43" i="8"/>
  <c r="M44" i="8"/>
  <c r="E45" i="8"/>
  <c r="M45" i="8"/>
  <c r="I46" i="8"/>
  <c r="M47" i="8"/>
  <c r="I48" i="8"/>
  <c r="Q48" i="8"/>
  <c r="E49" i="8"/>
  <c r="M49" i="8"/>
  <c r="I50" i="8"/>
  <c r="I52" i="8"/>
  <c r="Q52" i="8"/>
  <c r="E53" i="8"/>
  <c r="M53" i="8"/>
  <c r="I54" i="8"/>
  <c r="M55" i="8"/>
  <c r="I56" i="8"/>
  <c r="E57" i="8"/>
  <c r="M57" i="8"/>
  <c r="I58" i="8"/>
  <c r="M59" i="8"/>
  <c r="I60" i="8"/>
  <c r="E61" i="8"/>
  <c r="M61" i="8"/>
  <c r="I62" i="8"/>
  <c r="I64" i="8"/>
  <c r="Q64" i="8"/>
  <c r="E65" i="8"/>
  <c r="M65" i="8"/>
  <c r="I66" i="8"/>
  <c r="Q66" i="8"/>
  <c r="M67" i="8"/>
  <c r="I68" i="8"/>
  <c r="E69" i="8"/>
  <c r="M69" i="8"/>
  <c r="I70" i="8"/>
  <c r="I72" i="8"/>
  <c r="Q72" i="8"/>
  <c r="E73" i="8"/>
  <c r="M73" i="8"/>
  <c r="S37" i="8"/>
  <c r="G38" i="8"/>
  <c r="O38" i="8"/>
  <c r="S39" i="8"/>
  <c r="O40" i="8"/>
  <c r="K41" i="8"/>
  <c r="S41" i="8"/>
  <c r="G42" i="8"/>
  <c r="O42" i="8"/>
  <c r="K43" i="8"/>
  <c r="S43" i="8"/>
  <c r="O44" i="8"/>
  <c r="G45" i="8"/>
  <c r="O45" i="8"/>
  <c r="K46" i="8"/>
  <c r="S46" i="8"/>
  <c r="O47" i="8"/>
  <c r="K48" i="8"/>
  <c r="S48" i="8"/>
  <c r="G49" i="8"/>
  <c r="K50" i="8"/>
  <c r="S50" i="8"/>
  <c r="K52" i="8"/>
  <c r="S52" i="8"/>
  <c r="G53" i="8"/>
  <c r="O53" i="8"/>
  <c r="K54" i="8"/>
  <c r="S54" i="8"/>
  <c r="O55" i="8"/>
  <c r="K56" i="8"/>
  <c r="S56" i="8"/>
  <c r="G57" i="8"/>
  <c r="K58" i="8"/>
  <c r="S58" i="8"/>
  <c r="K60" i="8"/>
  <c r="S60" i="8"/>
  <c r="G61" i="8"/>
  <c r="O61" i="8"/>
  <c r="K62" i="8"/>
  <c r="S62" i="8"/>
  <c r="G63" i="8"/>
  <c r="K64" i="8"/>
  <c r="S64" i="8"/>
  <c r="G65" i="8"/>
  <c r="O65" i="8"/>
  <c r="K66" i="8"/>
  <c r="S66" i="8"/>
  <c r="G67" i="8"/>
  <c r="O67" i="8"/>
  <c r="K68" i="8"/>
  <c r="S68" i="8"/>
  <c r="G69" i="8"/>
  <c r="K70" i="8"/>
  <c r="S70" i="8"/>
  <c r="G71" i="8"/>
  <c r="K72" i="8"/>
  <c r="S72" i="8"/>
  <c r="G73" i="8"/>
  <c r="O73" i="8"/>
  <c r="I38" i="8"/>
  <c r="Q38" i="8"/>
  <c r="I40" i="8"/>
  <c r="E41" i="8"/>
  <c r="M41" i="8"/>
  <c r="I42" i="8"/>
  <c r="Q42" i="8"/>
  <c r="M43" i="8"/>
  <c r="I44" i="8"/>
  <c r="Q44" i="8"/>
  <c r="I45" i="8"/>
  <c r="Q45" i="8"/>
  <c r="M46" i="8"/>
  <c r="I47" i="8"/>
  <c r="E48" i="8"/>
  <c r="M48" i="8"/>
  <c r="I49" i="8"/>
  <c r="I51" i="8"/>
  <c r="E52" i="8"/>
  <c r="M52" i="8"/>
  <c r="I53" i="8"/>
  <c r="Q53" i="8"/>
  <c r="I55" i="8"/>
  <c r="Q55" i="8"/>
  <c r="E56" i="8"/>
  <c r="M56" i="8"/>
  <c r="I57" i="8"/>
  <c r="M58" i="8"/>
  <c r="I59" i="8"/>
  <c r="E60" i="8"/>
  <c r="I61" i="8"/>
  <c r="M62" i="8"/>
  <c r="I63" i="8"/>
  <c r="E64" i="8"/>
  <c r="M64" i="8"/>
  <c r="I65" i="8"/>
  <c r="Q65" i="8"/>
  <c r="M66" i="8"/>
  <c r="I67" i="8"/>
  <c r="E68" i="8"/>
  <c r="M68" i="8"/>
  <c r="I69" i="8"/>
  <c r="M70" i="8"/>
  <c r="I71" i="8"/>
  <c r="E72" i="8"/>
  <c r="M72" i="8"/>
  <c r="I73" i="8"/>
  <c r="Q73" i="8"/>
  <c r="G43" i="8"/>
  <c r="O43" i="8"/>
  <c r="K44" i="8"/>
  <c r="S44" i="8"/>
  <c r="K45" i="8"/>
  <c r="S45" i="8"/>
  <c r="G46" i="8"/>
  <c r="O46" i="8"/>
  <c r="K47" i="8"/>
  <c r="S47" i="8"/>
  <c r="O48" i="8"/>
  <c r="K49" i="8"/>
  <c r="S49" i="8"/>
  <c r="G50" i="8"/>
  <c r="K51" i="8"/>
  <c r="S51" i="8"/>
  <c r="O52" i="8"/>
  <c r="K53" i="8"/>
  <c r="S53" i="8"/>
  <c r="G54" i="8"/>
  <c r="K55" i="8"/>
  <c r="S55" i="8"/>
  <c r="O56" i="8"/>
  <c r="K57" i="8"/>
  <c r="S57" i="8"/>
  <c r="G58" i="8"/>
  <c r="K59" i="8"/>
  <c r="S59" i="8"/>
  <c r="G60" i="8"/>
  <c r="K61" i="8"/>
  <c r="S61" i="8"/>
  <c r="G62" i="8"/>
  <c r="O62" i="8"/>
  <c r="K63" i="8"/>
  <c r="S63" i="8"/>
  <c r="G64" i="8"/>
  <c r="O64" i="8"/>
  <c r="K65" i="8"/>
  <c r="S65" i="8"/>
  <c r="G66" i="8"/>
  <c r="O66" i="8"/>
  <c r="K67" i="8"/>
  <c r="S67" i="8"/>
  <c r="G68" i="8"/>
  <c r="O68" i="8"/>
  <c r="K69" i="8"/>
  <c r="S69" i="8"/>
  <c r="G70" i="8"/>
  <c r="K71" i="8"/>
  <c r="S71" i="8"/>
  <c r="G72" i="8"/>
  <c r="O72" i="8"/>
  <c r="K73" i="8"/>
  <c r="S73" i="8"/>
  <c r="K9" i="7"/>
  <c r="S9" i="7"/>
  <c r="I8" i="7"/>
  <c r="Q8" i="7"/>
  <c r="M8" i="7"/>
  <c r="I9" i="7"/>
  <c r="Q9" i="7"/>
  <c r="E10" i="7"/>
  <c r="M10" i="7"/>
  <c r="I11" i="7"/>
  <c r="Q11" i="7"/>
  <c r="E12" i="7"/>
  <c r="M12" i="7"/>
  <c r="I13" i="7"/>
  <c r="E14" i="7"/>
  <c r="I15" i="7"/>
  <c r="Q15" i="7"/>
  <c r="E16" i="7"/>
  <c r="M16" i="7"/>
  <c r="I17" i="7"/>
  <c r="Q17" i="7"/>
  <c r="E18" i="7"/>
  <c r="G10" i="7"/>
  <c r="O10" i="7"/>
  <c r="K11" i="7"/>
  <c r="S11" i="7"/>
  <c r="G12" i="7"/>
  <c r="O12" i="7"/>
  <c r="K13" i="7"/>
  <c r="S13" i="7"/>
  <c r="G14" i="7"/>
  <c r="K15" i="7"/>
  <c r="S15" i="7"/>
  <c r="G16" i="7"/>
  <c r="O16" i="7"/>
  <c r="K17" i="7"/>
  <c r="S17" i="7"/>
  <c r="G18" i="7"/>
  <c r="O18" i="7"/>
  <c r="E9" i="7"/>
  <c r="M9" i="7"/>
  <c r="I10" i="7"/>
  <c r="Q10" i="7"/>
  <c r="E11" i="7"/>
  <c r="M11" i="7"/>
  <c r="I12" i="7"/>
  <c r="Q12" i="7"/>
  <c r="E13" i="7"/>
  <c r="M13" i="7"/>
  <c r="I14" i="7"/>
  <c r="E15" i="7"/>
  <c r="M15" i="7"/>
  <c r="I16" i="7"/>
  <c r="Q16" i="7"/>
  <c r="E17" i="7"/>
  <c r="M17" i="7"/>
  <c r="I18" i="7"/>
  <c r="K8" i="7"/>
  <c r="S8" i="7"/>
  <c r="G9" i="7"/>
  <c r="O9" i="7"/>
  <c r="K10" i="7"/>
  <c r="S10" i="7"/>
  <c r="G11" i="7"/>
  <c r="O11" i="7"/>
  <c r="K12" i="7"/>
  <c r="S12" i="7"/>
  <c r="G13" i="7"/>
  <c r="K14" i="7"/>
  <c r="S14" i="7"/>
  <c r="G15" i="7"/>
  <c r="O15" i="7"/>
  <c r="K16" i="7"/>
  <c r="S16" i="7"/>
  <c r="G17" i="7"/>
  <c r="O17" i="7"/>
  <c r="K18" i="7"/>
  <c r="M18" i="7"/>
  <c r="I19" i="7"/>
  <c r="E20" i="7"/>
  <c r="M20" i="7"/>
  <c r="I21" i="7"/>
  <c r="Q21" i="7"/>
  <c r="E22" i="7"/>
  <c r="M22" i="7"/>
  <c r="I23" i="7"/>
  <c r="Q23" i="7"/>
  <c r="E24" i="7"/>
  <c r="M24" i="7"/>
  <c r="I25" i="7"/>
  <c r="E26" i="7"/>
  <c r="M26" i="7"/>
  <c r="I27" i="7"/>
  <c r="Q27" i="7"/>
  <c r="E28" i="7"/>
  <c r="M28" i="7"/>
  <c r="I29" i="7"/>
  <c r="Q29" i="7"/>
  <c r="E30" i="7"/>
  <c r="I31" i="7"/>
  <c r="Q31" i="7"/>
  <c r="E32" i="7"/>
  <c r="M32" i="7"/>
  <c r="I33" i="7"/>
  <c r="Q33" i="7"/>
  <c r="E34" i="7"/>
  <c r="M34" i="7"/>
  <c r="I35" i="7"/>
  <c r="E36" i="7"/>
  <c r="M36" i="7"/>
  <c r="I37" i="7"/>
  <c r="Q37" i="7"/>
  <c r="E38" i="7"/>
  <c r="M38" i="7"/>
  <c r="E40" i="7"/>
  <c r="M40" i="7"/>
  <c r="I41" i="7"/>
  <c r="Q41" i="7"/>
  <c r="E42" i="7"/>
  <c r="M42" i="7"/>
  <c r="I43" i="7"/>
  <c r="Q43" i="7"/>
  <c r="E44" i="7"/>
  <c r="M44" i="7"/>
  <c r="E45" i="7"/>
  <c r="M45" i="7"/>
  <c r="I46" i="7"/>
  <c r="Q46" i="7"/>
  <c r="E47" i="7"/>
  <c r="M47" i="7"/>
  <c r="I48" i="7"/>
  <c r="E49" i="7"/>
  <c r="M49" i="7"/>
  <c r="I50" i="7"/>
  <c r="E51" i="7"/>
  <c r="I52" i="7"/>
  <c r="E53" i="7"/>
  <c r="I54" i="7"/>
  <c r="E55" i="7"/>
  <c r="I56" i="7"/>
  <c r="E57" i="7"/>
  <c r="E59" i="7"/>
  <c r="I60" i="7"/>
  <c r="E61" i="7"/>
  <c r="E63" i="7"/>
  <c r="I64" i="7"/>
  <c r="E65" i="7"/>
  <c r="E67" i="7"/>
  <c r="I68" i="7"/>
  <c r="E69" i="7"/>
  <c r="E71" i="7"/>
  <c r="K19" i="7"/>
  <c r="S19" i="7"/>
  <c r="G20" i="7"/>
  <c r="O20" i="7"/>
  <c r="K21" i="7"/>
  <c r="S21" i="7"/>
  <c r="G22" i="7"/>
  <c r="O22" i="7"/>
  <c r="K23" i="7"/>
  <c r="S23" i="7"/>
  <c r="G24" i="7"/>
  <c r="O24" i="7"/>
  <c r="K25" i="7"/>
  <c r="S25" i="7"/>
  <c r="G26" i="7"/>
  <c r="O26" i="7"/>
  <c r="K27" i="7"/>
  <c r="S27" i="7"/>
  <c r="G28" i="7"/>
  <c r="K29" i="7"/>
  <c r="S29" i="7"/>
  <c r="K31" i="7"/>
  <c r="S31" i="7"/>
  <c r="G32" i="7"/>
  <c r="O32" i="7"/>
  <c r="K33" i="7"/>
  <c r="S33" i="7"/>
  <c r="G34" i="7"/>
  <c r="O34" i="7"/>
  <c r="K35" i="7"/>
  <c r="S35" i="7"/>
  <c r="G36" i="7"/>
  <c r="O36" i="7"/>
  <c r="K37" i="7"/>
  <c r="S37" i="7"/>
  <c r="G38" i="7"/>
  <c r="O38" i="7"/>
  <c r="S39" i="7"/>
  <c r="G40" i="7"/>
  <c r="O40" i="7"/>
  <c r="K41" i="7"/>
  <c r="S41" i="7"/>
  <c r="G42" i="7"/>
  <c r="O42" i="7"/>
  <c r="K43" i="7"/>
  <c r="S43" i="7"/>
  <c r="G44" i="7"/>
  <c r="O44" i="7"/>
  <c r="G45" i="7"/>
  <c r="O45" i="7"/>
  <c r="K46" i="7"/>
  <c r="S46" i="7"/>
  <c r="G47" i="7"/>
  <c r="O47" i="7"/>
  <c r="K48" i="7"/>
  <c r="S48" i="7"/>
  <c r="G49" i="7"/>
  <c r="K50" i="7"/>
  <c r="S50" i="7"/>
  <c r="G51" i="7"/>
  <c r="G53" i="7"/>
  <c r="G55" i="7"/>
  <c r="G57" i="7"/>
  <c r="G59" i="7"/>
  <c r="G61" i="7"/>
  <c r="G63" i="7"/>
  <c r="G65" i="7"/>
  <c r="G67" i="7"/>
  <c r="G69" i="7"/>
  <c r="G71" i="7"/>
  <c r="Q18" i="7"/>
  <c r="E19" i="7"/>
  <c r="M19" i="7"/>
  <c r="I20" i="7"/>
  <c r="Q20" i="7"/>
  <c r="E21" i="7"/>
  <c r="M21" i="7"/>
  <c r="I22" i="7"/>
  <c r="Q22" i="7"/>
  <c r="E23" i="7"/>
  <c r="M23" i="7"/>
  <c r="I24" i="7"/>
  <c r="Q24" i="7"/>
  <c r="E25" i="7"/>
  <c r="I26" i="7"/>
  <c r="Q26" i="7"/>
  <c r="E27" i="7"/>
  <c r="M27" i="7"/>
  <c r="I28" i="7"/>
  <c r="E29" i="7"/>
  <c r="M29" i="7"/>
  <c r="E31" i="7"/>
  <c r="M31" i="7"/>
  <c r="I32" i="7"/>
  <c r="Q32" i="7"/>
  <c r="E33" i="7"/>
  <c r="M33" i="7"/>
  <c r="I34" i="7"/>
  <c r="Q34" i="7"/>
  <c r="E35" i="7"/>
  <c r="M35" i="7"/>
  <c r="I36" i="7"/>
  <c r="E37" i="7"/>
  <c r="M37" i="7"/>
  <c r="I38" i="7"/>
  <c r="Q38" i="7"/>
  <c r="E39" i="7"/>
  <c r="I40" i="7"/>
  <c r="E41" i="7"/>
  <c r="M41" i="7"/>
  <c r="I42" i="7"/>
  <c r="Q42" i="7"/>
  <c r="E43" i="7"/>
  <c r="M43" i="7"/>
  <c r="I44" i="7"/>
  <c r="Q44" i="7"/>
  <c r="I45" i="7"/>
  <c r="Q45" i="7"/>
  <c r="E46" i="7"/>
  <c r="M46" i="7"/>
  <c r="I47" i="7"/>
  <c r="E48" i="7"/>
  <c r="M48" i="7"/>
  <c r="I49" i="7"/>
  <c r="E50" i="7"/>
  <c r="I51" i="7"/>
  <c r="E52" i="7"/>
  <c r="I53" i="7"/>
  <c r="E54" i="7"/>
  <c r="I55" i="7"/>
  <c r="E56" i="7"/>
  <c r="I57" i="7"/>
  <c r="E58" i="7"/>
  <c r="I59" i="7"/>
  <c r="E60" i="7"/>
  <c r="I61" i="7"/>
  <c r="E62" i="7"/>
  <c r="I63" i="7"/>
  <c r="E64" i="7"/>
  <c r="I65" i="7"/>
  <c r="E66" i="7"/>
  <c r="I67" i="7"/>
  <c r="E68" i="7"/>
  <c r="I69" i="7"/>
  <c r="E70" i="7"/>
  <c r="I71" i="7"/>
  <c r="S18" i="7"/>
  <c r="G19" i="7"/>
  <c r="O19" i="7"/>
  <c r="K20" i="7"/>
  <c r="S20" i="7"/>
  <c r="G21" i="7"/>
  <c r="O21" i="7"/>
  <c r="K22" i="7"/>
  <c r="S22" i="7"/>
  <c r="G23" i="7"/>
  <c r="O23" i="7"/>
  <c r="K24" i="7"/>
  <c r="S24" i="7"/>
  <c r="G25" i="7"/>
  <c r="K26" i="7"/>
  <c r="S26" i="7"/>
  <c r="G27" i="7"/>
  <c r="O27" i="7"/>
  <c r="K28" i="7"/>
  <c r="S28" i="7"/>
  <c r="G29" i="7"/>
  <c r="O29" i="7"/>
  <c r="S30" i="7"/>
  <c r="G31" i="7"/>
  <c r="O31" i="7"/>
  <c r="K32" i="7"/>
  <c r="S32" i="7"/>
  <c r="G33" i="7"/>
  <c r="O33" i="7"/>
  <c r="K34" i="7"/>
  <c r="S34" i="7"/>
  <c r="G35" i="7"/>
  <c r="O35" i="7"/>
  <c r="K36" i="7"/>
  <c r="S36" i="7"/>
  <c r="G37" i="7"/>
  <c r="O37" i="7"/>
  <c r="K38" i="7"/>
  <c r="S38" i="7"/>
  <c r="G39" i="7"/>
  <c r="K40" i="7"/>
  <c r="S40" i="7"/>
  <c r="G41" i="7"/>
  <c r="O41" i="7"/>
  <c r="K42" i="7"/>
  <c r="S42" i="7"/>
  <c r="G43" i="7"/>
  <c r="O43" i="7"/>
  <c r="K44" i="7"/>
  <c r="S44" i="7"/>
  <c r="K45" i="7"/>
  <c r="S45" i="7"/>
  <c r="G46" i="7"/>
  <c r="O46" i="7"/>
  <c r="K47" i="7"/>
  <c r="S47" i="7"/>
  <c r="G48" i="7"/>
  <c r="O48" i="7"/>
  <c r="K49" i="7"/>
  <c r="S49" i="7"/>
  <c r="G50" i="7"/>
  <c r="K51" i="7"/>
  <c r="S51" i="7"/>
  <c r="G52" i="7"/>
  <c r="G54" i="7"/>
  <c r="G56" i="7"/>
  <c r="G58" i="7"/>
  <c r="G60" i="7"/>
  <c r="G62" i="7"/>
  <c r="G64" i="7"/>
  <c r="G66" i="7"/>
  <c r="G68" i="7"/>
  <c r="G70" i="7"/>
  <c r="K52" i="7"/>
  <c r="S52" i="7"/>
  <c r="K54" i="7"/>
  <c r="S54" i="7"/>
  <c r="O55" i="7"/>
  <c r="K56" i="7"/>
  <c r="S56" i="7"/>
  <c r="K58" i="7"/>
  <c r="S58" i="7"/>
  <c r="O59" i="7"/>
  <c r="K60" i="7"/>
  <c r="S60" i="7"/>
  <c r="K62" i="7"/>
  <c r="S62" i="7"/>
  <c r="O63" i="7"/>
  <c r="K64" i="7"/>
  <c r="S64" i="7"/>
  <c r="O65" i="7"/>
  <c r="K66" i="7"/>
  <c r="S66" i="7"/>
  <c r="O67" i="7"/>
  <c r="K68" i="7"/>
  <c r="S68" i="7"/>
  <c r="K70" i="7"/>
  <c r="S70" i="7"/>
  <c r="O71" i="7"/>
  <c r="M52" i="7"/>
  <c r="M54" i="7"/>
  <c r="M56" i="7"/>
  <c r="M58" i="7"/>
  <c r="M60" i="7"/>
  <c r="Q63" i="7"/>
  <c r="M64" i="7"/>
  <c r="Q65" i="7"/>
  <c r="M66" i="7"/>
  <c r="M68" i="7"/>
  <c r="Q71" i="7"/>
  <c r="O52" i="7"/>
  <c r="K53" i="7"/>
  <c r="S53" i="7"/>
  <c r="O54" i="7"/>
  <c r="K55" i="7"/>
  <c r="S55" i="7"/>
  <c r="K57" i="7"/>
  <c r="S57" i="7"/>
  <c r="K59" i="7"/>
  <c r="S59" i="7"/>
  <c r="O60" i="7"/>
  <c r="K61" i="7"/>
  <c r="S61" i="7"/>
  <c r="K63" i="7"/>
  <c r="S63" i="7"/>
  <c r="O64" i="7"/>
  <c r="K65" i="7"/>
  <c r="S65" i="7"/>
  <c r="O66" i="7"/>
  <c r="K67" i="7"/>
  <c r="S67" i="7"/>
  <c r="K69" i="7"/>
  <c r="S69" i="7"/>
  <c r="K71" i="7"/>
  <c r="S71" i="7"/>
  <c r="Q52" i="7"/>
  <c r="Q54" i="7"/>
  <c r="M55" i="7"/>
  <c r="M57" i="7"/>
  <c r="I58" i="7"/>
  <c r="M59" i="7"/>
  <c r="I62" i="7"/>
  <c r="M63" i="7"/>
  <c r="Q64" i="7"/>
  <c r="M65" i="7"/>
  <c r="I66" i="7"/>
  <c r="M67" i="7"/>
  <c r="M69" i="7"/>
  <c r="I70" i="7"/>
  <c r="M71" i="7"/>
  <c r="M14" i="3"/>
  <c r="Q15" i="3"/>
  <c r="M16" i="3"/>
  <c r="Q17" i="3"/>
  <c r="M18" i="3"/>
  <c r="M21" i="3"/>
  <c r="Q8" i="3"/>
  <c r="M9" i="3"/>
  <c r="Q10" i="3"/>
  <c r="O12" i="3"/>
  <c r="O14" i="3"/>
  <c r="O16" i="3"/>
  <c r="O18" i="3"/>
  <c r="O21" i="3"/>
  <c r="M23" i="3"/>
  <c r="K8" i="3"/>
  <c r="S8" i="3"/>
  <c r="G8" i="3"/>
  <c r="O8" i="3"/>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 r="O39" i="6" l="1"/>
  <c r="AA34" i="6"/>
  <c r="G33" i="6"/>
  <c r="O19" i="6"/>
  <c r="O33" i="6"/>
  <c r="G31" i="6"/>
  <c r="M40" i="6"/>
  <c r="O27" i="6"/>
  <c r="O28" i="6"/>
  <c r="O10" i="6"/>
  <c r="M30" i="6"/>
  <c r="M35" i="6"/>
  <c r="G43" i="6"/>
  <c r="M44" i="6"/>
  <c r="G23" i="6"/>
  <c r="G39" i="6"/>
  <c r="M34" i="6"/>
  <c r="S33" i="6"/>
  <c r="W28" i="6"/>
  <c r="K21" i="6"/>
  <c r="G14" i="6"/>
  <c r="M31" i="6"/>
  <c r="S20" i="6"/>
  <c r="S39" i="6"/>
  <c r="K37" i="6"/>
  <c r="W23" i="6"/>
  <c r="S30" i="6"/>
  <c r="I16" i="6"/>
  <c r="W35" i="6"/>
  <c r="K18" i="6"/>
  <c r="W30" i="6"/>
  <c r="W9" i="6"/>
  <c r="I13" i="6"/>
  <c r="S17" i="6"/>
  <c r="M43" i="6"/>
  <c r="M36" i="6"/>
  <c r="S43" i="6"/>
  <c r="M33" i="6"/>
  <c r="M39" i="6"/>
  <c r="M28" i="6"/>
  <c r="M42" i="6"/>
  <c r="M29" i="6"/>
  <c r="M37" i="6"/>
  <c r="M26" i="6"/>
  <c r="G34" i="6"/>
  <c r="K29" i="6"/>
  <c r="E35" i="6"/>
  <c r="O13" i="6"/>
  <c r="M25" i="6"/>
  <c r="M17" i="6"/>
  <c r="Y42" i="6"/>
  <c r="I44" i="6"/>
  <c r="U23" i="6"/>
  <c r="O20" i="6"/>
  <c r="U38" i="6"/>
  <c r="E30" i="6"/>
  <c r="M20" i="6"/>
  <c r="M41" i="6"/>
  <c r="M38" i="6"/>
  <c r="O17" i="6"/>
  <c r="M23" i="6"/>
  <c r="S42" i="6"/>
  <c r="W39" i="6"/>
  <c r="W42" i="6"/>
  <c r="S34" i="6"/>
  <c r="S29" i="6"/>
  <c r="W27" i="6"/>
  <c r="S28" i="6"/>
  <c r="W19" i="6"/>
  <c r="W17" i="6"/>
  <c r="S9" i="6"/>
  <c r="W36" i="6"/>
  <c r="S13" i="6"/>
  <c r="W24" i="6"/>
  <c r="S14" i="6"/>
  <c r="W41" i="6"/>
  <c r="S37" i="6"/>
  <c r="W37" i="6"/>
  <c r="W33" i="6"/>
  <c r="S41" i="6"/>
  <c r="S38" i="6"/>
  <c r="W31" i="6"/>
  <c r="S27" i="6"/>
  <c r="Y30" i="6"/>
  <c r="S26" i="6"/>
  <c r="S22" i="6"/>
  <c r="W8" i="6"/>
  <c r="W38" i="6"/>
  <c r="S19" i="6"/>
  <c r="W13" i="6"/>
  <c r="W43" i="6"/>
  <c r="S40" i="6"/>
  <c r="S35" i="6"/>
  <c r="W40" i="6"/>
  <c r="E42" i="6"/>
  <c r="E36" i="6"/>
  <c r="S36" i="6"/>
  <c r="W29" i="6"/>
  <c r="S31" i="6"/>
  <c r="S24" i="6"/>
  <c r="W21" i="6"/>
  <c r="S18" i="6"/>
  <c r="S16" i="6"/>
  <c r="W26" i="6"/>
  <c r="S23" i="6"/>
  <c r="Y24" i="6"/>
  <c r="I28" i="6"/>
  <c r="U19" i="6"/>
  <c r="E18" i="6"/>
  <c r="M19" i="6"/>
  <c r="S44" i="6"/>
  <c r="S21" i="6"/>
  <c r="G18" i="6"/>
  <c r="M9" i="6"/>
  <c r="S12" i="6"/>
  <c r="M27" i="6"/>
  <c r="M21" i="6"/>
  <c r="I25" i="6"/>
  <c r="G12" i="6"/>
  <c r="O18" i="6"/>
  <c r="E17" i="6"/>
  <c r="AA24" i="6"/>
  <c r="I36" i="6"/>
  <c r="U43" i="6"/>
  <c r="U41" i="6"/>
  <c r="O40" i="6"/>
  <c r="E44" i="6"/>
  <c r="U40" i="6"/>
  <c r="E38" i="6"/>
  <c r="O35" i="6"/>
  <c r="U39" i="6"/>
  <c r="E37" i="6"/>
  <c r="U33" i="6"/>
  <c r="E32" i="6"/>
  <c r="O29" i="6"/>
  <c r="U26" i="6"/>
  <c r="O25" i="6"/>
  <c r="O23" i="6"/>
  <c r="O21" i="6"/>
  <c r="AA16" i="6"/>
  <c r="O9" i="6"/>
  <c r="O34" i="6"/>
  <c r="O32" i="6"/>
  <c r="E21" i="6"/>
  <c r="U17" i="6"/>
  <c r="U15" i="6"/>
  <c r="E13" i="6"/>
  <c r="O26" i="6"/>
  <c r="O22" i="6"/>
  <c r="AA19" i="6"/>
  <c r="U24" i="6"/>
  <c r="U16" i="6"/>
  <c r="U12" i="6"/>
  <c r="E29" i="6"/>
  <c r="I23" i="6"/>
  <c r="W16" i="6"/>
  <c r="O42" i="6"/>
  <c r="U42" i="6"/>
  <c r="O37" i="6"/>
  <c r="U34" i="6"/>
  <c r="U35" i="6"/>
  <c r="U30" i="6"/>
  <c r="U28" i="6"/>
  <c r="E26" i="6"/>
  <c r="O36" i="6"/>
  <c r="E25" i="6"/>
  <c r="E23" i="6"/>
  <c r="E15" i="6"/>
  <c r="O12" i="6"/>
  <c r="O16" i="6"/>
  <c r="E9" i="6"/>
  <c r="E22" i="6"/>
  <c r="M15" i="6"/>
  <c r="O43" i="6"/>
  <c r="O41" i="6"/>
  <c r="Y38" i="6"/>
  <c r="E43" i="6"/>
  <c r="E41" i="6"/>
  <c r="O44" i="6"/>
  <c r="U44" i="6"/>
  <c r="E40" i="6"/>
  <c r="U36" i="6"/>
  <c r="E34" i="6"/>
  <c r="O31" i="6"/>
  <c r="E39" i="6"/>
  <c r="U37" i="6"/>
  <c r="E33" i="6"/>
  <c r="O30" i="6"/>
  <c r="E28" i="6"/>
  <c r="O8" i="6"/>
  <c r="O38" i="6"/>
  <c r="U21" i="6"/>
  <c r="O14" i="6"/>
  <c r="O24" i="6"/>
  <c r="AA10" i="6"/>
  <c r="E19" i="6"/>
  <c r="U13" i="6"/>
  <c r="S32" i="6"/>
  <c r="S25" i="6"/>
  <c r="W22" i="6"/>
  <c r="W20" i="6"/>
  <c r="W18" i="6"/>
  <c r="E31" i="6"/>
  <c r="U20" i="6"/>
  <c r="U31" i="6"/>
  <c r="M18" i="6"/>
  <c r="U27" i="6"/>
  <c r="U9" i="6"/>
  <c r="M16" i="6"/>
  <c r="K15" i="6"/>
  <c r="Y10" i="6"/>
  <c r="I8" i="6"/>
  <c r="S15" i="6"/>
  <c r="Q27" i="6"/>
  <c r="G11" i="6"/>
  <c r="G41" i="6"/>
  <c r="I38" i="6"/>
  <c r="I42" i="6"/>
  <c r="Y40" i="6"/>
  <c r="G35" i="6"/>
  <c r="Q34" i="6"/>
  <c r="Y43" i="6"/>
  <c r="I30" i="6"/>
  <c r="Q26" i="6"/>
  <c r="G21" i="6"/>
  <c r="G26" i="6"/>
  <c r="G36" i="6"/>
  <c r="Q24" i="6"/>
  <c r="I20" i="6"/>
  <c r="Y18" i="6"/>
  <c r="I14" i="6"/>
  <c r="Y12" i="6"/>
  <c r="G24" i="6"/>
  <c r="Y15" i="6"/>
  <c r="AA8" i="6"/>
  <c r="I29" i="6"/>
  <c r="G16" i="6"/>
  <c r="K42" i="6"/>
  <c r="AA40" i="6"/>
  <c r="I34" i="6"/>
  <c r="I40" i="6"/>
  <c r="G37" i="6"/>
  <c r="G44" i="6"/>
  <c r="G42" i="6"/>
  <c r="G40" i="6"/>
  <c r="I43" i="6"/>
  <c r="Y41" i="6"/>
  <c r="K38" i="6"/>
  <c r="Y26" i="6"/>
  <c r="G27" i="6"/>
  <c r="K22" i="6"/>
  <c r="AA20" i="6"/>
  <c r="G19" i="6"/>
  <c r="AA14" i="6"/>
  <c r="G8" i="6"/>
  <c r="G28" i="6"/>
  <c r="G38" i="6"/>
  <c r="I24" i="6"/>
  <c r="Y22" i="6"/>
  <c r="I18" i="6"/>
  <c r="Y16" i="6"/>
  <c r="K32" i="6"/>
  <c r="K25" i="6"/>
  <c r="AA23" i="6"/>
  <c r="G22" i="6"/>
  <c r="K17" i="6"/>
  <c r="Y27" i="6"/>
  <c r="Y23" i="6"/>
  <c r="Y21" i="6"/>
  <c r="Y19" i="6"/>
  <c r="I17" i="6"/>
  <c r="G13" i="6"/>
  <c r="Q10" i="6"/>
  <c r="Y36" i="6"/>
  <c r="I41" i="6"/>
  <c r="Y28" i="6"/>
  <c r="I26" i="6"/>
  <c r="I32" i="6"/>
  <c r="G29" i="6"/>
  <c r="G30" i="6"/>
  <c r="G25" i="6"/>
  <c r="G17" i="6"/>
  <c r="K12" i="6"/>
  <c r="G9" i="6"/>
  <c r="G32" i="6"/>
  <c r="I22" i="6"/>
  <c r="Y20" i="6"/>
  <c r="Q16" i="6"/>
  <c r="Y14" i="6"/>
  <c r="I12" i="6"/>
  <c r="G20" i="6"/>
  <c r="Y13" i="6"/>
  <c r="Q25" i="6"/>
  <c r="Q23" i="6"/>
  <c r="I21" i="6"/>
  <c r="Q19" i="6"/>
  <c r="Q14" i="6"/>
  <c r="Q12" i="6"/>
  <c r="G10" i="6"/>
  <c r="K44" i="6"/>
  <c r="AA42" i="6"/>
  <c r="K40" i="6"/>
  <c r="K39" i="6"/>
  <c r="Q38" i="6"/>
  <c r="AA35" i="6"/>
  <c r="K33" i="6"/>
  <c r="AA38" i="6"/>
  <c r="K34" i="6"/>
  <c r="AA27" i="6"/>
  <c r="K24" i="6"/>
  <c r="AA22" i="6"/>
  <c r="K20" i="6"/>
  <c r="AA18" i="6"/>
  <c r="K16" i="6"/>
  <c r="Q13" i="6"/>
  <c r="Q22" i="6"/>
  <c r="Q18" i="6"/>
  <c r="AA28" i="6"/>
  <c r="K26" i="6"/>
  <c r="K23" i="6"/>
  <c r="AA21" i="6"/>
  <c r="K19" i="6"/>
  <c r="AA17" i="6"/>
  <c r="Q44" i="6"/>
  <c r="Q40" i="6"/>
  <c r="K43" i="6"/>
  <c r="AA41" i="6"/>
  <c r="AA37" i="6"/>
  <c r="K35" i="6"/>
  <c r="Q43" i="6"/>
  <c r="K36" i="6"/>
  <c r="AA32" i="6"/>
  <c r="AA30" i="6"/>
  <c r="K31" i="6"/>
  <c r="AA29" i="6"/>
  <c r="K27" i="6"/>
  <c r="Q15" i="6"/>
  <c r="AA12" i="6"/>
  <c r="AA44" i="6"/>
  <c r="K28" i="6"/>
  <c r="E10" i="6"/>
  <c r="M13" i="6"/>
  <c r="G15" i="6"/>
  <c r="W15" i="6"/>
  <c r="Q42" i="6"/>
  <c r="AA43" i="6"/>
  <c r="K41" i="6"/>
  <c r="AA39" i="6"/>
  <c r="Q36" i="6"/>
  <c r="AA33" i="6"/>
  <c r="Q41" i="6"/>
  <c r="AA36" i="6"/>
  <c r="K30" i="6"/>
  <c r="Q30" i="6"/>
  <c r="AA31" i="6"/>
  <c r="Q28" i="6"/>
  <c r="AA25" i="6"/>
  <c r="K14" i="6"/>
  <c r="AA9" i="6"/>
  <c r="K9" i="6"/>
  <c r="AA26" i="6"/>
  <c r="Q9" i="6"/>
  <c r="K8" i="6"/>
  <c r="Q29" i="6"/>
  <c r="AA11" i="6"/>
  <c r="Y9" i="6"/>
  <c r="I9" i="6"/>
  <c r="M32" i="6"/>
  <c r="Y29" i="6"/>
  <c r="I27" i="6"/>
  <c r="M24" i="6"/>
  <c r="M22" i="6"/>
  <c r="I19" i="6"/>
  <c r="W14" i="6"/>
  <c r="Y39" i="6"/>
  <c r="Q31" i="6"/>
  <c r="K11" i="6"/>
  <c r="AA15" i="6"/>
  <c r="I33" i="6"/>
  <c r="M10" i="6"/>
  <c r="W11" i="6"/>
  <c r="I15" i="6"/>
  <c r="S8" i="6"/>
  <c r="E27" i="6"/>
  <c r="E24" i="6"/>
  <c r="U22" i="6"/>
  <c r="Q21" i="6"/>
  <c r="E20" i="6"/>
  <c r="U18" i="6"/>
  <c r="Q17" i="6"/>
  <c r="W12" i="6"/>
  <c r="Y37" i="6"/>
  <c r="U32" i="6"/>
  <c r="Q35" i="6"/>
  <c r="I39" i="6"/>
  <c r="M8" i="6"/>
  <c r="W10" i="6"/>
  <c r="U11" i="6"/>
  <c r="E8" i="6"/>
  <c r="E12" i="6"/>
  <c r="E16" i="6"/>
  <c r="U10" i="6"/>
  <c r="O11" i="6"/>
  <c r="M14" i="6"/>
  <c r="Y17" i="6"/>
  <c r="Y33" i="6"/>
  <c r="U29" i="6"/>
  <c r="I37" i="6"/>
  <c r="K10" i="6"/>
  <c r="Y35" i="6"/>
  <c r="Y31" i="6"/>
  <c r="Q33" i="6"/>
  <c r="Q39" i="6"/>
  <c r="AA13" i="6"/>
  <c r="S11" i="6"/>
  <c r="U14" i="6"/>
  <c r="M12" i="6"/>
  <c r="I11" i="6"/>
  <c r="U8" i="6"/>
  <c r="O15" i="6"/>
  <c r="M11" i="6"/>
  <c r="I10" i="6"/>
  <c r="S10" i="6"/>
  <c r="E11" i="6"/>
  <c r="Y8" i="6"/>
  <c r="Q32" i="6"/>
  <c r="Q37" i="6"/>
  <c r="I35" i="6"/>
  <c r="I31" i="6"/>
  <c r="K13" i="6"/>
  <c r="E14" i="6"/>
  <c r="Y11" i="6"/>
  <c r="Q8" i="6"/>
  <c r="Q11" i="6"/>
</calcChain>
</file>

<file path=xl/sharedStrings.xml><?xml version="1.0" encoding="utf-8"?>
<sst xmlns="http://schemas.openxmlformats.org/spreadsheetml/2006/main" count="4270" uniqueCount="407">
  <si>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</si>
  <si>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</si>
  <si>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</si>
  <si>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</si>
  <si>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</si>
  <si>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</si>
  <si>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</si>
  <si>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</si>
  <si>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</si>
  <si>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</si>
  <si>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</si>
  <si>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</si>
  <si>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</si>
  <si>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</si>
  <si>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</si>
  <si>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</si>
  <si>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</si>
  <si>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</si>
  <si>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</si>
  <si>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</si>
  <si>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</si>
  <si>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</si>
  <si>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</si>
  <si>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</si>
  <si>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</si>
  <si>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</si>
  <si>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</si>
  <si>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</si>
  <si>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</si>
  <si>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</si>
  <si>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</si>
  <si>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</si>
  <si>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</si>
  <si>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</si>
  <si>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</si>
  <si>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</si>
  <si>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</si>
  <si>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</si>
  <si>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</si>
  <si>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</si>
  <si>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</si>
  <si>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</si>
  <si>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</si>
  <si>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</si>
  <si>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</si>
  <si>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</si>
  <si>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</si>
  <si>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</si>
  <si>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</si>
  <si>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</si>
  <si>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</si>
  <si>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</si>
  <si>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</si>
  <si>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</si>
  <si>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</si>
  <si>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</si>
  <si>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</si>
  <si>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</si>
  <si>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</si>
  <si>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</si>
  <si>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</si>
  <si>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</si>
  <si>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</si>
  <si>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</si>
  <si>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</si>
  <si>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</si>
  <si>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</si>
  <si>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</si>
  <si>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</si>
  <si>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</si>
  <si>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</si>
  <si>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</si>
  <si>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</si>
  <si>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</si>
  <si>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</si>
  <si>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</si>
  <si>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</si>
  <si>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</si>
  <si>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</si>
  <si>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</si>
  <si>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</si>
  <si>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</si>
  <si>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</si>
  <si>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</si>
  <si>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</si>
  <si>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</si>
  <si>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</si>
  <si>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</si>
  <si>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</si>
  <si>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</si>
  <si>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</si>
  <si>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</si>
  <si>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</si>
  <si>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</si>
  <si>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</si>
  <si>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</si>
  <si>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</si>
  <si>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</si>
  <si>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</si>
  <si>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</si>
  <si>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</si>
  <si>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</si>
  <si>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</si>
  <si>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</si>
  <si>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</si>
  <si>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</si>
  <si>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</si>
  <si>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</si>
  <si>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</si>
  <si>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</si>
  <si>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</si>
  <si>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</si>
  <si>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</si>
  <si>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</si>
  <si>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</si>
  <si>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</si>
  <si>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</si>
  <si>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</si>
  <si>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</si>
  <si>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</si>
  <si>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</si>
  <si>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</si>
  <si>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</si>
  <si>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</si>
  <si>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</si>
  <si>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</si>
  <si>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</si>
  <si>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</si>
  <si>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</si>
  <si>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</si>
  <si>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</si>
  <si>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</si>
  <si>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</si>
  <si>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</si>
  <si>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</si>
  <si>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</si>
  <si>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</si>
  <si>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</si>
  <si>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</si>
  <si>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</si>
  <si>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</si>
  <si>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</si>
  <si>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</si>
  <si>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</si>
  <si>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</si>
  <si>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</si>
  <si>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</si>
  <si>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</si>
  <si>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</si>
  <si>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</si>
  <si>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</si>
  <si>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</si>
  <si>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</si>
  <si>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</si>
  <si>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</si>
  <si>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</si>
  <si>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</si>
  <si>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</si>
  <si>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</si>
  <si>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</si>
  <si>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</si>
  <si>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</si>
  <si>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</si>
  <si>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</si>
  <si>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</si>
  <si>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</si>
  <si>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</si>
  <si>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</si>
  <si>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</si>
  <si>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</si>
  <si>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</si>
  <si>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</si>
  <si>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</si>
  <si>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</si>
  <si>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</si>
  <si>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</si>
  <si>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</si>
  <si>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</si>
  <si>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</si>
  <si>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</si>
  <si>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</si>
  <si>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</si>
  <si>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</si>
  <si>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</si>
  <si>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</si>
  <si>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</si>
  <si>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</si>
  <si>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</si>
  <si>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</si>
  <si>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</si>
  <si>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</si>
  <si>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</si>
  <si>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</si>
  <si>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</si>
  <si>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</si>
  <si>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</si>
  <si>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</si>
  <si>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</si>
  <si>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</si>
  <si>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</si>
  <si>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</si>
  <si>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</si>
  <si>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</si>
  <si>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</si>
  <si>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</si>
  <si>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</si>
  <si>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</si>
  <si>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</si>
  <si>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</si>
  <si>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</si>
  <si>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</si>
  <si>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</si>
  <si>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</si>
  <si>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</si>
  <si>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</si>
  <si>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</si>
  <si>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</si>
  <si>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</si>
  <si>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</si>
  <si>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</si>
  <si>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</si>
  <si>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</si>
  <si>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</si>
  <si>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</si>
  <si>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</si>
  <si>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</si>
  <si>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</si>
  <si>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</si>
  <si>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</si>
  <si>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</si>
  <si>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</si>
  <si>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</si>
  <si>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</si>
  <si>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</si>
  <si>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</si>
  <si>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</si>
  <si>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</si>
  <si>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</si>
  <si>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</si>
  <si>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</si>
  <si>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</si>
  <si>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</si>
  <si>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</si>
  <si>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</si>
  <si>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</si>
  <si>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</si>
  <si>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</si>
  <si>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</si>
  <si>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</si>
  <si>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</si>
  <si>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</si>
  <si>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</si>
  <si>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</si>
  <si>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</si>
  <si>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</si>
  <si>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</si>
  <si>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</si>
  <si>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</si>
  <si>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</si>
  <si>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</si>
  <si>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</si>
  <si>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</si>
  <si>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</si>
  <si>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</si>
  <si>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</si>
  <si>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</si>
  <si>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</si>
  <si>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</si>
  <si>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</si>
  <si>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</si>
  <si>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</si>
  <si>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</si>
  <si>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</si>
  <si>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</si>
  <si>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</si>
  <si>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</si>
  <si>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</si>
  <si>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</si>
  <si>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</si>
  <si>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</si>
  <si>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</si>
  <si>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</si>
  <si>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</si>
  <si>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</si>
  <si>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</si>
  <si>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</si>
  <si>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</si>
  <si>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</si>
  <si>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</si>
  <si>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</si>
  <si>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</si>
  <si>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</si>
  <si>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</si>
  <si>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</si>
  <si>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</si>
  <si>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</si>
  <si>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</si>
  <si>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</si>
  <si>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</si>
  <si>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</si>
  <si>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</si>
  <si>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</si>
  <si>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</si>
  <si>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</si>
  <si>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</si>
  <si>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</si>
  <si>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</si>
  <si>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</si>
  <si>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</si>
  <si>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</si>
  <si>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</si>
  <si>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</si>
  <si>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</si>
  <si>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</si>
  <si>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</si>
  <si>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</si>
  <si>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</si>
  <si>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</si>
  <si>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</si>
  <si>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</si>
  <si>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</si>
  <si>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</si>
  <si>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</si>
  <si>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</si>
  <si>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</si>
  <si>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</si>
  <si>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</si>
  <si>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</si>
  <si>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</si>
  <si>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</si>
  <si>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</si>
  <si>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</si>
  <si>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</si>
  <si>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</si>
  <si>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</si>
  <si>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</si>
  <si>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Equity - ESG Fund (Direct)</t>
  </si>
  <si>
    <t>Equity - ESG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</si>
  <si>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</si>
  <si>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</si>
  <si>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</si>
  <si>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</si>
  <si>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</si>
  <si>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</si>
  <si>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</si>
  <si>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</si>
  <si>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</si>
  <si>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</si>
  <si>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</si>
  <si>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</si>
  <si>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</si>
  <si>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</si>
  <si>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</si>
  <si>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</si>
  <si>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</si>
  <si>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</si>
  <si>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</si>
  <si>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</si>
  <si>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</si>
  <si>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</si>
  <si>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</si>
  <si>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</si>
  <si>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</si>
  <si>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</si>
  <si>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</si>
  <si>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</si>
  <si>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</si>
  <si>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</si>
  <si>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</si>
  <si>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</si>
  <si>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</si>
  <si>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</si>
  <si>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</si>
  <si>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</si>
  <si>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</si>
  <si>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</si>
  <si>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</si>
  <si>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</si>
  <si>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</si>
  <si>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</si>
  <si>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</si>
  <si>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</si>
  <si>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</si>
  <si>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AdjustedNAV NonC</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</si>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</sst>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47">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0" fontId="8"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8" fillId="2" borderId="13" xfId="5" applyFont="1" applyFill="1" applyBorder="1"/>
    <xf numFmtId="0" fontId="7" fillId="0" borderId="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7" fillId="0" borderId="13"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9" fillId="5" borderId="18" xfId="6" applyFont="1" applyFill="1" applyBorder="1"/>
    <xf numFmtId="0" fontId="0" fillId="0" borderId="0" xfId="0"/>
    <xf numFmtId="164" fontId="0" fillId="0" borderId="0" xfId="0" applyNumberFormat="1"/>
    <xf numFmtId="0" fontId="0" fillId="0" borderId="0" xfId="0"/>
    <xf numFmtId="0" fontId="16" fillId="6" borderId="25" xfId="0" applyFont="1" applyFill="1" applyBorder="1"/>
    <xf numFmtId="0" fontId="0" fillId="0" borderId="0" xfId="0"/>
    <xf numFmtId="0" fontId="16" fillId="6" borderId="25" xfId="0" applyFont="1" applyFill="1" applyBorder="1"/>
    <xf numFmtId="0" fontId="17" fillId="7" borderId="0" xfId="0" applyFont="1" applyFill="1"/>
    <xf numFmtId="164" fontId="0" fillId="0" borderId="0" xfId="0" applyNumberFormat="1"/>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4" fillId="5" borderId="0" xfId="0" applyFont="1" applyFill="1" applyBorder="1" applyAlignment="1">
      <alignment horizont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6" xfId="0" applyFont="1" applyFill="1" applyBorder="1"/>
    <xf numFmtId="0" fontId="16" fillId="6" borderId="25"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cellXfs>
  <cellStyles count="7">
    <cellStyle name="Hyperlink" xfId="6" builtinId="8"/>
    <cellStyle name="Normal" xfId="0" builtinId="0"/>
    <cellStyle name="Normal 2" xfId="1"/>
    <cellStyle name="Normal 3" xfId="2"/>
    <cellStyle name="Normal 4" xfId="3"/>
    <cellStyle name="Normal 5"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rtifiedfinancialguardian.com/" TargetMode="External"/><Relationship Id="rId1" Type="http://schemas.openxmlformats.org/officeDocument/2006/relationships/hyperlink" Target="http://www.personalfn.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K27"/>
  <sheetViews>
    <sheetView showRowColHeaders="0" tabSelected="1" zoomScale="95" zoomScaleNormal="95" workbookViewId="0">
      <selection activeCell="D3" sqref="D3:F4"/>
    </sheetView>
  </sheetViews>
  <sheetFormatPr defaultColWidth="9.85546875" defaultRowHeight="15" x14ac:dyDescent="0.25"/>
  <cols>
    <col min="1" max="16384" width="9.85546875" style="16"/>
  </cols>
  <sheetData>
    <row r="1" spans="3:11" ht="7.5" customHeight="1" thickBot="1" x14ac:dyDescent="0.3"/>
    <row r="2" spans="3:11" ht="15.75" thickBot="1" x14ac:dyDescent="0.3">
      <c r="C2" s="48"/>
      <c r="D2" s="49"/>
      <c r="E2" s="49"/>
      <c r="F2" s="49"/>
      <c r="G2" s="49"/>
      <c r="H2" s="49"/>
      <c r="I2" s="49"/>
      <c r="J2" s="49"/>
      <c r="K2" s="50"/>
    </row>
    <row r="3" spans="3:11" x14ac:dyDescent="0.25">
      <c r="C3" s="51"/>
      <c r="D3" s="120" t="s">
        <v>332</v>
      </c>
      <c r="E3" s="121"/>
      <c r="F3" s="122"/>
      <c r="G3" s="52"/>
      <c r="H3" s="120" t="s">
        <v>333</v>
      </c>
      <c r="I3" s="121"/>
      <c r="J3" s="122"/>
      <c r="K3" s="53"/>
    </row>
    <row r="4" spans="3:11" ht="15.75" thickBot="1" x14ac:dyDescent="0.3">
      <c r="C4" s="51"/>
      <c r="D4" s="123"/>
      <c r="E4" s="124"/>
      <c r="F4" s="125"/>
      <c r="G4" s="52"/>
      <c r="H4" s="123"/>
      <c r="I4" s="124"/>
      <c r="J4" s="125"/>
      <c r="K4" s="53"/>
    </row>
    <row r="5" spans="3:11" x14ac:dyDescent="0.25">
      <c r="C5" s="51"/>
      <c r="D5" s="52"/>
      <c r="E5" s="52"/>
      <c r="F5" s="52"/>
      <c r="G5" s="52"/>
      <c r="H5" s="52"/>
      <c r="I5" s="52"/>
      <c r="J5" s="52"/>
      <c r="K5" s="53"/>
    </row>
    <row r="6" spans="3:11" ht="15.75" thickBot="1" x14ac:dyDescent="0.3">
      <c r="C6" s="51"/>
      <c r="D6" s="52"/>
      <c r="E6" s="52"/>
      <c r="F6" s="52"/>
      <c r="G6" s="52"/>
      <c r="H6" s="52"/>
      <c r="I6" s="52"/>
      <c r="J6" s="52"/>
      <c r="K6" s="53"/>
    </row>
    <row r="7" spans="3:11" s="17" customFormat="1" x14ac:dyDescent="0.25">
      <c r="C7" s="54"/>
      <c r="D7" s="120" t="s">
        <v>334</v>
      </c>
      <c r="E7" s="121"/>
      <c r="F7" s="122"/>
      <c r="G7" s="55"/>
      <c r="H7" s="120" t="s">
        <v>335</v>
      </c>
      <c r="I7" s="121"/>
      <c r="J7" s="122"/>
      <c r="K7" s="56"/>
    </row>
    <row r="8" spans="3:11" s="17" customFormat="1" ht="15.75" thickBot="1" x14ac:dyDescent="0.3">
      <c r="C8" s="54"/>
      <c r="D8" s="123"/>
      <c r="E8" s="124"/>
      <c r="F8" s="125"/>
      <c r="G8" s="55"/>
      <c r="H8" s="123"/>
      <c r="I8" s="124"/>
      <c r="J8" s="125"/>
      <c r="K8" s="56"/>
    </row>
    <row r="9" spans="3:11" x14ac:dyDescent="0.25">
      <c r="C9" s="51"/>
      <c r="D9" s="52"/>
      <c r="E9" s="52"/>
      <c r="F9" s="52"/>
      <c r="G9" s="52"/>
      <c r="H9" s="52"/>
      <c r="I9" s="52"/>
      <c r="J9" s="52"/>
      <c r="K9" s="53"/>
    </row>
    <row r="10" spans="3:11" ht="15.75" thickBot="1" x14ac:dyDescent="0.3">
      <c r="C10" s="51"/>
      <c r="D10" s="52"/>
      <c r="E10" s="52"/>
      <c r="F10" s="52"/>
      <c r="G10" s="52"/>
      <c r="H10" s="52"/>
      <c r="I10" s="52"/>
      <c r="J10" s="52"/>
      <c r="K10" s="53"/>
    </row>
    <row r="11" spans="3:11" s="17" customFormat="1" x14ac:dyDescent="0.25">
      <c r="C11" s="54"/>
      <c r="D11" s="120" t="s">
        <v>336</v>
      </c>
      <c r="E11" s="121"/>
      <c r="F11" s="122"/>
      <c r="G11" s="55"/>
      <c r="H11" s="120" t="s">
        <v>337</v>
      </c>
      <c r="I11" s="121"/>
      <c r="J11" s="122"/>
      <c r="K11" s="56"/>
    </row>
    <row r="12" spans="3:11" s="17" customFormat="1" ht="15.75" thickBot="1" x14ac:dyDescent="0.3">
      <c r="C12" s="54"/>
      <c r="D12" s="123"/>
      <c r="E12" s="124"/>
      <c r="F12" s="125"/>
      <c r="G12" s="55"/>
      <c r="H12" s="123"/>
      <c r="I12" s="124"/>
      <c r="J12" s="125"/>
      <c r="K12" s="56"/>
    </row>
    <row r="13" spans="3:11" s="17" customFormat="1" x14ac:dyDescent="0.25">
      <c r="C13" s="54"/>
      <c r="D13" s="55"/>
      <c r="E13" s="55"/>
      <c r="F13" s="55"/>
      <c r="G13" s="55"/>
      <c r="H13" s="55"/>
      <c r="I13" s="55"/>
      <c r="J13" s="55"/>
      <c r="K13" s="56"/>
    </row>
    <row r="14" spans="3:11" s="17" customFormat="1" ht="15.75" thickBot="1" x14ac:dyDescent="0.3">
      <c r="C14" s="54"/>
      <c r="D14" s="55"/>
      <c r="E14" s="55"/>
      <c r="F14" s="55"/>
      <c r="G14" s="55"/>
      <c r="H14" s="55"/>
      <c r="I14" s="55"/>
      <c r="J14" s="55"/>
      <c r="K14" s="56"/>
    </row>
    <row r="15" spans="3:11" s="17" customFormat="1" x14ac:dyDescent="0.25">
      <c r="C15" s="54"/>
      <c r="D15" s="120" t="s">
        <v>340</v>
      </c>
      <c r="E15" s="121"/>
      <c r="F15" s="122"/>
      <c r="G15" s="55"/>
      <c r="H15" s="120" t="s">
        <v>341</v>
      </c>
      <c r="I15" s="121"/>
      <c r="J15" s="122"/>
      <c r="K15" s="56"/>
    </row>
    <row r="16" spans="3:11" s="17" customFormat="1" ht="15.75" thickBot="1" x14ac:dyDescent="0.3">
      <c r="C16" s="54"/>
      <c r="D16" s="123"/>
      <c r="E16" s="124"/>
      <c r="F16" s="125"/>
      <c r="G16" s="55"/>
      <c r="H16" s="123"/>
      <c r="I16" s="124"/>
      <c r="J16" s="125"/>
      <c r="K16" s="56"/>
    </row>
    <row r="17" spans="3:11" s="17" customFormat="1" x14ac:dyDescent="0.25">
      <c r="C17" s="54"/>
      <c r="D17" s="55"/>
      <c r="E17" s="55"/>
      <c r="F17" s="55"/>
      <c r="G17" s="55"/>
      <c r="H17" s="55"/>
      <c r="I17" s="55"/>
      <c r="J17" s="55"/>
      <c r="K17" s="56"/>
    </row>
    <row r="18" spans="3:11" s="17" customFormat="1" ht="15.75" thickBot="1" x14ac:dyDescent="0.3">
      <c r="C18" s="54"/>
      <c r="D18" s="55"/>
      <c r="E18" s="55"/>
      <c r="F18" s="55"/>
      <c r="G18" s="55"/>
      <c r="H18" s="55"/>
      <c r="I18" s="55"/>
      <c r="J18" s="55"/>
      <c r="K18" s="56"/>
    </row>
    <row r="19" spans="3:11" s="17" customFormat="1" x14ac:dyDescent="0.25">
      <c r="C19" s="54"/>
      <c r="D19" s="120" t="s">
        <v>338</v>
      </c>
      <c r="E19" s="121"/>
      <c r="F19" s="122"/>
      <c r="G19" s="55"/>
      <c r="H19" s="120" t="s">
        <v>339</v>
      </c>
      <c r="I19" s="121"/>
      <c r="J19" s="122"/>
      <c r="K19" s="56"/>
    </row>
    <row r="20" spans="3:11" s="17" customFormat="1" ht="15.75" thickBot="1" x14ac:dyDescent="0.3">
      <c r="C20" s="54"/>
      <c r="D20" s="123"/>
      <c r="E20" s="124"/>
      <c r="F20" s="125"/>
      <c r="G20" s="55"/>
      <c r="H20" s="123"/>
      <c r="I20" s="124"/>
      <c r="J20" s="125"/>
      <c r="K20" s="56"/>
    </row>
    <row r="21" spans="3:11" s="17" customFormat="1" x14ac:dyDescent="0.25">
      <c r="C21" s="54"/>
      <c r="D21" s="55"/>
      <c r="E21" s="55"/>
      <c r="F21" s="55"/>
      <c r="G21" s="55"/>
      <c r="H21" s="55"/>
      <c r="I21" s="55"/>
      <c r="J21" s="55"/>
      <c r="K21" s="56"/>
    </row>
    <row r="22" spans="3:11" x14ac:dyDescent="0.25">
      <c r="C22" s="51"/>
      <c r="D22" s="52"/>
      <c r="E22" s="52"/>
      <c r="F22" s="119" t="s">
        <v>355</v>
      </c>
      <c r="G22" s="119"/>
      <c r="H22" s="119"/>
      <c r="I22" s="52"/>
      <c r="J22" s="52"/>
      <c r="K22" s="53"/>
    </row>
    <row r="23" spans="3:11" ht="7.5" customHeight="1" x14ac:dyDescent="0.25">
      <c r="C23" s="51"/>
      <c r="D23" s="52"/>
      <c r="E23" s="52"/>
      <c r="F23" s="52"/>
      <c r="G23" s="57"/>
      <c r="H23" s="52"/>
      <c r="I23" s="52"/>
      <c r="J23" s="52"/>
      <c r="K23" s="53"/>
    </row>
    <row r="24" spans="3:11" x14ac:dyDescent="0.25">
      <c r="C24" s="51"/>
      <c r="D24" s="52"/>
      <c r="E24" s="119" t="s">
        <v>354</v>
      </c>
      <c r="F24" s="119"/>
      <c r="G24" s="119"/>
      <c r="H24" s="119"/>
      <c r="I24" s="119"/>
      <c r="J24" s="52"/>
      <c r="K24" s="53"/>
    </row>
    <row r="25" spans="3:11" ht="7.5" customHeight="1" x14ac:dyDescent="0.25">
      <c r="C25" s="51"/>
      <c r="D25" s="52"/>
      <c r="E25" s="52"/>
      <c r="F25" s="52"/>
      <c r="G25" s="57"/>
      <c r="H25" s="52"/>
      <c r="I25" s="52"/>
      <c r="J25" s="52"/>
      <c r="K25" s="53"/>
    </row>
    <row r="26" spans="3:11" x14ac:dyDescent="0.25">
      <c r="C26" s="51"/>
      <c r="D26" s="52"/>
      <c r="E26" s="119" t="s">
        <v>356</v>
      </c>
      <c r="F26" s="119"/>
      <c r="G26" s="119"/>
      <c r="H26" s="119"/>
      <c r="I26" s="119"/>
      <c r="J26" s="52"/>
      <c r="K26" s="102" t="s">
        <v>404</v>
      </c>
    </row>
    <row r="27" spans="3:11" ht="6.75" customHeight="1" thickBot="1" x14ac:dyDescent="0.3">
      <c r="C27" s="58"/>
      <c r="D27" s="59"/>
      <c r="E27" s="59"/>
      <c r="F27" s="59"/>
      <c r="G27" s="59"/>
      <c r="H27" s="59"/>
      <c r="I27" s="59"/>
      <c r="J27" s="59"/>
      <c r="K27" s="60"/>
    </row>
  </sheetData>
  <sheetProtection algorithmName="SHA-512" hashValue="8O4lB6ozNXaYCOKgW3pj9FA8k/IdT7kPvbmf8qY8ZUWycTBZBWX6hq+LA6R5h0NIx9Kp4m74/VFp809DbVrMag==" saltValue="sMJR9jqemESRp8aWLjdgcg==" spinCount="100000" sheet="1" objects="1" scenarios="1"/>
  <mergeCells count="13">
    <mergeCell ref="D3:F4"/>
    <mergeCell ref="H3:J4"/>
    <mergeCell ref="D7:F8"/>
    <mergeCell ref="H7:J8"/>
    <mergeCell ref="D11:F12"/>
    <mergeCell ref="H11:J12"/>
    <mergeCell ref="E26:I26"/>
    <mergeCell ref="D15:F16"/>
    <mergeCell ref="H15:J16"/>
    <mergeCell ref="D19:F20"/>
    <mergeCell ref="H19:J20"/>
    <mergeCell ref="E24:I24"/>
    <mergeCell ref="F22:H22"/>
  </mergeCells>
  <hyperlinks>
    <hyperlink ref="D3:F4" location="'Equity - Value Fund (Direct)'!A1" display="Equity - Value Fund (Direct)"/>
    <hyperlink ref="H3:J4" location="'Equity - Value Fund (Regular)'!A1" display="Equity - Value Fund (Regular)"/>
    <hyperlink ref="D7:F8" location="'ELSS (Direct)'!A1" display="Equity - ELSS Fund (Direct)"/>
    <hyperlink ref="H7:J8" location="'ELSS (Regular)'!A1" display="Equity - ELSS Fund (Regular)"/>
    <hyperlink ref="D11:F12" location="'Equity - ESG Fund(Direct)'!A1" display="Equity - ESG Fund (Direct)"/>
    <hyperlink ref="H11:J12" location="'Equity - ESG Fund(Regular)'!A1" display="Equity - ESG Fund (Regular)"/>
    <hyperlink ref="D15:F16" location="'Debt - Dynamic Bond (Direct)'!A1" display="Debt - Dynamic Bond (Direct)"/>
    <hyperlink ref="H15:J16" location="'Debt - Dynamic Bond (Regular)'!A1" display="Debt - Dynamic Bond (Regular)"/>
    <hyperlink ref="D19:F20" location="'Debt - Liquid (Direct)'!A1" display="Debt - Liquid Fund (Direct)"/>
    <hyperlink ref="H19:J20" location="'Debt - Liquid (Regular)'!A1" display="Debt - Liquid Fund (Regular)"/>
    <hyperlink ref="E24" r:id="rId1"/>
    <hyperlink ref="E26" r:id="rId2"/>
    <hyperlink ref="K26" location="Disclaimer!A1" display="Disclaimer"/>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A56"/>
  <sheetViews>
    <sheetView showRowColHeaders="0" zoomScaleNormal="10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60.570312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20" width="11" style="3" bestFit="1" customWidth="1"/>
    <col min="21" max="21" width="5.28515625" style="3" bestFit="1" customWidth="1"/>
    <col min="22" max="22" width="11" style="3" hidden="1" customWidth="1"/>
    <col min="23" max="23" width="5.28515625" style="3" hidden="1" customWidth="1"/>
    <col min="24" max="24" width="11" style="3" bestFit="1" customWidth="1"/>
    <col min="25" max="25" width="5.28515625" style="3" bestFit="1" customWidth="1"/>
    <col min="26" max="26" width="11" style="3" bestFit="1" customWidth="1"/>
    <col min="27" max="27" width="5.28515625" style="3" bestFit="1" customWidth="1"/>
    <col min="28" max="16384" width="9.140625" style="3"/>
  </cols>
  <sheetData>
    <row r="1" spans="1:27" ht="15.75" thickBot="1" x14ac:dyDescent="0.3"/>
    <row r="2" spans="1:27" ht="15" customHeight="1" x14ac:dyDescent="0.25">
      <c r="A2" s="128" t="s">
        <v>349</v>
      </c>
    </row>
    <row r="3" spans="1:27" ht="15" customHeight="1" thickBot="1" x14ac:dyDescent="0.3">
      <c r="A3" s="129"/>
    </row>
    <row r="4" spans="1:27" ht="15.75" thickBot="1" x14ac:dyDescent="0.3"/>
    <row r="5" spans="1:27" s="4" customFormat="1" x14ac:dyDescent="0.25">
      <c r="A5" s="32" t="s">
        <v>353</v>
      </c>
      <c r="B5" s="126" t="s">
        <v>8</v>
      </c>
      <c r="C5" s="126" t="s">
        <v>9</v>
      </c>
      <c r="D5" s="132" t="s">
        <v>115</v>
      </c>
      <c r="E5" s="132"/>
      <c r="F5" s="132" t="s">
        <v>116</v>
      </c>
      <c r="G5" s="132"/>
      <c r="H5" s="132" t="s">
        <v>117</v>
      </c>
      <c r="I5" s="132"/>
      <c r="J5" s="132" t="s">
        <v>47</v>
      </c>
      <c r="K5" s="132"/>
      <c r="L5" s="132" t="s">
        <v>48</v>
      </c>
      <c r="M5" s="132"/>
      <c r="N5" s="132" t="s">
        <v>1</v>
      </c>
      <c r="O5" s="132"/>
      <c r="P5" s="132" t="s">
        <v>2</v>
      </c>
      <c r="Q5" s="132"/>
      <c r="R5" s="132" t="s">
        <v>3</v>
      </c>
      <c r="S5" s="132"/>
      <c r="T5" s="132" t="s">
        <v>4</v>
      </c>
      <c r="U5" s="132"/>
      <c r="V5" s="132" t="s">
        <v>385</v>
      </c>
      <c r="W5" s="132"/>
      <c r="X5" s="132" t="s">
        <v>5</v>
      </c>
      <c r="Y5" s="132"/>
      <c r="Z5" s="132" t="s">
        <v>46</v>
      </c>
      <c r="AA5" s="135"/>
    </row>
    <row r="6" spans="1:27" s="4" customFormat="1" x14ac:dyDescent="0.25">
      <c r="A6" s="18" t="s">
        <v>7</v>
      </c>
      <c r="B6" s="127"/>
      <c r="C6" s="127"/>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61" t="s">
        <v>10</v>
      </c>
      <c r="T6" s="61" t="s">
        <v>0</v>
      </c>
      <c r="U6" s="61" t="s">
        <v>10</v>
      </c>
      <c r="V6" s="61" t="s">
        <v>0</v>
      </c>
      <c r="W6" s="61" t="s">
        <v>10</v>
      </c>
      <c r="X6" s="61" t="s">
        <v>0</v>
      </c>
      <c r="Y6" s="61" t="s">
        <v>10</v>
      </c>
      <c r="Z6" s="61" t="s">
        <v>0</v>
      </c>
      <c r="AA6" s="19" t="s">
        <v>10</v>
      </c>
    </row>
    <row r="7" spans="1:27" x14ac:dyDescent="0.25">
      <c r="A7" s="22"/>
      <c r="B7" s="7"/>
      <c r="C7" s="8"/>
      <c r="D7" s="8"/>
      <c r="E7" s="9"/>
      <c r="F7" s="8"/>
      <c r="G7" s="9"/>
      <c r="H7" s="8"/>
      <c r="I7" s="9"/>
      <c r="J7" s="8"/>
      <c r="K7" s="9"/>
      <c r="L7" s="8"/>
      <c r="M7" s="9"/>
      <c r="N7" s="8"/>
      <c r="O7" s="9"/>
      <c r="P7" s="8"/>
      <c r="Q7" s="9"/>
      <c r="R7" s="8"/>
      <c r="S7" s="9"/>
      <c r="T7" s="8"/>
      <c r="U7" s="9"/>
      <c r="V7" s="8"/>
      <c r="W7" s="9"/>
      <c r="X7" s="8"/>
      <c r="Y7" s="9"/>
      <c r="Z7" s="8"/>
      <c r="AA7" s="23"/>
    </row>
    <row r="8" spans="1:27" x14ac:dyDescent="0.25">
      <c r="A8" s="67" t="s">
        <v>118</v>
      </c>
      <c r="B8" s="68">
        <f>VLOOKUP($A8,'Return Data'!$A$7:$R$526,2,0)</f>
        <v>43976</v>
      </c>
      <c r="C8" s="69">
        <f>VLOOKUP($A8,'Return Data'!$A$7:$R$526,3,0)</f>
        <v>322.2201</v>
      </c>
      <c r="D8" s="69">
        <f>VLOOKUP($A8,'Return Data'!$A$7:$R$526,6,0)</f>
        <v>3.5572321437709098</v>
      </c>
      <c r="E8" s="70">
        <f t="shared" ref="E8:E50" si="0">RANK(D8,D$8:D$50,0)</f>
        <v>20</v>
      </c>
      <c r="F8" s="69">
        <f>VLOOKUP($A8,'Return Data'!$A$7:$R$526,7,0)</f>
        <v>3.56170374017336</v>
      </c>
      <c r="G8" s="70">
        <f t="shared" ref="G8:G50" si="1">RANK(F8,F$8:F$50,0)</f>
        <v>20</v>
      </c>
      <c r="H8" s="69">
        <f>VLOOKUP($A8,'Return Data'!$A$7:$R$526,8,0)</f>
        <v>5.6424194796990301</v>
      </c>
      <c r="I8" s="70">
        <f t="shared" ref="I8:I50" si="2">RANK(H8,H$8:H$50,0)</f>
        <v>4</v>
      </c>
      <c r="J8" s="69">
        <f>VLOOKUP($A8,'Return Data'!$A$7:$R$526,9,0)</f>
        <v>6.26464940597522</v>
      </c>
      <c r="K8" s="70">
        <f t="shared" ref="K8:K50" si="3">RANK(J8,J$8:J$50,0)</f>
        <v>2</v>
      </c>
      <c r="L8" s="69">
        <f>VLOOKUP($A8,'Return Data'!$A$7:$R$526,10,0)</f>
        <v>5.38015979767352</v>
      </c>
      <c r="M8" s="70">
        <f t="shared" ref="M8:M50" si="4">RANK(L8,L$8:L$50,0)</f>
        <v>3</v>
      </c>
      <c r="N8" s="69">
        <f>VLOOKUP($A8,'Return Data'!$A$7:$R$526,11,0)</f>
        <v>5.8942703965233401</v>
      </c>
      <c r="O8" s="70">
        <f t="shared" ref="O8:O24" si="5">RANK(N8,N$8:N$50,0)</f>
        <v>10</v>
      </c>
      <c r="P8" s="69">
        <f>VLOOKUP($A8,'Return Data'!$A$7:$R$526,12,0)</f>
        <v>5.6124097228018002</v>
      </c>
      <c r="Q8" s="70">
        <f t="shared" ref="Q8:Q24" si="6">RANK(P8,P$8:P$50,0)</f>
        <v>11</v>
      </c>
      <c r="R8" s="69">
        <f>VLOOKUP($A8,'Return Data'!$A$7:$R$526,13,0)</f>
        <v>5.67117002354364</v>
      </c>
      <c r="S8" s="70">
        <f t="shared" ref="S8:S24" si="7">RANK(R8,R$8:R$50,0)</f>
        <v>14</v>
      </c>
      <c r="T8" s="69">
        <f>VLOOKUP($A8,'Return Data'!$A$7:$R$526,14,0)</f>
        <v>6.0714267215363504</v>
      </c>
      <c r="U8" s="70">
        <f t="shared" ref="U8:U24" si="8">RANK(T8,T$8:T$50,0)</f>
        <v>6</v>
      </c>
      <c r="V8" s="69">
        <f>VLOOKUP($A8,'Return Data'!$A$7:$R$526,18,0)</f>
        <v>0</v>
      </c>
      <c r="W8" s="70">
        <f t="shared" ref="W8:W24" si="9">RANK(V8,V$8:V$50,0)</f>
        <v>1</v>
      </c>
      <c r="X8" s="69">
        <f>VLOOKUP($A8,'Return Data'!$A$7:$R$526,15,0)</f>
        <v>7.3575456426782404</v>
      </c>
      <c r="Y8" s="70">
        <f t="shared" ref="Y8:Y24" si="10">RANK(X8,X$8:X$50,0)</f>
        <v>7</v>
      </c>
      <c r="Z8" s="69">
        <f>VLOOKUP($A8,'Return Data'!$A$7:$R$526,17,0)</f>
        <v>10.1513105530618</v>
      </c>
      <c r="AA8" s="71">
        <f t="shared" ref="AA8:AA50" si="11">RANK(Z8,Z$8:Z$50,0)</f>
        <v>5</v>
      </c>
    </row>
    <row r="9" spans="1:27" x14ac:dyDescent="0.25">
      <c r="A9" s="67" t="s">
        <v>119</v>
      </c>
      <c r="B9" s="68">
        <f>VLOOKUP($A9,'Return Data'!$A$7:$R$526,2,0)</f>
        <v>43976</v>
      </c>
      <c r="C9" s="69">
        <f>VLOOKUP($A9,'Return Data'!$A$7:$R$526,3,0)</f>
        <v>2222.2802999999999</v>
      </c>
      <c r="D9" s="69">
        <f>VLOOKUP($A9,'Return Data'!$A$7:$R$526,6,0)</f>
        <v>3.6170488817939299</v>
      </c>
      <c r="E9" s="70">
        <f t="shared" si="0"/>
        <v>16</v>
      </c>
      <c r="F9" s="69">
        <f>VLOOKUP($A9,'Return Data'!$A$7:$R$526,7,0)</f>
        <v>3.6194093371702398</v>
      </c>
      <c r="G9" s="70">
        <f t="shared" si="1"/>
        <v>17</v>
      </c>
      <c r="H9" s="69">
        <f>VLOOKUP($A9,'Return Data'!$A$7:$R$526,8,0)</f>
        <v>5.2160249372986804</v>
      </c>
      <c r="I9" s="70">
        <f t="shared" si="2"/>
        <v>13</v>
      </c>
      <c r="J9" s="69">
        <f>VLOOKUP($A9,'Return Data'!$A$7:$R$526,9,0)</f>
        <v>5.7234778313161101</v>
      </c>
      <c r="K9" s="70">
        <f t="shared" si="3"/>
        <v>13</v>
      </c>
      <c r="L9" s="69">
        <f>VLOOKUP($A9,'Return Data'!$A$7:$R$526,10,0)</f>
        <v>4.8992246023660604</v>
      </c>
      <c r="M9" s="70">
        <f t="shared" si="4"/>
        <v>15</v>
      </c>
      <c r="N9" s="69">
        <f>VLOOKUP($A9,'Return Data'!$A$7:$R$526,11,0)</f>
        <v>5.9816480389191797</v>
      </c>
      <c r="O9" s="70">
        <f t="shared" si="5"/>
        <v>9</v>
      </c>
      <c r="P9" s="69">
        <f>VLOOKUP($A9,'Return Data'!$A$7:$R$526,12,0)</f>
        <v>5.6467911524790404</v>
      </c>
      <c r="Q9" s="70">
        <f t="shared" si="6"/>
        <v>8</v>
      </c>
      <c r="R9" s="69">
        <f>VLOOKUP($A9,'Return Data'!$A$7:$R$526,13,0)</f>
        <v>5.6886511587009601</v>
      </c>
      <c r="S9" s="70">
        <f t="shared" si="7"/>
        <v>10</v>
      </c>
      <c r="T9" s="69">
        <f>VLOOKUP($A9,'Return Data'!$A$7:$R$526,14,0)</f>
        <v>6.0051034858684798</v>
      </c>
      <c r="U9" s="70">
        <f t="shared" si="8"/>
        <v>12</v>
      </c>
      <c r="V9" s="69">
        <f>VLOOKUP($A9,'Return Data'!$A$7:$R$526,18,0)</f>
        <v>0</v>
      </c>
      <c r="W9" s="70">
        <f t="shared" si="9"/>
        <v>1</v>
      </c>
      <c r="X9" s="69">
        <f>VLOOKUP($A9,'Return Data'!$A$7:$R$526,15,0)</f>
        <v>7.33424374521773</v>
      </c>
      <c r="Y9" s="70">
        <f t="shared" si="10"/>
        <v>12</v>
      </c>
      <c r="Z9" s="69">
        <f>VLOOKUP($A9,'Return Data'!$A$7:$R$526,17,0)</f>
        <v>10.0739701275948</v>
      </c>
      <c r="AA9" s="71">
        <f t="shared" si="11"/>
        <v>10</v>
      </c>
    </row>
    <row r="10" spans="1:27" x14ac:dyDescent="0.25">
      <c r="A10" s="67" t="s">
        <v>120</v>
      </c>
      <c r="B10" s="68">
        <f>VLOOKUP($A10,'Return Data'!$A$7:$R$526,2,0)</f>
        <v>43976</v>
      </c>
      <c r="C10" s="69">
        <f>VLOOKUP($A10,'Return Data'!$A$7:$R$526,3,0)</f>
        <v>2305.2732000000001</v>
      </c>
      <c r="D10" s="69">
        <f>VLOOKUP($A10,'Return Data'!$A$7:$R$526,6,0)</f>
        <v>3.2112685148345501</v>
      </c>
      <c r="E10" s="70">
        <f t="shared" si="0"/>
        <v>34</v>
      </c>
      <c r="F10" s="69">
        <f>VLOOKUP($A10,'Return Data'!$A$7:$R$526,7,0)</f>
        <v>3.2144739402342899</v>
      </c>
      <c r="G10" s="70">
        <f t="shared" si="1"/>
        <v>34</v>
      </c>
      <c r="H10" s="69">
        <f>VLOOKUP($A10,'Return Data'!$A$7:$R$526,8,0)</f>
        <v>4.4540796920084098</v>
      </c>
      <c r="I10" s="70">
        <f t="shared" si="2"/>
        <v>27</v>
      </c>
      <c r="J10" s="69">
        <f>VLOOKUP($A10,'Return Data'!$A$7:$R$526,9,0)</f>
        <v>4.3709634612585004</v>
      </c>
      <c r="K10" s="70">
        <f t="shared" si="3"/>
        <v>28</v>
      </c>
      <c r="L10" s="69">
        <f>VLOOKUP($A10,'Return Data'!$A$7:$R$526,10,0)</f>
        <v>4.0031105709798096</v>
      </c>
      <c r="M10" s="70">
        <f t="shared" si="4"/>
        <v>29</v>
      </c>
      <c r="N10" s="69">
        <f>VLOOKUP($A10,'Return Data'!$A$7:$R$526,11,0)</f>
        <v>5.7800162594503197</v>
      </c>
      <c r="O10" s="70">
        <f t="shared" si="5"/>
        <v>15</v>
      </c>
      <c r="P10" s="69">
        <f>VLOOKUP($A10,'Return Data'!$A$7:$R$526,12,0)</f>
        <v>5.56447916700479</v>
      </c>
      <c r="Q10" s="70">
        <f t="shared" si="6"/>
        <v>14</v>
      </c>
      <c r="R10" s="69">
        <f>VLOOKUP($A10,'Return Data'!$A$7:$R$526,13,0)</f>
        <v>5.668457487115</v>
      </c>
      <c r="S10" s="70">
        <f t="shared" si="7"/>
        <v>15</v>
      </c>
      <c r="T10" s="69">
        <f>VLOOKUP($A10,'Return Data'!$A$7:$R$526,14,0)</f>
        <v>5.9785437579829201</v>
      </c>
      <c r="U10" s="70">
        <f t="shared" si="8"/>
        <v>15</v>
      </c>
      <c r="V10" s="69">
        <f>VLOOKUP($A10,'Return Data'!$A$7:$R$526,18,0)</f>
        <v>0</v>
      </c>
      <c r="W10" s="70">
        <f t="shared" si="9"/>
        <v>1</v>
      </c>
      <c r="X10" s="69">
        <f>VLOOKUP($A10,'Return Data'!$A$7:$R$526,15,0)</f>
        <v>7.3482008879994698</v>
      </c>
      <c r="Y10" s="70">
        <f t="shared" si="10"/>
        <v>8</v>
      </c>
      <c r="Z10" s="69">
        <f>VLOOKUP($A10,'Return Data'!$A$7:$R$526,17,0)</f>
        <v>10.151525138095399</v>
      </c>
      <c r="AA10" s="71">
        <f t="shared" si="11"/>
        <v>4</v>
      </c>
    </row>
    <row r="11" spans="1:27" x14ac:dyDescent="0.25">
      <c r="A11" s="67" t="s">
        <v>121</v>
      </c>
      <c r="B11" s="68">
        <f>VLOOKUP($A11,'Return Data'!$A$7:$R$526,2,0)</f>
        <v>43976</v>
      </c>
      <c r="C11" s="69">
        <f>VLOOKUP($A11,'Return Data'!$A$7:$R$526,3,0)</f>
        <v>3079.5187999999998</v>
      </c>
      <c r="D11" s="69">
        <f>VLOOKUP($A11,'Return Data'!$A$7:$R$526,6,0)</f>
        <v>3.6884309368677699</v>
      </c>
      <c r="E11" s="70">
        <f t="shared" si="0"/>
        <v>12</v>
      </c>
      <c r="F11" s="69">
        <f>VLOOKUP($A11,'Return Data'!$A$7:$R$526,7,0)</f>
        <v>3.6884309368677699</v>
      </c>
      <c r="G11" s="70">
        <f t="shared" si="1"/>
        <v>11</v>
      </c>
      <c r="H11" s="69">
        <f>VLOOKUP($A11,'Return Data'!$A$7:$R$526,8,0)</f>
        <v>4.2129015119931799</v>
      </c>
      <c r="I11" s="70">
        <f t="shared" si="2"/>
        <v>29</v>
      </c>
      <c r="J11" s="69">
        <f>VLOOKUP($A11,'Return Data'!$A$7:$R$526,9,0)</f>
        <v>4.5032492820356298</v>
      </c>
      <c r="K11" s="70">
        <f t="shared" si="3"/>
        <v>26</v>
      </c>
      <c r="L11" s="69">
        <f>VLOOKUP($A11,'Return Data'!$A$7:$R$526,10,0)</f>
        <v>4.2004322139041399</v>
      </c>
      <c r="M11" s="70">
        <f t="shared" si="4"/>
        <v>26</v>
      </c>
      <c r="N11" s="69">
        <f>VLOOKUP($A11,'Return Data'!$A$7:$R$526,11,0)</f>
        <v>5.5856113718070297</v>
      </c>
      <c r="O11" s="70">
        <f t="shared" si="5"/>
        <v>22</v>
      </c>
      <c r="P11" s="69">
        <f>VLOOKUP($A11,'Return Data'!$A$7:$R$526,12,0)</f>
        <v>5.5009741277321096</v>
      </c>
      <c r="Q11" s="70">
        <f t="shared" si="6"/>
        <v>17</v>
      </c>
      <c r="R11" s="69">
        <f>VLOOKUP($A11,'Return Data'!$A$7:$R$526,13,0)</f>
        <v>5.6714950886090199</v>
      </c>
      <c r="S11" s="70">
        <f t="shared" si="7"/>
        <v>13</v>
      </c>
      <c r="T11" s="69">
        <f>VLOOKUP($A11,'Return Data'!$A$7:$R$526,14,0)</f>
        <v>6.00811670198211</v>
      </c>
      <c r="U11" s="70">
        <f t="shared" si="8"/>
        <v>11</v>
      </c>
      <c r="V11" s="69">
        <f>VLOOKUP($A11,'Return Data'!$A$7:$R$526,18,0)</f>
        <v>0</v>
      </c>
      <c r="W11" s="70">
        <f t="shared" si="9"/>
        <v>1</v>
      </c>
      <c r="X11" s="69">
        <f>VLOOKUP($A11,'Return Data'!$A$7:$R$526,15,0)</f>
        <v>7.3412424691001004</v>
      </c>
      <c r="Y11" s="70">
        <f t="shared" si="10"/>
        <v>11</v>
      </c>
      <c r="Z11" s="69">
        <f>VLOOKUP($A11,'Return Data'!$A$7:$R$526,17,0)</f>
        <v>10.0292434499626</v>
      </c>
      <c r="AA11" s="71">
        <f t="shared" si="11"/>
        <v>15</v>
      </c>
    </row>
    <row r="12" spans="1:27" x14ac:dyDescent="0.25">
      <c r="A12" s="67" t="s">
        <v>122</v>
      </c>
      <c r="B12" s="68">
        <f>VLOOKUP($A12,'Return Data'!$A$7:$R$526,2,0)</f>
        <v>43976</v>
      </c>
      <c r="C12" s="69">
        <f>VLOOKUP($A12,'Return Data'!$A$7:$R$526,3,0)</f>
        <v>2303.5942</v>
      </c>
      <c r="D12" s="69">
        <f>VLOOKUP($A12,'Return Data'!$A$7:$R$526,6,0)</f>
        <v>3.5432422381358499</v>
      </c>
      <c r="E12" s="70">
        <f t="shared" si="0"/>
        <v>22</v>
      </c>
      <c r="F12" s="69">
        <f>VLOOKUP($A12,'Return Data'!$A$7:$R$526,7,0)</f>
        <v>3.5439302931204599</v>
      </c>
      <c r="G12" s="70">
        <f t="shared" si="1"/>
        <v>22</v>
      </c>
      <c r="H12" s="69">
        <f>VLOOKUP($A12,'Return Data'!$A$7:$R$526,8,0)</f>
        <v>6.5637003208475999</v>
      </c>
      <c r="I12" s="70">
        <f t="shared" si="2"/>
        <v>1</v>
      </c>
      <c r="J12" s="69">
        <f>VLOOKUP($A12,'Return Data'!$A$7:$R$526,9,0)</f>
        <v>6.1362752846024797</v>
      </c>
      <c r="K12" s="70">
        <f t="shared" si="3"/>
        <v>6</v>
      </c>
      <c r="L12" s="69">
        <f>VLOOKUP($A12,'Return Data'!$A$7:$R$526,10,0)</f>
        <v>5.07163749037593</v>
      </c>
      <c r="M12" s="70">
        <f t="shared" si="4"/>
        <v>9</v>
      </c>
      <c r="N12" s="69">
        <f>VLOOKUP($A12,'Return Data'!$A$7:$R$526,11,0)</f>
        <v>5.7860459597882699</v>
      </c>
      <c r="O12" s="70">
        <f t="shared" si="5"/>
        <v>13</v>
      </c>
      <c r="P12" s="69">
        <f>VLOOKUP($A12,'Return Data'!$A$7:$R$526,12,0)</f>
        <v>5.4213114576870902</v>
      </c>
      <c r="Q12" s="70">
        <f t="shared" si="6"/>
        <v>23</v>
      </c>
      <c r="R12" s="69">
        <f>VLOOKUP($A12,'Return Data'!$A$7:$R$526,13,0)</f>
        <v>5.4711776865227</v>
      </c>
      <c r="S12" s="70">
        <f t="shared" si="7"/>
        <v>23</v>
      </c>
      <c r="T12" s="69">
        <f>VLOOKUP($A12,'Return Data'!$A$7:$R$526,14,0)</f>
        <v>5.7720060422333797</v>
      </c>
      <c r="U12" s="70">
        <f t="shared" si="8"/>
        <v>26</v>
      </c>
      <c r="V12" s="69">
        <f>VLOOKUP($A12,'Return Data'!$A$7:$R$526,18,0)</f>
        <v>0</v>
      </c>
      <c r="W12" s="70">
        <f t="shared" si="9"/>
        <v>1</v>
      </c>
      <c r="X12" s="69">
        <f>VLOOKUP($A12,'Return Data'!$A$7:$R$526,15,0)</f>
        <v>7.2388587104767197</v>
      </c>
      <c r="Y12" s="70">
        <f t="shared" si="10"/>
        <v>21</v>
      </c>
      <c r="Z12" s="69">
        <f>VLOOKUP($A12,'Return Data'!$A$7:$R$526,17,0)</f>
        <v>10.028462257430199</v>
      </c>
      <c r="AA12" s="71">
        <f t="shared" si="11"/>
        <v>16</v>
      </c>
    </row>
    <row r="13" spans="1:27" x14ac:dyDescent="0.25">
      <c r="A13" s="67" t="s">
        <v>123</v>
      </c>
      <c r="B13" s="68">
        <f>VLOOKUP($A13,'Return Data'!$A$7:$R$526,2,0)</f>
        <v>43976</v>
      </c>
      <c r="C13" s="69">
        <f>VLOOKUP($A13,'Return Data'!$A$7:$R$526,3,0)</f>
        <v>2403.1174999999998</v>
      </c>
      <c r="D13" s="69">
        <f>VLOOKUP($A13,'Return Data'!$A$7:$R$526,6,0)</f>
        <v>2.9711327696537699</v>
      </c>
      <c r="E13" s="70">
        <f t="shared" si="0"/>
        <v>35</v>
      </c>
      <c r="F13" s="69">
        <f>VLOOKUP($A13,'Return Data'!$A$7:$R$526,7,0)</f>
        <v>2.9721230883230301</v>
      </c>
      <c r="G13" s="70">
        <f t="shared" si="1"/>
        <v>35</v>
      </c>
      <c r="H13" s="69">
        <f>VLOOKUP($A13,'Return Data'!$A$7:$R$526,8,0)</f>
        <v>3.6908376485864198</v>
      </c>
      <c r="I13" s="70">
        <f t="shared" si="2"/>
        <v>38</v>
      </c>
      <c r="J13" s="69">
        <f>VLOOKUP($A13,'Return Data'!$A$7:$R$526,9,0)</f>
        <v>3.53581373782812</v>
      </c>
      <c r="K13" s="70">
        <f t="shared" si="3"/>
        <v>39</v>
      </c>
      <c r="L13" s="69">
        <f>VLOOKUP($A13,'Return Data'!$A$7:$R$526,10,0)</f>
        <v>3.4826120310451598</v>
      </c>
      <c r="M13" s="70">
        <f t="shared" si="4"/>
        <v>39</v>
      </c>
      <c r="N13" s="69">
        <f>VLOOKUP($A13,'Return Data'!$A$7:$R$526,11,0)</f>
        <v>4.1233710653231102</v>
      </c>
      <c r="O13" s="70">
        <f t="shared" si="5"/>
        <v>35</v>
      </c>
      <c r="P13" s="69">
        <f>VLOOKUP($A13,'Return Data'!$A$7:$R$526,12,0)</f>
        <v>4.6149138500516704</v>
      </c>
      <c r="Q13" s="70">
        <f t="shared" si="6"/>
        <v>34</v>
      </c>
      <c r="R13" s="69">
        <f>VLOOKUP($A13,'Return Data'!$A$7:$R$526,13,0)</f>
        <v>4.89236819569782</v>
      </c>
      <c r="S13" s="70">
        <f t="shared" si="7"/>
        <v>33</v>
      </c>
      <c r="T13" s="69">
        <f>VLOOKUP($A13,'Return Data'!$A$7:$R$526,14,0)</f>
        <v>5.2687296928149197</v>
      </c>
      <c r="U13" s="70">
        <f t="shared" si="8"/>
        <v>33</v>
      </c>
      <c r="V13" s="69">
        <f>VLOOKUP($A13,'Return Data'!$A$7:$R$526,18,0)</f>
        <v>0</v>
      </c>
      <c r="W13" s="70">
        <f t="shared" si="9"/>
        <v>1</v>
      </c>
      <c r="X13" s="69">
        <f>VLOOKUP($A13,'Return Data'!$A$7:$R$526,15,0)</f>
        <v>6.9343308776295798</v>
      </c>
      <c r="Y13" s="70">
        <f t="shared" si="10"/>
        <v>30</v>
      </c>
      <c r="Z13" s="69">
        <f>VLOOKUP($A13,'Return Data'!$A$7:$R$526,17,0)</f>
        <v>9.7308167335209106</v>
      </c>
      <c r="AA13" s="71">
        <f t="shared" si="11"/>
        <v>29</v>
      </c>
    </row>
    <row r="14" spans="1:27" x14ac:dyDescent="0.25">
      <c r="A14" s="67" t="s">
        <v>124</v>
      </c>
      <c r="B14" s="68">
        <f>VLOOKUP($A14,'Return Data'!$A$7:$R$526,2,0)</f>
        <v>43976</v>
      </c>
      <c r="C14" s="69">
        <f>VLOOKUP($A14,'Return Data'!$A$7:$R$526,3,0)</f>
        <v>2861.8588</v>
      </c>
      <c r="D14" s="69">
        <f>VLOOKUP($A14,'Return Data'!$A$7:$R$526,6,0)</f>
        <v>3.38521188928953</v>
      </c>
      <c r="E14" s="70">
        <f t="shared" si="0"/>
        <v>28</v>
      </c>
      <c r="F14" s="69">
        <f>VLOOKUP($A14,'Return Data'!$A$7:$R$526,7,0)</f>
        <v>3.3854145640823701</v>
      </c>
      <c r="G14" s="70">
        <f t="shared" si="1"/>
        <v>28</v>
      </c>
      <c r="H14" s="69">
        <f>VLOOKUP($A14,'Return Data'!$A$7:$R$526,8,0)</f>
        <v>4.4545659473325303</v>
      </c>
      <c r="I14" s="70">
        <f t="shared" si="2"/>
        <v>26</v>
      </c>
      <c r="J14" s="69">
        <f>VLOOKUP($A14,'Return Data'!$A$7:$R$526,9,0)</f>
        <v>4.9692819681301801</v>
      </c>
      <c r="K14" s="70">
        <f t="shared" si="3"/>
        <v>25</v>
      </c>
      <c r="L14" s="69">
        <f>VLOOKUP($A14,'Return Data'!$A$7:$R$526,10,0)</f>
        <v>4.4133853613470304</v>
      </c>
      <c r="M14" s="70">
        <f t="shared" si="4"/>
        <v>25</v>
      </c>
      <c r="N14" s="69">
        <f>VLOOKUP($A14,'Return Data'!$A$7:$R$526,11,0)</f>
        <v>5.82640177265404</v>
      </c>
      <c r="O14" s="70">
        <f t="shared" si="5"/>
        <v>11</v>
      </c>
      <c r="P14" s="69">
        <f>VLOOKUP($A14,'Return Data'!$A$7:$R$526,12,0)</f>
        <v>5.52459793684225</v>
      </c>
      <c r="Q14" s="70">
        <f t="shared" si="6"/>
        <v>16</v>
      </c>
      <c r="R14" s="69">
        <f>VLOOKUP($A14,'Return Data'!$A$7:$R$526,13,0)</f>
        <v>5.5596213104963104</v>
      </c>
      <c r="S14" s="70">
        <f t="shared" si="7"/>
        <v>18</v>
      </c>
      <c r="T14" s="69">
        <f>VLOOKUP($A14,'Return Data'!$A$7:$R$526,14,0)</f>
        <v>5.89637679422649</v>
      </c>
      <c r="U14" s="70">
        <f t="shared" si="8"/>
        <v>18</v>
      </c>
      <c r="V14" s="69">
        <f>VLOOKUP($A14,'Return Data'!$A$7:$R$526,18,0)</f>
        <v>0</v>
      </c>
      <c r="W14" s="70">
        <f t="shared" si="9"/>
        <v>1</v>
      </c>
      <c r="X14" s="69">
        <f>VLOOKUP($A14,'Return Data'!$A$7:$R$526,15,0)</f>
        <v>7.2750762745081898</v>
      </c>
      <c r="Y14" s="70">
        <f t="shared" si="10"/>
        <v>16</v>
      </c>
      <c r="Z14" s="69">
        <f>VLOOKUP($A14,'Return Data'!$A$7:$R$526,17,0)</f>
        <v>10.012031441614299</v>
      </c>
      <c r="AA14" s="71">
        <f t="shared" si="11"/>
        <v>20</v>
      </c>
    </row>
    <row r="15" spans="1:27" x14ac:dyDescent="0.25">
      <c r="A15" s="67" t="s">
        <v>125</v>
      </c>
      <c r="B15" s="68">
        <f>VLOOKUP($A15,'Return Data'!$A$7:$R$526,2,0)</f>
        <v>43976</v>
      </c>
      <c r="C15" s="69">
        <f>VLOOKUP($A15,'Return Data'!$A$7:$R$526,3,0)</f>
        <v>2579.8294999999998</v>
      </c>
      <c r="D15" s="69">
        <f>VLOOKUP($A15,'Return Data'!$A$7:$R$526,6,0)</f>
        <v>3.8812699181609598</v>
      </c>
      <c r="E15" s="70">
        <f t="shared" si="0"/>
        <v>5</v>
      </c>
      <c r="F15" s="69">
        <f>VLOOKUP($A15,'Return Data'!$A$7:$R$526,7,0)</f>
        <v>3.8802078991384201</v>
      </c>
      <c r="G15" s="70">
        <f t="shared" si="1"/>
        <v>5</v>
      </c>
      <c r="H15" s="69">
        <f>VLOOKUP($A15,'Return Data'!$A$7:$R$526,8,0)</f>
        <v>5.5329688147245699</v>
      </c>
      <c r="I15" s="70">
        <f t="shared" si="2"/>
        <v>6</v>
      </c>
      <c r="J15" s="69">
        <f>VLOOKUP($A15,'Return Data'!$A$7:$R$526,9,0)</f>
        <v>5.8875059734316801</v>
      </c>
      <c r="K15" s="70">
        <f t="shared" si="3"/>
        <v>10</v>
      </c>
      <c r="L15" s="69">
        <f>VLOOKUP($A15,'Return Data'!$A$7:$R$526,10,0)</f>
        <v>5.2439533778820397</v>
      </c>
      <c r="M15" s="70">
        <f t="shared" si="4"/>
        <v>5</v>
      </c>
      <c r="N15" s="69">
        <f>VLOOKUP($A15,'Return Data'!$A$7:$R$526,11,0)</f>
        <v>6.1648026967475698</v>
      </c>
      <c r="O15" s="70">
        <f t="shared" si="5"/>
        <v>4</v>
      </c>
      <c r="P15" s="69">
        <f>VLOOKUP($A15,'Return Data'!$A$7:$R$526,12,0)</f>
        <v>5.7582443829943397</v>
      </c>
      <c r="Q15" s="70">
        <f t="shared" si="6"/>
        <v>6</v>
      </c>
      <c r="R15" s="69">
        <f>VLOOKUP($A15,'Return Data'!$A$7:$R$526,13,0)</f>
        <v>5.8347297798951301</v>
      </c>
      <c r="S15" s="70">
        <f t="shared" si="7"/>
        <v>3</v>
      </c>
      <c r="T15" s="69">
        <f>VLOOKUP($A15,'Return Data'!$A$7:$R$526,14,0)</f>
        <v>6.1564319321036098</v>
      </c>
      <c r="U15" s="70">
        <f t="shared" si="8"/>
        <v>3</v>
      </c>
      <c r="V15" s="69">
        <f>VLOOKUP($A15,'Return Data'!$A$7:$R$526,18,0)</f>
        <v>0</v>
      </c>
      <c r="W15" s="70">
        <f t="shared" si="9"/>
        <v>1</v>
      </c>
      <c r="X15" s="69">
        <f>VLOOKUP($A15,'Return Data'!$A$7:$R$526,15,0)</f>
        <v>7.4012194559157303</v>
      </c>
      <c r="Y15" s="70">
        <f t="shared" si="10"/>
        <v>4</v>
      </c>
      <c r="Z15" s="69">
        <f>VLOOKUP($A15,'Return Data'!$A$7:$R$526,17,0)</f>
        <v>9.8957565447812605</v>
      </c>
      <c r="AA15" s="71">
        <f t="shared" si="11"/>
        <v>28</v>
      </c>
    </row>
    <row r="16" spans="1:27" x14ac:dyDescent="0.25">
      <c r="A16" s="67" t="s">
        <v>126</v>
      </c>
      <c r="B16" s="68">
        <f>VLOOKUP($A16,'Return Data'!$A$7:$R$526,2,0)</f>
        <v>43976</v>
      </c>
      <c r="C16" s="69">
        <f>VLOOKUP($A16,'Return Data'!$A$7:$R$526,3,0)</f>
        <v>2191.9054999999998</v>
      </c>
      <c r="D16" s="69">
        <f>VLOOKUP($A16,'Return Data'!$A$7:$R$526,6,0)</f>
        <v>2.9475943242802298</v>
      </c>
      <c r="E16" s="70">
        <f t="shared" si="0"/>
        <v>37</v>
      </c>
      <c r="F16" s="69">
        <f>VLOOKUP($A16,'Return Data'!$A$7:$R$526,7,0)</f>
        <v>2.9475943242802298</v>
      </c>
      <c r="G16" s="70">
        <f t="shared" si="1"/>
        <v>37</v>
      </c>
      <c r="H16" s="69">
        <f>VLOOKUP($A16,'Return Data'!$A$7:$R$526,8,0)</f>
        <v>3.29540635004913</v>
      </c>
      <c r="I16" s="70">
        <f t="shared" si="2"/>
        <v>41</v>
      </c>
      <c r="J16" s="69">
        <f>VLOOKUP($A16,'Return Data'!$A$7:$R$526,9,0)</f>
        <v>3.3776255814887501</v>
      </c>
      <c r="K16" s="70">
        <f t="shared" si="3"/>
        <v>41</v>
      </c>
      <c r="L16" s="69">
        <f>VLOOKUP($A16,'Return Data'!$A$7:$R$526,10,0)</f>
        <v>3.5024028922125998</v>
      </c>
      <c r="M16" s="70">
        <f t="shared" si="4"/>
        <v>36</v>
      </c>
      <c r="N16" s="69">
        <f>VLOOKUP($A16,'Return Data'!$A$7:$R$526,11,0)</f>
        <v>4.5334752447716404</v>
      </c>
      <c r="O16" s="70">
        <f t="shared" si="5"/>
        <v>31</v>
      </c>
      <c r="P16" s="69">
        <f>VLOOKUP($A16,'Return Data'!$A$7:$R$526,12,0)</f>
        <v>4.7094911437885303</v>
      </c>
      <c r="Q16" s="70">
        <f t="shared" si="6"/>
        <v>33</v>
      </c>
      <c r="R16" s="69">
        <f>VLOOKUP($A16,'Return Data'!$A$7:$R$526,13,0)</f>
        <v>4.8492463437921502</v>
      </c>
      <c r="S16" s="70">
        <f t="shared" si="7"/>
        <v>34</v>
      </c>
      <c r="T16" s="69">
        <f>VLOOKUP($A16,'Return Data'!$A$7:$R$526,14,0)</f>
        <v>5.2258957406980704</v>
      </c>
      <c r="U16" s="70">
        <f t="shared" si="8"/>
        <v>34</v>
      </c>
      <c r="V16" s="69">
        <f>VLOOKUP($A16,'Return Data'!$A$7:$R$526,18,0)</f>
        <v>0</v>
      </c>
      <c r="W16" s="70">
        <f t="shared" si="9"/>
        <v>1</v>
      </c>
      <c r="X16" s="69">
        <f>VLOOKUP($A16,'Return Data'!$A$7:$R$526,15,0)</f>
        <v>7.0597656443553296</v>
      </c>
      <c r="Y16" s="70">
        <f t="shared" si="10"/>
        <v>29</v>
      </c>
      <c r="Z16" s="69">
        <f>VLOOKUP($A16,'Return Data'!$A$7:$R$526,17,0)</f>
        <v>10.0583029711233</v>
      </c>
      <c r="AA16" s="71">
        <f t="shared" si="11"/>
        <v>12</v>
      </c>
    </row>
    <row r="17" spans="1:27" x14ac:dyDescent="0.25">
      <c r="A17" s="67" t="s">
        <v>127</v>
      </c>
      <c r="B17" s="68">
        <f>VLOOKUP($A17,'Return Data'!$A$7:$R$526,2,0)</f>
        <v>43976</v>
      </c>
      <c r="C17" s="69">
        <f>VLOOKUP($A17,'Return Data'!$A$7:$R$526,3,0)</f>
        <v>3007.7928000000002</v>
      </c>
      <c r="D17" s="69">
        <f>VLOOKUP($A17,'Return Data'!$A$7:$R$526,6,0)</f>
        <v>4.0378091799159197</v>
      </c>
      <c r="E17" s="70">
        <f t="shared" si="0"/>
        <v>4</v>
      </c>
      <c r="F17" s="69">
        <f>VLOOKUP($A17,'Return Data'!$A$7:$R$526,7,0)</f>
        <v>4.0374884220589404</v>
      </c>
      <c r="G17" s="70">
        <f t="shared" si="1"/>
        <v>4</v>
      </c>
      <c r="H17" s="69">
        <f>VLOOKUP($A17,'Return Data'!$A$7:$R$526,8,0)</f>
        <v>4.8342652668871899</v>
      </c>
      <c r="I17" s="70">
        <f t="shared" si="2"/>
        <v>21</v>
      </c>
      <c r="J17" s="69">
        <f>VLOOKUP($A17,'Return Data'!$A$7:$R$526,9,0)</f>
        <v>5.2569482386059203</v>
      </c>
      <c r="K17" s="70">
        <f t="shared" si="3"/>
        <v>22</v>
      </c>
      <c r="L17" s="69">
        <f>VLOOKUP($A17,'Return Data'!$A$7:$R$526,10,0)</f>
        <v>5.00167112978232</v>
      </c>
      <c r="M17" s="70">
        <f t="shared" si="4"/>
        <v>10</v>
      </c>
      <c r="N17" s="69">
        <f>VLOOKUP($A17,'Return Data'!$A$7:$R$526,11,0)</f>
        <v>6.1810466107425697</v>
      </c>
      <c r="O17" s="70">
        <f t="shared" si="5"/>
        <v>3</v>
      </c>
      <c r="P17" s="69">
        <f>VLOOKUP($A17,'Return Data'!$A$7:$R$526,12,0)</f>
        <v>5.8874464202213703</v>
      </c>
      <c r="Q17" s="70">
        <f t="shared" si="6"/>
        <v>2</v>
      </c>
      <c r="R17" s="69">
        <f>VLOOKUP($A17,'Return Data'!$A$7:$R$526,13,0)</f>
        <v>5.9904060759245796</v>
      </c>
      <c r="S17" s="70">
        <f t="shared" si="7"/>
        <v>2</v>
      </c>
      <c r="T17" s="69">
        <f>VLOOKUP($A17,'Return Data'!$A$7:$R$526,14,0)</f>
        <v>6.2811859067251801</v>
      </c>
      <c r="U17" s="70">
        <f t="shared" si="8"/>
        <v>2</v>
      </c>
      <c r="V17" s="69">
        <f>VLOOKUP($A17,'Return Data'!$A$7:$R$526,18,0)</f>
        <v>0</v>
      </c>
      <c r="W17" s="70">
        <f t="shared" si="9"/>
        <v>1</v>
      </c>
      <c r="X17" s="69">
        <f>VLOOKUP($A17,'Return Data'!$A$7:$R$526,15,0)</f>
        <v>7.4667186524376197</v>
      </c>
      <c r="Y17" s="70">
        <f t="shared" si="10"/>
        <v>2</v>
      </c>
      <c r="Z17" s="69">
        <f>VLOOKUP($A17,'Return Data'!$A$7:$R$526,17,0)</f>
        <v>10.2588880969009</v>
      </c>
      <c r="AA17" s="71">
        <f t="shared" si="11"/>
        <v>3</v>
      </c>
    </row>
    <row r="18" spans="1:27" x14ac:dyDescent="0.25">
      <c r="A18" s="67" t="s">
        <v>128</v>
      </c>
      <c r="B18" s="68">
        <f>VLOOKUP($A18,'Return Data'!$A$7:$R$526,2,0)</f>
        <v>43976</v>
      </c>
      <c r="C18" s="69">
        <f>VLOOKUP($A18,'Return Data'!$A$7:$R$526,3,0)</f>
        <v>3937.9259999999999</v>
      </c>
      <c r="D18" s="69">
        <f>VLOOKUP($A18,'Return Data'!$A$7:$R$526,6,0)</f>
        <v>3.2601416562448899</v>
      </c>
      <c r="E18" s="70">
        <f t="shared" si="0"/>
        <v>33</v>
      </c>
      <c r="F18" s="69">
        <f>VLOOKUP($A18,'Return Data'!$A$7:$R$526,7,0)</f>
        <v>3.26196065292506</v>
      </c>
      <c r="G18" s="70">
        <f t="shared" si="1"/>
        <v>33</v>
      </c>
      <c r="H18" s="69">
        <f>VLOOKUP($A18,'Return Data'!$A$7:$R$526,8,0)</f>
        <v>5.3431288016504297</v>
      </c>
      <c r="I18" s="70">
        <f t="shared" si="2"/>
        <v>11</v>
      </c>
      <c r="J18" s="69">
        <f>VLOOKUP($A18,'Return Data'!$A$7:$R$526,9,0)</f>
        <v>5.8192915102779104</v>
      </c>
      <c r="K18" s="70">
        <f t="shared" si="3"/>
        <v>11</v>
      </c>
      <c r="L18" s="69">
        <f>VLOOKUP($A18,'Return Data'!$A$7:$R$526,10,0)</f>
        <v>4.9539539378233002</v>
      </c>
      <c r="M18" s="70">
        <f t="shared" si="4"/>
        <v>13</v>
      </c>
      <c r="N18" s="69">
        <f>VLOOKUP($A18,'Return Data'!$A$7:$R$526,11,0)</f>
        <v>5.7836549704845703</v>
      </c>
      <c r="O18" s="70">
        <f t="shared" si="5"/>
        <v>14</v>
      </c>
      <c r="P18" s="69">
        <f>VLOOKUP($A18,'Return Data'!$A$7:$R$526,12,0)</f>
        <v>5.4741520807983797</v>
      </c>
      <c r="Q18" s="70">
        <f t="shared" si="6"/>
        <v>21</v>
      </c>
      <c r="R18" s="69">
        <f>VLOOKUP($A18,'Return Data'!$A$7:$R$526,13,0)</f>
        <v>5.5444032991640197</v>
      </c>
      <c r="S18" s="70">
        <f t="shared" si="7"/>
        <v>22</v>
      </c>
      <c r="T18" s="69">
        <f>VLOOKUP($A18,'Return Data'!$A$7:$R$526,14,0)</f>
        <v>5.8881475162626504</v>
      </c>
      <c r="U18" s="70">
        <f t="shared" si="8"/>
        <v>19</v>
      </c>
      <c r="V18" s="69">
        <f>VLOOKUP($A18,'Return Data'!$A$7:$R$526,18,0)</f>
        <v>0</v>
      </c>
      <c r="W18" s="70">
        <f t="shared" si="9"/>
        <v>1</v>
      </c>
      <c r="X18" s="69">
        <f>VLOOKUP($A18,'Return Data'!$A$7:$R$526,15,0)</f>
        <v>7.1694277236191901</v>
      </c>
      <c r="Y18" s="70">
        <f t="shared" si="10"/>
        <v>26</v>
      </c>
      <c r="Z18" s="69">
        <f>VLOOKUP($A18,'Return Data'!$A$7:$R$526,17,0)</f>
        <v>9.97442641348999</v>
      </c>
      <c r="AA18" s="71">
        <f t="shared" si="11"/>
        <v>24</v>
      </c>
    </row>
    <row r="19" spans="1:27" x14ac:dyDescent="0.25">
      <c r="A19" s="67" t="s">
        <v>129</v>
      </c>
      <c r="B19" s="68">
        <f>VLOOKUP($A19,'Return Data'!$A$7:$R$526,2,0)</f>
        <v>43976</v>
      </c>
      <c r="C19" s="69">
        <f>VLOOKUP($A19,'Return Data'!$A$7:$R$526,3,0)</f>
        <v>1993.2049999999999</v>
      </c>
      <c r="D19" s="69">
        <f>VLOOKUP($A19,'Return Data'!$A$7:$R$526,6,0)</f>
        <v>3.76493543105313</v>
      </c>
      <c r="E19" s="70">
        <f t="shared" si="0"/>
        <v>8</v>
      </c>
      <c r="F19" s="69">
        <f>VLOOKUP($A19,'Return Data'!$A$7:$R$526,7,0)</f>
        <v>3.76493543105313</v>
      </c>
      <c r="G19" s="70">
        <f t="shared" si="1"/>
        <v>8</v>
      </c>
      <c r="H19" s="69">
        <f>VLOOKUP($A19,'Return Data'!$A$7:$R$526,8,0)</f>
        <v>5.2582872082904997</v>
      </c>
      <c r="I19" s="70">
        <f t="shared" si="2"/>
        <v>12</v>
      </c>
      <c r="J19" s="69">
        <f>VLOOKUP($A19,'Return Data'!$A$7:$R$526,9,0)</f>
        <v>5.22288348484045</v>
      </c>
      <c r="K19" s="70">
        <f t="shared" si="3"/>
        <v>23</v>
      </c>
      <c r="L19" s="69">
        <f>VLOOKUP($A19,'Return Data'!$A$7:$R$526,10,0)</f>
        <v>4.7705025126104603</v>
      </c>
      <c r="M19" s="70">
        <f t="shared" si="4"/>
        <v>19</v>
      </c>
      <c r="N19" s="69">
        <f>VLOOKUP($A19,'Return Data'!$A$7:$R$526,11,0)</f>
        <v>5.1851870294690503</v>
      </c>
      <c r="O19" s="70">
        <f t="shared" si="5"/>
        <v>27</v>
      </c>
      <c r="P19" s="69">
        <f>VLOOKUP($A19,'Return Data'!$A$7:$R$526,12,0)</f>
        <v>5.2587413080155896</v>
      </c>
      <c r="Q19" s="70">
        <f t="shared" si="6"/>
        <v>26</v>
      </c>
      <c r="R19" s="69">
        <f>VLOOKUP($A19,'Return Data'!$A$7:$R$526,13,0)</f>
        <v>5.4697554329558198</v>
      </c>
      <c r="S19" s="70">
        <f t="shared" si="7"/>
        <v>24</v>
      </c>
      <c r="T19" s="69">
        <f>VLOOKUP($A19,'Return Data'!$A$7:$R$526,14,0)</f>
        <v>5.8587994577907301</v>
      </c>
      <c r="U19" s="70">
        <f t="shared" si="8"/>
        <v>23</v>
      </c>
      <c r="V19" s="69">
        <f>VLOOKUP($A19,'Return Data'!$A$7:$R$526,18,0)</f>
        <v>0</v>
      </c>
      <c r="W19" s="70">
        <f t="shared" si="9"/>
        <v>1</v>
      </c>
      <c r="X19" s="69">
        <f>VLOOKUP($A19,'Return Data'!$A$7:$R$526,15,0)</f>
        <v>7.2668369002733799</v>
      </c>
      <c r="Y19" s="70">
        <f t="shared" si="10"/>
        <v>18</v>
      </c>
      <c r="Z19" s="69">
        <f>VLOOKUP($A19,'Return Data'!$A$7:$R$526,17,0)</f>
        <v>9.9971221810194297</v>
      </c>
      <c r="AA19" s="71">
        <f t="shared" si="11"/>
        <v>22</v>
      </c>
    </row>
    <row r="20" spans="1:27" x14ac:dyDescent="0.25">
      <c r="A20" s="67" t="s">
        <v>130</v>
      </c>
      <c r="B20" s="68">
        <f>VLOOKUP($A20,'Return Data'!$A$7:$R$526,2,0)</f>
        <v>43976</v>
      </c>
      <c r="C20" s="69">
        <f>VLOOKUP($A20,'Return Data'!$A$7:$R$526,3,0)</f>
        <v>296.23829999999998</v>
      </c>
      <c r="D20" s="69">
        <f>VLOOKUP($A20,'Return Data'!$A$7:$R$526,6,0)</f>
        <v>3.6104574810366099</v>
      </c>
      <c r="E20" s="70">
        <f t="shared" si="0"/>
        <v>18</v>
      </c>
      <c r="F20" s="69">
        <f>VLOOKUP($A20,'Return Data'!$A$7:$R$526,7,0)</f>
        <v>3.6111718910398398</v>
      </c>
      <c r="G20" s="70">
        <f t="shared" si="1"/>
        <v>18</v>
      </c>
      <c r="H20" s="69">
        <f>VLOOKUP($A20,'Return Data'!$A$7:$R$526,8,0)</f>
        <v>5.6968337915563403</v>
      </c>
      <c r="I20" s="70">
        <f t="shared" si="2"/>
        <v>3</v>
      </c>
      <c r="J20" s="69">
        <f>VLOOKUP($A20,'Return Data'!$A$7:$R$526,9,0)</f>
        <v>6.1769410731522401</v>
      </c>
      <c r="K20" s="70">
        <f t="shared" si="3"/>
        <v>4</v>
      </c>
      <c r="L20" s="69">
        <f>VLOOKUP($A20,'Return Data'!$A$7:$R$526,10,0)</f>
        <v>5.1543291277470002</v>
      </c>
      <c r="M20" s="70">
        <f t="shared" si="4"/>
        <v>8</v>
      </c>
      <c r="N20" s="69">
        <f>VLOOKUP($A20,'Return Data'!$A$7:$R$526,11,0)</f>
        <v>6.0383382653274804</v>
      </c>
      <c r="O20" s="70">
        <f t="shared" si="5"/>
        <v>6</v>
      </c>
      <c r="P20" s="69">
        <f>VLOOKUP($A20,'Return Data'!$A$7:$R$526,12,0)</f>
        <v>5.6416102308466396</v>
      </c>
      <c r="Q20" s="70">
        <f t="shared" si="6"/>
        <v>9</v>
      </c>
      <c r="R20" s="69">
        <f>VLOOKUP($A20,'Return Data'!$A$7:$R$526,13,0)</f>
        <v>5.6719256903432997</v>
      </c>
      <c r="S20" s="70">
        <f t="shared" si="7"/>
        <v>12</v>
      </c>
      <c r="T20" s="69">
        <f>VLOOKUP($A20,'Return Data'!$A$7:$R$526,14,0)</f>
        <v>5.9952937238841502</v>
      </c>
      <c r="U20" s="70">
        <f t="shared" si="8"/>
        <v>13</v>
      </c>
      <c r="V20" s="69">
        <f>VLOOKUP($A20,'Return Data'!$A$7:$R$526,18,0)</f>
        <v>0</v>
      </c>
      <c r="W20" s="70">
        <f t="shared" si="9"/>
        <v>1</v>
      </c>
      <c r="X20" s="69">
        <f>VLOOKUP($A20,'Return Data'!$A$7:$R$526,15,0)</f>
        <v>7.2819286020862597</v>
      </c>
      <c r="Y20" s="70">
        <f t="shared" si="10"/>
        <v>15</v>
      </c>
      <c r="Z20" s="69">
        <f>VLOOKUP($A20,'Return Data'!$A$7:$R$526,17,0)</f>
        <v>10.0497797848437</v>
      </c>
      <c r="AA20" s="71">
        <f t="shared" si="11"/>
        <v>13</v>
      </c>
    </row>
    <row r="21" spans="1:27" x14ac:dyDescent="0.25">
      <c r="A21" s="67" t="s">
        <v>131</v>
      </c>
      <c r="B21" s="68">
        <f>VLOOKUP($A21,'Return Data'!$A$7:$R$526,2,0)</f>
        <v>43976</v>
      </c>
      <c r="C21" s="69">
        <f>VLOOKUP($A21,'Return Data'!$A$7:$R$526,3,0)</f>
        <v>2148.6828999999998</v>
      </c>
      <c r="D21" s="69">
        <f>VLOOKUP($A21,'Return Data'!$A$7:$R$526,6,0)</f>
        <v>3.7834305704147502</v>
      </c>
      <c r="E21" s="70">
        <f t="shared" si="0"/>
        <v>7</v>
      </c>
      <c r="F21" s="69">
        <f>VLOOKUP($A21,'Return Data'!$A$7:$R$526,7,0)</f>
        <v>3.7859148529941402</v>
      </c>
      <c r="G21" s="70">
        <f t="shared" si="1"/>
        <v>7</v>
      </c>
      <c r="H21" s="69">
        <f>VLOOKUP($A21,'Return Data'!$A$7:$R$526,8,0)</f>
        <v>5.0559054792941902</v>
      </c>
      <c r="I21" s="70">
        <f t="shared" si="2"/>
        <v>17</v>
      </c>
      <c r="J21" s="69">
        <f>VLOOKUP($A21,'Return Data'!$A$7:$R$526,9,0)</f>
        <v>5.2869083624779201</v>
      </c>
      <c r="K21" s="70">
        <f t="shared" si="3"/>
        <v>19</v>
      </c>
      <c r="L21" s="69">
        <f>VLOOKUP($A21,'Return Data'!$A$7:$R$526,10,0)</f>
        <v>4.9673659989550298</v>
      </c>
      <c r="M21" s="70">
        <f t="shared" si="4"/>
        <v>11</v>
      </c>
      <c r="N21" s="69">
        <f>VLOOKUP($A21,'Return Data'!$A$7:$R$526,11,0)</f>
        <v>6.1366714393445001</v>
      </c>
      <c r="O21" s="70">
        <f t="shared" si="5"/>
        <v>5</v>
      </c>
      <c r="P21" s="69">
        <f>VLOOKUP($A21,'Return Data'!$A$7:$R$526,12,0)</f>
        <v>5.7649920158363299</v>
      </c>
      <c r="Q21" s="70">
        <f t="shared" si="6"/>
        <v>5</v>
      </c>
      <c r="R21" s="69">
        <f>VLOOKUP($A21,'Return Data'!$A$7:$R$526,13,0)</f>
        <v>5.8231176447807096</v>
      </c>
      <c r="S21" s="70">
        <f t="shared" si="7"/>
        <v>4</v>
      </c>
      <c r="T21" s="69">
        <f>VLOOKUP($A21,'Return Data'!$A$7:$R$526,14,0)</f>
        <v>6.1197377745648804</v>
      </c>
      <c r="U21" s="70">
        <f t="shared" si="8"/>
        <v>4</v>
      </c>
      <c r="V21" s="69">
        <f>VLOOKUP($A21,'Return Data'!$A$7:$R$526,18,0)</f>
        <v>0</v>
      </c>
      <c r="W21" s="70">
        <f t="shared" si="9"/>
        <v>1</v>
      </c>
      <c r="X21" s="69">
        <f>VLOOKUP($A21,'Return Data'!$A$7:$R$526,15,0)</f>
        <v>7.40140552554581</v>
      </c>
      <c r="Y21" s="70">
        <f t="shared" si="10"/>
        <v>3</v>
      </c>
      <c r="Z21" s="69">
        <f>VLOOKUP($A21,'Return Data'!$A$7:$R$526,17,0)</f>
        <v>10.037919031349199</v>
      </c>
      <c r="AA21" s="71">
        <f t="shared" si="11"/>
        <v>14</v>
      </c>
    </row>
    <row r="22" spans="1:27" x14ac:dyDescent="0.25">
      <c r="A22" s="67" t="s">
        <v>132</v>
      </c>
      <c r="B22" s="68">
        <f>VLOOKUP($A22,'Return Data'!$A$7:$R$526,2,0)</f>
        <v>43976</v>
      </c>
      <c r="C22" s="69">
        <f>VLOOKUP($A22,'Return Data'!$A$7:$R$526,3,0)</f>
        <v>2420.1687000000002</v>
      </c>
      <c r="D22" s="69">
        <f>VLOOKUP($A22,'Return Data'!$A$7:$R$526,6,0)</f>
        <v>3.4283681414785101</v>
      </c>
      <c r="E22" s="70">
        <f t="shared" si="0"/>
        <v>25</v>
      </c>
      <c r="F22" s="69">
        <f>VLOOKUP($A22,'Return Data'!$A$7:$R$526,7,0)</f>
        <v>3.4330363281026601</v>
      </c>
      <c r="G22" s="70">
        <f t="shared" si="1"/>
        <v>25</v>
      </c>
      <c r="H22" s="69">
        <f>VLOOKUP($A22,'Return Data'!$A$7:$R$526,8,0)</f>
        <v>4.9130370934027097</v>
      </c>
      <c r="I22" s="70">
        <f t="shared" si="2"/>
        <v>19</v>
      </c>
      <c r="J22" s="69">
        <f>VLOOKUP($A22,'Return Data'!$A$7:$R$526,9,0)</f>
        <v>5.2713116038802301</v>
      </c>
      <c r="K22" s="70">
        <f t="shared" si="3"/>
        <v>21</v>
      </c>
      <c r="L22" s="69">
        <f>VLOOKUP($A22,'Return Data'!$A$7:$R$526,10,0)</f>
        <v>4.6254476059553804</v>
      </c>
      <c r="M22" s="70">
        <f t="shared" si="4"/>
        <v>22</v>
      </c>
      <c r="N22" s="69">
        <f>VLOOKUP($A22,'Return Data'!$A$7:$R$526,11,0)</f>
        <v>5.4214790500019596</v>
      </c>
      <c r="O22" s="70">
        <f t="shared" si="5"/>
        <v>26</v>
      </c>
      <c r="P22" s="69">
        <f>VLOOKUP($A22,'Return Data'!$A$7:$R$526,12,0)</f>
        <v>5.25275205671604</v>
      </c>
      <c r="Q22" s="70">
        <f t="shared" si="6"/>
        <v>27</v>
      </c>
      <c r="R22" s="69">
        <f>VLOOKUP($A22,'Return Data'!$A$7:$R$526,13,0)</f>
        <v>5.3237277408946797</v>
      </c>
      <c r="S22" s="70">
        <f t="shared" si="7"/>
        <v>28</v>
      </c>
      <c r="T22" s="69">
        <f>VLOOKUP($A22,'Return Data'!$A$7:$R$526,14,0)</f>
        <v>5.6458919757469204</v>
      </c>
      <c r="U22" s="70">
        <f t="shared" si="8"/>
        <v>29</v>
      </c>
      <c r="V22" s="69">
        <f>VLOOKUP($A22,'Return Data'!$A$7:$R$526,18,0)</f>
        <v>0</v>
      </c>
      <c r="W22" s="70">
        <f t="shared" si="9"/>
        <v>1</v>
      </c>
      <c r="X22" s="69">
        <f>VLOOKUP($A22,'Return Data'!$A$7:$R$526,15,0)</f>
        <v>7.0956370555191102</v>
      </c>
      <c r="Y22" s="70">
        <f t="shared" si="10"/>
        <v>28</v>
      </c>
      <c r="Z22" s="69">
        <f>VLOOKUP($A22,'Return Data'!$A$7:$R$526,17,0)</f>
        <v>9.9019210765049301</v>
      </c>
      <c r="AA22" s="71">
        <f t="shared" si="11"/>
        <v>27</v>
      </c>
    </row>
    <row r="23" spans="1:27" x14ac:dyDescent="0.25">
      <c r="A23" s="67" t="s">
        <v>133</v>
      </c>
      <c r="B23" s="68">
        <f>VLOOKUP($A23,'Return Data'!$A$7:$R$526,2,0)</f>
        <v>43976</v>
      </c>
      <c r="C23" s="69">
        <f>VLOOKUP($A23,'Return Data'!$A$7:$R$526,3,0)</f>
        <v>1551.9833000000001</v>
      </c>
      <c r="D23" s="69">
        <f>VLOOKUP($A23,'Return Data'!$A$7:$R$526,6,0)</f>
        <v>2.82912456692056</v>
      </c>
      <c r="E23" s="70">
        <f t="shared" si="0"/>
        <v>39</v>
      </c>
      <c r="F23" s="69">
        <f>VLOOKUP($A23,'Return Data'!$A$7:$R$526,7,0)</f>
        <v>2.82912456692056</v>
      </c>
      <c r="G23" s="70">
        <f t="shared" si="1"/>
        <v>38</v>
      </c>
      <c r="H23" s="69">
        <f>VLOOKUP($A23,'Return Data'!$A$7:$R$526,8,0)</f>
        <v>3.4016191050028501</v>
      </c>
      <c r="I23" s="70">
        <f t="shared" si="2"/>
        <v>40</v>
      </c>
      <c r="J23" s="69">
        <f>VLOOKUP($A23,'Return Data'!$A$7:$R$526,9,0)</f>
        <v>3.6317409341896001</v>
      </c>
      <c r="K23" s="70">
        <f t="shared" si="3"/>
        <v>38</v>
      </c>
      <c r="L23" s="69">
        <f>VLOOKUP($A23,'Return Data'!$A$7:$R$526,10,0)</f>
        <v>3.4442479314434999</v>
      </c>
      <c r="M23" s="70">
        <f t="shared" si="4"/>
        <v>40</v>
      </c>
      <c r="N23" s="69">
        <f>VLOOKUP($A23,'Return Data'!$A$7:$R$526,11,0)</f>
        <v>3.9459269767751799</v>
      </c>
      <c r="O23" s="70">
        <f t="shared" si="5"/>
        <v>37</v>
      </c>
      <c r="P23" s="69">
        <f>VLOOKUP($A23,'Return Data'!$A$7:$R$526,12,0)</f>
        <v>4.3679835810201402</v>
      </c>
      <c r="Q23" s="70">
        <f t="shared" si="6"/>
        <v>36</v>
      </c>
      <c r="R23" s="69">
        <f>VLOOKUP($A23,'Return Data'!$A$7:$R$526,13,0)</f>
        <v>4.6351954327228002</v>
      </c>
      <c r="S23" s="70">
        <f t="shared" si="7"/>
        <v>36</v>
      </c>
      <c r="T23" s="69">
        <f>VLOOKUP($A23,'Return Data'!$A$7:$R$526,14,0)</f>
        <v>5.0362517218170799</v>
      </c>
      <c r="U23" s="70">
        <f t="shared" si="8"/>
        <v>36</v>
      </c>
      <c r="V23" s="69">
        <f>VLOOKUP($A23,'Return Data'!$A$7:$R$526,18,0)</f>
        <v>0</v>
      </c>
      <c r="W23" s="70">
        <f t="shared" si="9"/>
        <v>1</v>
      </c>
      <c r="X23" s="69">
        <f>VLOOKUP($A23,'Return Data'!$A$7:$R$526,15,0)</f>
        <v>6.4931774983152497</v>
      </c>
      <c r="Y23" s="70">
        <f t="shared" si="10"/>
        <v>31</v>
      </c>
      <c r="Z23" s="69">
        <f>VLOOKUP($A23,'Return Data'!$A$7:$R$526,17,0)</f>
        <v>8.4420245934006406</v>
      </c>
      <c r="AA23" s="71">
        <f t="shared" si="11"/>
        <v>32</v>
      </c>
    </row>
    <row r="24" spans="1:27" x14ac:dyDescent="0.25">
      <c r="A24" s="67" t="s">
        <v>134</v>
      </c>
      <c r="B24" s="68">
        <f>VLOOKUP($A24,'Return Data'!$A$7:$R$526,2,0)</f>
        <v>43976</v>
      </c>
      <c r="C24" s="69">
        <f>VLOOKUP($A24,'Return Data'!$A$7:$R$526,3,0)</f>
        <v>1952.2583</v>
      </c>
      <c r="D24" s="69">
        <f>VLOOKUP($A24,'Return Data'!$A$7:$R$526,6,0)</f>
        <v>3.6162219811387599</v>
      </c>
      <c r="E24" s="70">
        <f t="shared" si="0"/>
        <v>17</v>
      </c>
      <c r="F24" s="69">
        <f>VLOOKUP($A24,'Return Data'!$A$7:$R$526,7,0)</f>
        <v>3.6219273203276598</v>
      </c>
      <c r="G24" s="70">
        <f t="shared" si="1"/>
        <v>16</v>
      </c>
      <c r="H24" s="69">
        <f>VLOOKUP($A24,'Return Data'!$A$7:$R$526,8,0)</f>
        <v>3.8221859768125599</v>
      </c>
      <c r="I24" s="70">
        <f t="shared" si="2"/>
        <v>36</v>
      </c>
      <c r="J24" s="69">
        <f>VLOOKUP($A24,'Return Data'!$A$7:$R$526,9,0)</f>
        <v>3.8657072963424102</v>
      </c>
      <c r="K24" s="70">
        <f t="shared" si="3"/>
        <v>32</v>
      </c>
      <c r="L24" s="69">
        <f>VLOOKUP($A24,'Return Data'!$A$7:$R$526,10,0)</f>
        <v>3.8543856577741198</v>
      </c>
      <c r="M24" s="70">
        <f t="shared" si="4"/>
        <v>32</v>
      </c>
      <c r="N24" s="69">
        <f>VLOOKUP($A24,'Return Data'!$A$7:$R$526,11,0)</f>
        <v>5.1049367927408902</v>
      </c>
      <c r="O24" s="70">
        <f t="shared" si="5"/>
        <v>28</v>
      </c>
      <c r="P24" s="69">
        <f>VLOOKUP($A24,'Return Data'!$A$7:$R$526,12,0)</f>
        <v>5.2354902694292802</v>
      </c>
      <c r="Q24" s="70">
        <f t="shared" si="6"/>
        <v>28</v>
      </c>
      <c r="R24" s="69">
        <f>VLOOKUP($A24,'Return Data'!$A$7:$R$526,13,0)</f>
        <v>5.4085554741588497</v>
      </c>
      <c r="S24" s="70">
        <f t="shared" si="7"/>
        <v>27</v>
      </c>
      <c r="T24" s="69">
        <f>VLOOKUP($A24,'Return Data'!$A$7:$R$526,14,0)</f>
        <v>5.7752787005101496</v>
      </c>
      <c r="U24" s="70">
        <f t="shared" si="8"/>
        <v>24</v>
      </c>
      <c r="V24" s="69">
        <f>VLOOKUP($A24,'Return Data'!$A$7:$R$526,18,0)</f>
        <v>0</v>
      </c>
      <c r="W24" s="70">
        <f t="shared" si="9"/>
        <v>1</v>
      </c>
      <c r="X24" s="69">
        <f>VLOOKUP($A24,'Return Data'!$A$7:$R$526,15,0)</f>
        <v>7.2115590020420699</v>
      </c>
      <c r="Y24" s="70">
        <f t="shared" si="10"/>
        <v>23</v>
      </c>
      <c r="Z24" s="69">
        <f>VLOOKUP($A24,'Return Data'!$A$7:$R$526,17,0)</f>
        <v>10.0986384090324</v>
      </c>
      <c r="AA24" s="71">
        <f t="shared" si="11"/>
        <v>8</v>
      </c>
    </row>
    <row r="25" spans="1:27" x14ac:dyDescent="0.25">
      <c r="A25" s="67" t="s">
        <v>135</v>
      </c>
      <c r="B25" s="68">
        <f>VLOOKUP($A25,'Return Data'!$A$7:$R$526,2,0)</f>
        <v>43976</v>
      </c>
      <c r="C25" s="69">
        <f>VLOOKUP($A25,'Return Data'!$A$7:$R$526,3,0)</f>
        <v>1950.9774</v>
      </c>
      <c r="D25" s="69">
        <f>VLOOKUP($A25,'Return Data'!$A$7:$R$526,6,0)</f>
        <v>4.2192705284527197</v>
      </c>
      <c r="E25" s="70">
        <f t="shared" si="0"/>
        <v>3</v>
      </c>
      <c r="F25" s="69">
        <f>VLOOKUP($A25,'Return Data'!$A$7:$R$526,7,0)</f>
        <v>4.2208702712264898</v>
      </c>
      <c r="G25" s="70">
        <f t="shared" si="1"/>
        <v>3</v>
      </c>
      <c r="H25" s="69">
        <f>VLOOKUP($A25,'Return Data'!$A$7:$R$526,8,0)</f>
        <v>4.2232697492511999</v>
      </c>
      <c r="I25" s="70">
        <f t="shared" si="2"/>
        <v>28</v>
      </c>
      <c r="J25" s="69">
        <f>VLOOKUP($A25,'Return Data'!$A$7:$R$526,9,0)</f>
        <v>3.7228351642764799</v>
      </c>
      <c r="K25" s="70">
        <f t="shared" si="3"/>
        <v>36</v>
      </c>
      <c r="L25" s="69">
        <f>VLOOKUP($A25,'Return Data'!$A$7:$R$526,10,0)</f>
        <v>3.7626691395167202</v>
      </c>
      <c r="M25" s="70">
        <f t="shared" si="4"/>
        <v>35</v>
      </c>
      <c r="N25" s="69"/>
      <c r="O25" s="70"/>
      <c r="P25" s="69"/>
      <c r="Q25" s="70"/>
      <c r="R25" s="69"/>
      <c r="S25" s="70"/>
      <c r="T25" s="69"/>
      <c r="U25" s="70"/>
      <c r="V25" s="69"/>
      <c r="W25" s="70"/>
      <c r="X25" s="69"/>
      <c r="Y25" s="70"/>
      <c r="Z25" s="69">
        <f>VLOOKUP($A25,'Return Data'!$A$7:$R$526,17,0)</f>
        <v>4.9818493050283603</v>
      </c>
      <c r="AA25" s="71">
        <f t="shared" si="11"/>
        <v>42</v>
      </c>
    </row>
    <row r="26" spans="1:27" x14ac:dyDescent="0.25">
      <c r="A26" s="67" t="s">
        <v>136</v>
      </c>
      <c r="B26" s="68">
        <f>VLOOKUP($A26,'Return Data'!$A$7:$R$526,2,0)</f>
        <v>43976</v>
      </c>
      <c r="C26" s="69">
        <f>VLOOKUP($A26,'Return Data'!$A$7:$R$526,3,0)</f>
        <v>1952.9139</v>
      </c>
      <c r="D26" s="69">
        <f>VLOOKUP($A26,'Return Data'!$A$7:$R$526,6,0)</f>
        <v>3.6486566139845</v>
      </c>
      <c r="E26" s="70">
        <f t="shared" si="0"/>
        <v>14</v>
      </c>
      <c r="F26" s="69">
        <f>VLOOKUP($A26,'Return Data'!$A$7:$R$526,7,0)</f>
        <v>3.64876284816344</v>
      </c>
      <c r="G26" s="70">
        <f t="shared" si="1"/>
        <v>13</v>
      </c>
      <c r="H26" s="69">
        <f>VLOOKUP($A26,'Return Data'!$A$7:$R$526,8,0)</f>
        <v>3.82999325017976</v>
      </c>
      <c r="I26" s="70">
        <f t="shared" si="2"/>
        <v>34</v>
      </c>
      <c r="J26" s="69">
        <f>VLOOKUP($A26,'Return Data'!$A$7:$R$526,9,0)</f>
        <v>3.8958736263737501</v>
      </c>
      <c r="K26" s="70">
        <f t="shared" si="3"/>
        <v>31</v>
      </c>
      <c r="L26" s="69">
        <f>VLOOKUP($A26,'Return Data'!$A$7:$R$526,10,0)</f>
        <v>3.9073214654294999</v>
      </c>
      <c r="M26" s="70">
        <f t="shared" si="4"/>
        <v>30</v>
      </c>
      <c r="N26" s="69"/>
      <c r="O26" s="70"/>
      <c r="P26" s="69"/>
      <c r="Q26" s="70"/>
      <c r="R26" s="69"/>
      <c r="S26" s="70"/>
      <c r="T26" s="69"/>
      <c r="U26" s="70"/>
      <c r="V26" s="69"/>
      <c r="W26" s="70"/>
      <c r="X26" s="69"/>
      <c r="Y26" s="70"/>
      <c r="Z26" s="69">
        <f>VLOOKUP($A26,'Return Data'!$A$7:$R$526,17,0)</f>
        <v>5.2257700679489796</v>
      </c>
      <c r="AA26" s="71">
        <f t="shared" si="11"/>
        <v>39</v>
      </c>
    </row>
    <row r="27" spans="1:27" x14ac:dyDescent="0.25">
      <c r="A27" s="67" t="s">
        <v>137</v>
      </c>
      <c r="B27" s="68">
        <f>VLOOKUP($A27,'Return Data'!$A$7:$R$526,2,0)</f>
        <v>43976</v>
      </c>
      <c r="C27" s="69">
        <f>VLOOKUP($A27,'Return Data'!$A$7:$R$526,3,0)</f>
        <v>1952.6185</v>
      </c>
      <c r="D27" s="69">
        <f>VLOOKUP($A27,'Return Data'!$A$7:$R$526,6,0)</f>
        <v>3.6884715244885902</v>
      </c>
      <c r="E27" s="70">
        <f t="shared" si="0"/>
        <v>11</v>
      </c>
      <c r="F27" s="69">
        <f>VLOOKUP($A27,'Return Data'!$A$7:$R$526,7,0)</f>
        <v>3.6443272652350802</v>
      </c>
      <c r="G27" s="70">
        <f t="shared" si="1"/>
        <v>14</v>
      </c>
      <c r="H27" s="69">
        <f>VLOOKUP($A27,'Return Data'!$A$7:$R$526,8,0)</f>
        <v>3.8292359271210201</v>
      </c>
      <c r="I27" s="70">
        <f t="shared" si="2"/>
        <v>35</v>
      </c>
      <c r="J27" s="69">
        <f>VLOOKUP($A27,'Return Data'!$A$7:$R$526,9,0)</f>
        <v>3.86298438511683</v>
      </c>
      <c r="K27" s="70">
        <f t="shared" si="3"/>
        <v>33</v>
      </c>
      <c r="L27" s="69">
        <f>VLOOKUP($A27,'Return Data'!$A$7:$R$526,10,0)</f>
        <v>3.85367238624907</v>
      </c>
      <c r="M27" s="70">
        <f t="shared" si="4"/>
        <v>33</v>
      </c>
      <c r="N27" s="69"/>
      <c r="O27" s="70"/>
      <c r="P27" s="69"/>
      <c r="Q27" s="70"/>
      <c r="R27" s="69"/>
      <c r="S27" s="70"/>
      <c r="T27" s="69"/>
      <c r="U27" s="70"/>
      <c r="V27" s="69"/>
      <c r="W27" s="70"/>
      <c r="X27" s="69"/>
      <c r="Y27" s="70"/>
      <c r="Z27" s="69">
        <f>VLOOKUP($A27,'Return Data'!$A$7:$R$526,17,0)</f>
        <v>5.1865725992887297</v>
      </c>
      <c r="AA27" s="71">
        <f t="shared" si="11"/>
        <v>41</v>
      </c>
    </row>
    <row r="28" spans="1:27" x14ac:dyDescent="0.25">
      <c r="A28" s="67" t="s">
        <v>138</v>
      </c>
      <c r="B28" s="68">
        <f>VLOOKUP($A28,'Return Data'!$A$7:$R$526,2,0)</f>
        <v>43976</v>
      </c>
      <c r="C28" s="69">
        <f>VLOOKUP($A28,'Return Data'!$A$7:$R$526,3,0)</f>
        <v>1952.7454</v>
      </c>
      <c r="D28" s="69">
        <f>VLOOKUP($A28,'Return Data'!$A$7:$R$526,6,0)</f>
        <v>3.73123129813413</v>
      </c>
      <c r="E28" s="70">
        <f t="shared" si="0"/>
        <v>10</v>
      </c>
      <c r="F28" s="69">
        <f>VLOOKUP($A28,'Return Data'!$A$7:$R$526,7,0)</f>
        <v>3.73324118177409</v>
      </c>
      <c r="G28" s="70">
        <f t="shared" si="1"/>
        <v>10</v>
      </c>
      <c r="H28" s="69">
        <f>VLOOKUP($A28,'Return Data'!$A$7:$R$526,8,0)</f>
        <v>3.8458341392043001</v>
      </c>
      <c r="I28" s="70">
        <f t="shared" si="2"/>
        <v>33</v>
      </c>
      <c r="J28" s="69">
        <f>VLOOKUP($A28,'Return Data'!$A$7:$R$526,9,0)</f>
        <v>3.8488066617706802</v>
      </c>
      <c r="K28" s="70">
        <f t="shared" si="3"/>
        <v>34</v>
      </c>
      <c r="L28" s="69">
        <f>VLOOKUP($A28,'Return Data'!$A$7:$R$526,10,0)</f>
        <v>3.8687830338822802</v>
      </c>
      <c r="M28" s="70">
        <f t="shared" si="4"/>
        <v>31</v>
      </c>
      <c r="N28" s="69"/>
      <c r="O28" s="70"/>
      <c r="P28" s="69"/>
      <c r="Q28" s="70"/>
      <c r="R28" s="69"/>
      <c r="S28" s="70"/>
      <c r="T28" s="69"/>
      <c r="U28" s="70"/>
      <c r="V28" s="69"/>
      <c r="W28" s="70"/>
      <c r="X28" s="69"/>
      <c r="Y28" s="70"/>
      <c r="Z28" s="69">
        <f>VLOOKUP($A28,'Return Data'!$A$7:$R$526,17,0)</f>
        <v>5.1960516265624097</v>
      </c>
      <c r="AA28" s="71">
        <f t="shared" si="11"/>
        <v>40</v>
      </c>
    </row>
    <row r="29" spans="1:27" x14ac:dyDescent="0.25">
      <c r="A29" s="67" t="s">
        <v>139</v>
      </c>
      <c r="B29" s="68">
        <f>VLOOKUP($A29,'Return Data'!$A$7:$R$526,2,0)</f>
        <v>43976</v>
      </c>
      <c r="C29" s="69">
        <f>VLOOKUP($A29,'Return Data'!$A$7:$R$526,3,0)</f>
        <v>2750.2103999999999</v>
      </c>
      <c r="D29" s="69">
        <f>VLOOKUP($A29,'Return Data'!$A$7:$R$526,6,0)</f>
        <v>3.3394682131250302</v>
      </c>
      <c r="E29" s="70">
        <f t="shared" si="0"/>
        <v>30</v>
      </c>
      <c r="F29" s="69">
        <f>VLOOKUP($A29,'Return Data'!$A$7:$R$526,7,0)</f>
        <v>3.34007939608242</v>
      </c>
      <c r="G29" s="70">
        <f t="shared" si="1"/>
        <v>30</v>
      </c>
      <c r="H29" s="69">
        <f>VLOOKUP($A29,'Return Data'!$A$7:$R$526,8,0)</f>
        <v>5.4850849264927399</v>
      </c>
      <c r="I29" s="70">
        <f t="shared" si="2"/>
        <v>9</v>
      </c>
      <c r="J29" s="69">
        <f>VLOOKUP($A29,'Return Data'!$A$7:$R$526,9,0)</f>
        <v>5.9503656946908396</v>
      </c>
      <c r="K29" s="70">
        <f t="shared" si="3"/>
        <v>8</v>
      </c>
      <c r="L29" s="69">
        <f>VLOOKUP($A29,'Return Data'!$A$7:$R$526,10,0)</f>
        <v>4.8853902501523097</v>
      </c>
      <c r="M29" s="70">
        <f t="shared" si="4"/>
        <v>16</v>
      </c>
      <c r="N29" s="69">
        <f>VLOOKUP($A29,'Return Data'!$A$7:$R$526,11,0)</f>
        <v>5.5345384290976698</v>
      </c>
      <c r="O29" s="70">
        <f t="shared" ref="O29:O50" si="12">RANK(N29,N$8:N$50,0)</f>
        <v>23</v>
      </c>
      <c r="P29" s="69">
        <f>VLOOKUP($A29,'Return Data'!$A$7:$R$526,12,0)</f>
        <v>5.34268686340587</v>
      </c>
      <c r="Q29" s="70">
        <f t="shared" ref="Q29:Q50" si="13">RANK(P29,P$8:P$50,0)</f>
        <v>24</v>
      </c>
      <c r="R29" s="69">
        <f>VLOOKUP($A29,'Return Data'!$A$7:$R$526,13,0)</f>
        <v>5.4278149657389196</v>
      </c>
      <c r="S29" s="70">
        <f t="shared" ref="S29:S50" si="14">RANK(R29,R$8:R$50,0)</f>
        <v>26</v>
      </c>
      <c r="T29" s="69">
        <f>VLOOKUP($A29,'Return Data'!$A$7:$R$526,14,0)</f>
        <v>5.7506332998060703</v>
      </c>
      <c r="U29" s="70">
        <f>RANK(T29,T$8:T$50,0)</f>
        <v>27</v>
      </c>
      <c r="V29" s="69">
        <f>VLOOKUP($A29,'Return Data'!$A$7:$R$526,18,0)</f>
        <v>0</v>
      </c>
      <c r="W29" s="70">
        <f>RANK(V29,V$8:V$50,0)</f>
        <v>1</v>
      </c>
      <c r="X29" s="69">
        <f>VLOOKUP($A29,'Return Data'!$A$7:$R$526,15,0)</f>
        <v>7.2069624088295203</v>
      </c>
      <c r="Y29" s="70">
        <f>RANK(X29,X$8:X$50,0)</f>
        <v>24</v>
      </c>
      <c r="Z29" s="69">
        <f>VLOOKUP($A29,'Return Data'!$A$7:$R$526,17,0)</f>
        <v>10.0181468225414</v>
      </c>
      <c r="AA29" s="71">
        <f t="shared" si="11"/>
        <v>19</v>
      </c>
    </row>
    <row r="30" spans="1:27" x14ac:dyDescent="0.25">
      <c r="A30" s="67" t="s">
        <v>140</v>
      </c>
      <c r="B30" s="68">
        <f>VLOOKUP($A30,'Return Data'!$A$7:$R$526,2,0)</f>
        <v>43976</v>
      </c>
      <c r="C30" s="69">
        <f>VLOOKUP($A30,'Return Data'!$A$7:$R$526,3,0)</f>
        <v>1053.4631999999999</v>
      </c>
      <c r="D30" s="69">
        <f>VLOOKUP($A30,'Return Data'!$A$7:$R$526,6,0)</f>
        <v>2.6403401598832401</v>
      </c>
      <c r="E30" s="70">
        <f t="shared" si="0"/>
        <v>42</v>
      </c>
      <c r="F30" s="69">
        <f>VLOOKUP($A30,'Return Data'!$A$7:$R$526,7,0)</f>
        <v>2.641877631871</v>
      </c>
      <c r="G30" s="70">
        <f t="shared" si="1"/>
        <v>42</v>
      </c>
      <c r="H30" s="69">
        <f>VLOOKUP($A30,'Return Data'!$A$7:$R$526,8,0)</f>
        <v>2.6940067467392801</v>
      </c>
      <c r="I30" s="70">
        <f t="shared" si="2"/>
        <v>42</v>
      </c>
      <c r="J30" s="69">
        <f>VLOOKUP($A30,'Return Data'!$A$7:$R$526,9,0)</f>
        <v>2.64084158121437</v>
      </c>
      <c r="K30" s="70">
        <f t="shared" si="3"/>
        <v>42</v>
      </c>
      <c r="L30" s="69">
        <f>VLOOKUP($A30,'Return Data'!$A$7:$R$526,10,0)</f>
        <v>2.8649285440890999</v>
      </c>
      <c r="M30" s="70">
        <f t="shared" si="4"/>
        <v>42</v>
      </c>
      <c r="N30" s="69">
        <f>VLOOKUP($A30,'Return Data'!$A$7:$R$526,11,0)</f>
        <v>3.2548420570704999</v>
      </c>
      <c r="O30" s="70">
        <f t="shared" si="12"/>
        <v>38</v>
      </c>
      <c r="P30" s="69">
        <f>VLOOKUP($A30,'Return Data'!$A$7:$R$526,12,0)</f>
        <v>3.9949984546580599</v>
      </c>
      <c r="Q30" s="70">
        <f t="shared" si="13"/>
        <v>38</v>
      </c>
      <c r="R30" s="69">
        <f>VLOOKUP($A30,'Return Data'!$A$7:$R$526,13,0)</f>
        <v>4.3679364370482396</v>
      </c>
      <c r="S30" s="70">
        <f t="shared" si="14"/>
        <v>38</v>
      </c>
      <c r="T30" s="69"/>
      <c r="U30" s="70"/>
      <c r="V30" s="69"/>
      <c r="W30" s="70"/>
      <c r="X30" s="69"/>
      <c r="Y30" s="70"/>
      <c r="Z30" s="69">
        <f>VLOOKUP($A30,'Return Data'!$A$7:$R$526,17,0)</f>
        <v>4.9069373543574102</v>
      </c>
      <c r="AA30" s="71">
        <f t="shared" si="11"/>
        <v>43</v>
      </c>
    </row>
    <row r="31" spans="1:27" x14ac:dyDescent="0.25">
      <c r="A31" s="67" t="s">
        <v>141</v>
      </c>
      <c r="B31" s="68">
        <f>VLOOKUP($A31,'Return Data'!$A$7:$R$526,2,0)</f>
        <v>43976</v>
      </c>
      <c r="C31" s="69">
        <f>VLOOKUP($A31,'Return Data'!$A$7:$R$526,3,0)</f>
        <v>54.721499999999999</v>
      </c>
      <c r="D31" s="69">
        <f>VLOOKUP($A31,'Return Data'!$A$7:$R$526,6,0)</f>
        <v>3.4020878566551902</v>
      </c>
      <c r="E31" s="70">
        <f t="shared" si="0"/>
        <v>27</v>
      </c>
      <c r="F31" s="69">
        <f>VLOOKUP($A31,'Return Data'!$A$7:$R$526,7,0)</f>
        <v>3.4027221777422199</v>
      </c>
      <c r="G31" s="70">
        <f t="shared" si="1"/>
        <v>27</v>
      </c>
      <c r="H31" s="69">
        <f>VLOOKUP($A31,'Return Data'!$A$7:$R$526,8,0)</f>
        <v>4.0528748305040896</v>
      </c>
      <c r="I31" s="70">
        <f t="shared" si="2"/>
        <v>32</v>
      </c>
      <c r="J31" s="69">
        <f>VLOOKUP($A31,'Return Data'!$A$7:$R$526,9,0)</f>
        <v>4.3284714326509501</v>
      </c>
      <c r="K31" s="70">
        <f t="shared" si="3"/>
        <v>29</v>
      </c>
      <c r="L31" s="69">
        <f>VLOOKUP($A31,'Return Data'!$A$7:$R$526,10,0)</f>
        <v>4.1854088313263604</v>
      </c>
      <c r="M31" s="70">
        <f t="shared" si="4"/>
        <v>27</v>
      </c>
      <c r="N31" s="69">
        <f>VLOOKUP($A31,'Return Data'!$A$7:$R$526,11,0)</f>
        <v>5.0711609701501503</v>
      </c>
      <c r="O31" s="70">
        <f t="shared" si="12"/>
        <v>29</v>
      </c>
      <c r="P31" s="69">
        <f>VLOOKUP($A31,'Return Data'!$A$7:$R$526,12,0)</f>
        <v>5.13829384402624</v>
      </c>
      <c r="Q31" s="70">
        <f t="shared" si="13"/>
        <v>29</v>
      </c>
      <c r="R31" s="69">
        <f>VLOOKUP($A31,'Return Data'!$A$7:$R$526,13,0)</f>
        <v>5.3080036588034103</v>
      </c>
      <c r="S31" s="70">
        <f t="shared" si="14"/>
        <v>29</v>
      </c>
      <c r="T31" s="69">
        <f>VLOOKUP($A31,'Return Data'!$A$7:$R$526,14,0)</f>
        <v>5.7104483942833602</v>
      </c>
      <c r="U31" s="70">
        <f t="shared" ref="U31:U50" si="15">RANK(T31,T$8:T$50,0)</f>
        <v>28</v>
      </c>
      <c r="V31" s="69">
        <f>VLOOKUP($A31,'Return Data'!$A$7:$R$526,18,0)</f>
        <v>0</v>
      </c>
      <c r="W31" s="70">
        <f t="shared" ref="W31:W36" si="16">RANK(V31,V$8:V$50,0)</f>
        <v>1</v>
      </c>
      <c r="X31" s="69">
        <f>VLOOKUP($A31,'Return Data'!$A$7:$R$526,15,0)</f>
        <v>7.2271449395966698</v>
      </c>
      <c r="Y31" s="70">
        <f t="shared" ref="Y31:Y36" si="17">RANK(X31,X$8:X$50,0)</f>
        <v>22</v>
      </c>
      <c r="Z31" s="69">
        <f>VLOOKUP($A31,'Return Data'!$A$7:$R$526,17,0)</f>
        <v>10.098263536211499</v>
      </c>
      <c r="AA31" s="71">
        <f t="shared" si="11"/>
        <v>9</v>
      </c>
    </row>
    <row r="32" spans="1:27" x14ac:dyDescent="0.25">
      <c r="A32" s="67" t="s">
        <v>142</v>
      </c>
      <c r="B32" s="68">
        <f>VLOOKUP($A32,'Return Data'!$A$7:$R$526,2,0)</f>
        <v>43976</v>
      </c>
      <c r="C32" s="69">
        <f>VLOOKUP($A32,'Return Data'!$A$7:$R$526,3,0)</f>
        <v>4045.7168999999999</v>
      </c>
      <c r="D32" s="69">
        <f>VLOOKUP($A32,'Return Data'!$A$7:$R$526,6,0)</f>
        <v>3.3354034968186399</v>
      </c>
      <c r="E32" s="70">
        <f t="shared" si="0"/>
        <v>31</v>
      </c>
      <c r="F32" s="69">
        <f>VLOOKUP($A32,'Return Data'!$A$7:$R$526,7,0)</f>
        <v>3.3354034968186399</v>
      </c>
      <c r="G32" s="70">
        <f t="shared" si="1"/>
        <v>31</v>
      </c>
      <c r="H32" s="69">
        <f>VLOOKUP($A32,'Return Data'!$A$7:$R$526,8,0)</f>
        <v>5.1558170409284898</v>
      </c>
      <c r="I32" s="70">
        <f t="shared" si="2"/>
        <v>15</v>
      </c>
      <c r="J32" s="69">
        <f>VLOOKUP($A32,'Return Data'!$A$7:$R$526,9,0)</f>
        <v>5.5659888118996204</v>
      </c>
      <c r="K32" s="70">
        <f t="shared" si="3"/>
        <v>15</v>
      </c>
      <c r="L32" s="69">
        <f>VLOOKUP($A32,'Return Data'!$A$7:$R$526,10,0)</f>
        <v>4.7503991504082004</v>
      </c>
      <c r="M32" s="70">
        <f t="shared" si="4"/>
        <v>20</v>
      </c>
      <c r="N32" s="69">
        <f>VLOOKUP($A32,'Return Data'!$A$7:$R$526,11,0)</f>
        <v>5.48842050384917</v>
      </c>
      <c r="O32" s="70">
        <f t="shared" si="12"/>
        <v>24</v>
      </c>
      <c r="P32" s="69">
        <f>VLOOKUP($A32,'Return Data'!$A$7:$R$526,12,0)</f>
        <v>5.3327945243955499</v>
      </c>
      <c r="Q32" s="70">
        <f t="shared" si="13"/>
        <v>25</v>
      </c>
      <c r="R32" s="69">
        <f>VLOOKUP($A32,'Return Data'!$A$7:$R$526,13,0)</f>
        <v>5.43301091949954</v>
      </c>
      <c r="S32" s="70">
        <f t="shared" si="14"/>
        <v>25</v>
      </c>
      <c r="T32" s="69">
        <f>VLOOKUP($A32,'Return Data'!$A$7:$R$526,14,0)</f>
        <v>5.7724765347326503</v>
      </c>
      <c r="U32" s="70">
        <f t="shared" si="15"/>
        <v>25</v>
      </c>
      <c r="V32" s="69">
        <f>VLOOKUP($A32,'Return Data'!$A$7:$R$526,18,0)</f>
        <v>0</v>
      </c>
      <c r="W32" s="70">
        <f t="shared" si="16"/>
        <v>1</v>
      </c>
      <c r="X32" s="69">
        <f>VLOOKUP($A32,'Return Data'!$A$7:$R$526,15,0)</f>
        <v>7.1587029703998102</v>
      </c>
      <c r="Y32" s="70">
        <f t="shared" si="17"/>
        <v>27</v>
      </c>
      <c r="Z32" s="69">
        <f>VLOOKUP($A32,'Return Data'!$A$7:$R$526,17,0)</f>
        <v>9.9475197164286104</v>
      </c>
      <c r="AA32" s="71">
        <f t="shared" si="11"/>
        <v>25</v>
      </c>
    </row>
    <row r="33" spans="1:27" x14ac:dyDescent="0.25">
      <c r="A33" s="67" t="s">
        <v>143</v>
      </c>
      <c r="B33" s="68">
        <f>VLOOKUP($A33,'Return Data'!$A$7:$R$526,2,0)</f>
        <v>43976</v>
      </c>
      <c r="C33" s="69">
        <f>VLOOKUP($A33,'Return Data'!$A$7:$R$526,3,0)</f>
        <v>2742.7087000000001</v>
      </c>
      <c r="D33" s="69">
        <f>VLOOKUP($A33,'Return Data'!$A$7:$R$526,6,0)</f>
        <v>3.2767266644475601</v>
      </c>
      <c r="E33" s="70">
        <f t="shared" si="0"/>
        <v>32</v>
      </c>
      <c r="F33" s="69">
        <f>VLOOKUP($A33,'Return Data'!$A$7:$R$526,7,0)</f>
        <v>3.2817534911949302</v>
      </c>
      <c r="G33" s="70">
        <f t="shared" si="1"/>
        <v>32</v>
      </c>
      <c r="H33" s="69">
        <f>VLOOKUP($A33,'Return Data'!$A$7:$R$526,8,0)</f>
        <v>4.7050116802497604</v>
      </c>
      <c r="I33" s="70">
        <f t="shared" si="2"/>
        <v>22</v>
      </c>
      <c r="J33" s="69">
        <f>VLOOKUP($A33,'Return Data'!$A$7:$R$526,9,0)</f>
        <v>5.4190460208546796</v>
      </c>
      <c r="K33" s="70">
        <f t="shared" si="3"/>
        <v>17</v>
      </c>
      <c r="L33" s="69">
        <f>VLOOKUP($A33,'Return Data'!$A$7:$R$526,10,0)</f>
        <v>4.5754020473547801</v>
      </c>
      <c r="M33" s="70">
        <f t="shared" si="4"/>
        <v>23</v>
      </c>
      <c r="N33" s="69">
        <f>VLOOKUP($A33,'Return Data'!$A$7:$R$526,11,0)</f>
        <v>5.8144925281517397</v>
      </c>
      <c r="O33" s="70">
        <f t="shared" si="12"/>
        <v>12</v>
      </c>
      <c r="P33" s="69">
        <f>VLOOKUP($A33,'Return Data'!$A$7:$R$526,12,0)</f>
        <v>5.5342931172944496</v>
      </c>
      <c r="Q33" s="70">
        <f t="shared" si="13"/>
        <v>15</v>
      </c>
      <c r="R33" s="69">
        <f>VLOOKUP($A33,'Return Data'!$A$7:$R$526,13,0)</f>
        <v>5.5807833269096996</v>
      </c>
      <c r="S33" s="70">
        <f t="shared" si="14"/>
        <v>16</v>
      </c>
      <c r="T33" s="69">
        <f>VLOOKUP($A33,'Return Data'!$A$7:$R$526,14,0)</f>
        <v>5.87726030722615</v>
      </c>
      <c r="U33" s="70">
        <f t="shared" si="15"/>
        <v>21</v>
      </c>
      <c r="V33" s="69">
        <f>VLOOKUP($A33,'Return Data'!$A$7:$R$526,18,0)</f>
        <v>0</v>
      </c>
      <c r="W33" s="70">
        <f t="shared" si="16"/>
        <v>1</v>
      </c>
      <c r="X33" s="69">
        <f>VLOOKUP($A33,'Return Data'!$A$7:$R$526,15,0)</f>
        <v>7.2566733482114003</v>
      </c>
      <c r="Y33" s="70">
        <f t="shared" si="17"/>
        <v>20</v>
      </c>
      <c r="Z33" s="69">
        <f>VLOOKUP($A33,'Return Data'!$A$7:$R$526,17,0)</f>
        <v>10.0062503453284</v>
      </c>
      <c r="AA33" s="71">
        <f t="shared" si="11"/>
        <v>21</v>
      </c>
    </row>
    <row r="34" spans="1:27" x14ac:dyDescent="0.25">
      <c r="A34" s="67" t="s">
        <v>144</v>
      </c>
      <c r="B34" s="68">
        <f>VLOOKUP($A34,'Return Data'!$A$7:$R$526,2,0)</f>
        <v>43976</v>
      </c>
      <c r="C34" s="69">
        <f>VLOOKUP($A34,'Return Data'!$A$7:$R$526,3,0)</f>
        <v>3631.8879999999999</v>
      </c>
      <c r="D34" s="69">
        <f>VLOOKUP($A34,'Return Data'!$A$7:$R$526,6,0)</f>
        <v>3.7409447592060601</v>
      </c>
      <c r="E34" s="70">
        <f t="shared" si="0"/>
        <v>9</v>
      </c>
      <c r="F34" s="69">
        <f>VLOOKUP($A34,'Return Data'!$A$7:$R$526,7,0)</f>
        <v>3.74104134412286</v>
      </c>
      <c r="G34" s="70">
        <f t="shared" si="1"/>
        <v>9</v>
      </c>
      <c r="H34" s="69">
        <f>VLOOKUP($A34,'Return Data'!$A$7:$R$526,8,0)</f>
        <v>4.8794663742198798</v>
      </c>
      <c r="I34" s="70">
        <f t="shared" si="2"/>
        <v>20</v>
      </c>
      <c r="J34" s="69">
        <f>VLOOKUP($A34,'Return Data'!$A$7:$R$526,9,0)</f>
        <v>5.3657344577214197</v>
      </c>
      <c r="K34" s="70">
        <f t="shared" si="3"/>
        <v>18</v>
      </c>
      <c r="L34" s="69">
        <f>VLOOKUP($A34,'Return Data'!$A$7:$R$526,10,0)</f>
        <v>4.6540412218398801</v>
      </c>
      <c r="M34" s="70">
        <f t="shared" si="4"/>
        <v>21</v>
      </c>
      <c r="N34" s="69">
        <f>VLOOKUP($A34,'Return Data'!$A$7:$R$526,11,0)</f>
        <v>6.0213909625393196</v>
      </c>
      <c r="O34" s="70">
        <f t="shared" si="12"/>
        <v>7</v>
      </c>
      <c r="P34" s="69">
        <f>VLOOKUP($A34,'Return Data'!$A$7:$R$526,12,0)</f>
        <v>5.7018195558747999</v>
      </c>
      <c r="Q34" s="70">
        <f t="shared" si="13"/>
        <v>7</v>
      </c>
      <c r="R34" s="69">
        <f>VLOOKUP($A34,'Return Data'!$A$7:$R$526,13,0)</f>
        <v>5.73868944781709</v>
      </c>
      <c r="S34" s="70">
        <f t="shared" si="14"/>
        <v>6</v>
      </c>
      <c r="T34" s="69">
        <f>VLOOKUP($A34,'Return Data'!$A$7:$R$526,14,0)</f>
        <v>6.0179298667400998</v>
      </c>
      <c r="U34" s="70">
        <f t="shared" si="15"/>
        <v>10</v>
      </c>
      <c r="V34" s="69">
        <f>VLOOKUP($A34,'Return Data'!$A$7:$R$526,18,0)</f>
        <v>0</v>
      </c>
      <c r="W34" s="70">
        <f t="shared" si="16"/>
        <v>1</v>
      </c>
      <c r="X34" s="69">
        <f>VLOOKUP($A34,'Return Data'!$A$7:$R$526,15,0)</f>
        <v>7.3092918882289899</v>
      </c>
      <c r="Y34" s="70">
        <f t="shared" si="17"/>
        <v>13</v>
      </c>
      <c r="Z34" s="69">
        <f>VLOOKUP($A34,'Return Data'!$A$7:$R$526,17,0)</f>
        <v>10.023717003599399</v>
      </c>
      <c r="AA34" s="71">
        <f t="shared" si="11"/>
        <v>18</v>
      </c>
    </row>
    <row r="35" spans="1:27" x14ac:dyDescent="0.25">
      <c r="A35" s="67" t="s">
        <v>145</v>
      </c>
      <c r="B35" s="68">
        <f>VLOOKUP($A35,'Return Data'!$A$7:$R$526,2,0)</f>
        <v>43976</v>
      </c>
      <c r="C35" s="69">
        <f>VLOOKUP($A35,'Return Data'!$A$7:$R$526,3,0)</f>
        <v>1298.9529</v>
      </c>
      <c r="D35" s="69">
        <f>VLOOKUP($A35,'Return Data'!$A$7:$R$526,6,0)</f>
        <v>3.83318197759497</v>
      </c>
      <c r="E35" s="70">
        <f t="shared" si="0"/>
        <v>6</v>
      </c>
      <c r="F35" s="69">
        <f>VLOOKUP($A35,'Return Data'!$A$7:$R$526,7,0)</f>
        <v>3.8339872581875798</v>
      </c>
      <c r="G35" s="70">
        <f t="shared" si="1"/>
        <v>6</v>
      </c>
      <c r="H35" s="69">
        <f>VLOOKUP($A35,'Return Data'!$A$7:$R$526,8,0)</f>
        <v>4.6067737535253297</v>
      </c>
      <c r="I35" s="70">
        <f t="shared" si="2"/>
        <v>24</v>
      </c>
      <c r="J35" s="69">
        <f>VLOOKUP($A35,'Return Data'!$A$7:$R$526,9,0)</f>
        <v>5.28437370520024</v>
      </c>
      <c r="K35" s="70">
        <f t="shared" si="3"/>
        <v>20</v>
      </c>
      <c r="L35" s="69">
        <f>VLOOKUP($A35,'Return Data'!$A$7:$R$526,10,0)</f>
        <v>4.8122749359514803</v>
      </c>
      <c r="M35" s="70">
        <f t="shared" si="4"/>
        <v>18</v>
      </c>
      <c r="N35" s="69">
        <f>VLOOKUP($A35,'Return Data'!$A$7:$R$526,11,0)</f>
        <v>5.6856233662537399</v>
      </c>
      <c r="O35" s="70">
        <f t="shared" si="12"/>
        <v>19</v>
      </c>
      <c r="P35" s="69">
        <f>VLOOKUP($A35,'Return Data'!$A$7:$R$526,12,0)</f>
        <v>5.5693771614008698</v>
      </c>
      <c r="Q35" s="70">
        <f t="shared" si="13"/>
        <v>13</v>
      </c>
      <c r="R35" s="69">
        <f>VLOOKUP($A35,'Return Data'!$A$7:$R$526,13,0)</f>
        <v>5.7095374819996696</v>
      </c>
      <c r="S35" s="70">
        <f t="shared" si="14"/>
        <v>8</v>
      </c>
      <c r="T35" s="69">
        <f>VLOOKUP($A35,'Return Data'!$A$7:$R$526,14,0)</f>
        <v>6.0515023877767504</v>
      </c>
      <c r="U35" s="70">
        <f t="shared" si="15"/>
        <v>8</v>
      </c>
      <c r="V35" s="69">
        <f>VLOOKUP($A35,'Return Data'!$A$7:$R$526,18,0)</f>
        <v>0</v>
      </c>
      <c r="W35" s="70">
        <f t="shared" si="16"/>
        <v>1</v>
      </c>
      <c r="X35" s="69">
        <f>VLOOKUP($A35,'Return Data'!$A$7:$R$526,15,0)</f>
        <v>7.3855930759325403</v>
      </c>
      <c r="Y35" s="70">
        <f t="shared" si="17"/>
        <v>5</v>
      </c>
      <c r="Z35" s="69">
        <f>VLOOKUP($A35,'Return Data'!$A$7:$R$526,17,0)</f>
        <v>7.6736274571401202</v>
      </c>
      <c r="AA35" s="71">
        <f t="shared" si="11"/>
        <v>35</v>
      </c>
    </row>
    <row r="36" spans="1:27" x14ac:dyDescent="0.25">
      <c r="A36" s="67" t="s">
        <v>146</v>
      </c>
      <c r="B36" s="68">
        <f>VLOOKUP($A36,'Return Data'!$A$7:$R$526,2,0)</f>
        <v>43976</v>
      </c>
      <c r="C36" s="69">
        <f>VLOOKUP($A36,'Return Data'!$A$7:$R$526,3,0)</f>
        <v>2110.6030000000001</v>
      </c>
      <c r="D36" s="69">
        <f>VLOOKUP($A36,'Return Data'!$A$7:$R$526,6,0)</f>
        <v>3.3847294680866602</v>
      </c>
      <c r="E36" s="70">
        <f t="shared" si="0"/>
        <v>29</v>
      </c>
      <c r="F36" s="69">
        <f>VLOOKUP($A36,'Return Data'!$A$7:$R$526,7,0)</f>
        <v>3.3847294680866602</v>
      </c>
      <c r="G36" s="70">
        <f t="shared" si="1"/>
        <v>29</v>
      </c>
      <c r="H36" s="69">
        <f>VLOOKUP($A36,'Return Data'!$A$7:$R$526,8,0)</f>
        <v>4.5232415679035602</v>
      </c>
      <c r="I36" s="70">
        <f t="shared" si="2"/>
        <v>25</v>
      </c>
      <c r="J36" s="69">
        <f>VLOOKUP($A36,'Return Data'!$A$7:$R$526,9,0)</f>
        <v>5.2052565034446703</v>
      </c>
      <c r="K36" s="70">
        <f t="shared" si="3"/>
        <v>24</v>
      </c>
      <c r="L36" s="69">
        <f>VLOOKUP($A36,'Return Data'!$A$7:$R$526,10,0)</f>
        <v>4.5596795313191896</v>
      </c>
      <c r="M36" s="70">
        <f t="shared" si="4"/>
        <v>24</v>
      </c>
      <c r="N36" s="69">
        <f>VLOOKUP($A36,'Return Data'!$A$7:$R$526,11,0)</f>
        <v>5.5925293649129104</v>
      </c>
      <c r="O36" s="70">
        <f t="shared" si="12"/>
        <v>21</v>
      </c>
      <c r="P36" s="69">
        <f>VLOOKUP($A36,'Return Data'!$A$7:$R$526,12,0)</f>
        <v>5.4704120820085702</v>
      </c>
      <c r="Q36" s="70">
        <f t="shared" si="13"/>
        <v>22</v>
      </c>
      <c r="R36" s="69">
        <f>VLOOKUP($A36,'Return Data'!$A$7:$R$526,13,0)</f>
        <v>5.5506770056123296</v>
      </c>
      <c r="S36" s="70">
        <f t="shared" si="14"/>
        <v>20</v>
      </c>
      <c r="T36" s="69">
        <f>VLOOKUP($A36,'Return Data'!$A$7:$R$526,14,0)</f>
        <v>5.8842009586216202</v>
      </c>
      <c r="U36" s="70">
        <f t="shared" si="15"/>
        <v>20</v>
      </c>
      <c r="V36" s="69">
        <f>VLOOKUP($A36,'Return Data'!$A$7:$R$526,18,0)</f>
        <v>0</v>
      </c>
      <c r="W36" s="70">
        <f t="shared" si="16"/>
        <v>1</v>
      </c>
      <c r="X36" s="69">
        <f>VLOOKUP($A36,'Return Data'!$A$7:$R$526,15,0)</f>
        <v>7.2648354323835802</v>
      </c>
      <c r="Y36" s="70">
        <f t="shared" si="17"/>
        <v>19</v>
      </c>
      <c r="Z36" s="69">
        <f>VLOOKUP($A36,'Return Data'!$A$7:$R$526,17,0)</f>
        <v>9.63085540680793</v>
      </c>
      <c r="AA36" s="71">
        <f t="shared" si="11"/>
        <v>30</v>
      </c>
    </row>
    <row r="37" spans="1:27" x14ac:dyDescent="0.25">
      <c r="A37" s="67" t="s">
        <v>147</v>
      </c>
      <c r="B37" s="68">
        <f>VLOOKUP($A37,'Return Data'!$A$7:$R$526,2,0)</f>
        <v>43976</v>
      </c>
      <c r="C37" s="69">
        <f>VLOOKUP($A37,'Return Data'!$A$7:$R$526,3,0)</f>
        <v>10.7654</v>
      </c>
      <c r="D37" s="69">
        <f>VLOOKUP($A37,'Return Data'!$A$7:$R$526,6,0)</f>
        <v>2.7129982346930301</v>
      </c>
      <c r="E37" s="70">
        <f t="shared" si="0"/>
        <v>41</v>
      </c>
      <c r="F37" s="69">
        <f>VLOOKUP($A37,'Return Data'!$A$7:$R$526,7,0)</f>
        <v>2.7129982346930301</v>
      </c>
      <c r="G37" s="70">
        <f t="shared" si="1"/>
        <v>41</v>
      </c>
      <c r="H37" s="69">
        <f>VLOOKUP($A37,'Return Data'!$A$7:$R$526,8,0)</f>
        <v>3.63520230315806</v>
      </c>
      <c r="I37" s="70">
        <f t="shared" si="2"/>
        <v>39</v>
      </c>
      <c r="J37" s="69">
        <f>VLOOKUP($A37,'Return Data'!$A$7:$R$526,9,0)</f>
        <v>3.4677514726069698</v>
      </c>
      <c r="K37" s="70">
        <f t="shared" si="3"/>
        <v>40</v>
      </c>
      <c r="L37" s="69">
        <f>VLOOKUP($A37,'Return Data'!$A$7:$R$526,10,0)</f>
        <v>3.3672831279446598</v>
      </c>
      <c r="M37" s="70">
        <f t="shared" si="4"/>
        <v>41</v>
      </c>
      <c r="N37" s="69">
        <f>VLOOKUP($A37,'Return Data'!$A$7:$R$526,11,0)</f>
        <v>3.9906925357889</v>
      </c>
      <c r="O37" s="70">
        <f t="shared" si="12"/>
        <v>36</v>
      </c>
      <c r="P37" s="69">
        <f>VLOOKUP($A37,'Return Data'!$A$7:$R$526,12,0)</f>
        <v>4.3509988227549599</v>
      </c>
      <c r="Q37" s="70">
        <f t="shared" si="13"/>
        <v>37</v>
      </c>
      <c r="R37" s="69">
        <f>VLOOKUP($A37,'Return Data'!$A$7:$R$526,13,0)</f>
        <v>4.5981852200126996</v>
      </c>
      <c r="S37" s="70">
        <f t="shared" si="14"/>
        <v>37</v>
      </c>
      <c r="T37" s="69">
        <f>VLOOKUP($A37,'Return Data'!$A$7:$R$526,14,0)</f>
        <v>4.8909455036623104</v>
      </c>
      <c r="U37" s="70">
        <f t="shared" si="15"/>
        <v>37</v>
      </c>
      <c r="V37" s="69"/>
      <c r="W37" s="70"/>
      <c r="X37" s="69"/>
      <c r="Y37" s="70"/>
      <c r="Z37" s="69">
        <f>VLOOKUP($A37,'Return Data'!$A$7:$R$526,17,0)</f>
        <v>5.3417017208413</v>
      </c>
      <c r="AA37" s="71">
        <f t="shared" si="11"/>
        <v>38</v>
      </c>
    </row>
    <row r="38" spans="1:27" x14ac:dyDescent="0.25">
      <c r="A38" s="67" t="s">
        <v>148</v>
      </c>
      <c r="B38" s="68">
        <f>VLOOKUP($A38,'Return Data'!$A$7:$R$526,2,0)</f>
        <v>43976</v>
      </c>
      <c r="C38" s="69">
        <f>VLOOKUP($A38,'Return Data'!$A$7:$R$526,3,0)</f>
        <v>4893.2037</v>
      </c>
      <c r="D38" s="69">
        <f>VLOOKUP($A38,'Return Data'!$A$7:$R$526,6,0)</f>
        <v>3.6778181060283002</v>
      </c>
      <c r="E38" s="70">
        <f t="shared" si="0"/>
        <v>13</v>
      </c>
      <c r="F38" s="69">
        <f>VLOOKUP($A38,'Return Data'!$A$7:$R$526,7,0)</f>
        <v>3.67756424688366</v>
      </c>
      <c r="G38" s="70">
        <f t="shared" si="1"/>
        <v>12</v>
      </c>
      <c r="H38" s="69">
        <f>VLOOKUP($A38,'Return Data'!$A$7:$R$526,8,0)</f>
        <v>5.4370114943364003</v>
      </c>
      <c r="I38" s="70">
        <f t="shared" si="2"/>
        <v>10</v>
      </c>
      <c r="J38" s="69">
        <f>VLOOKUP($A38,'Return Data'!$A$7:$R$526,9,0)</f>
        <v>5.9072874279158798</v>
      </c>
      <c r="K38" s="70">
        <f t="shared" si="3"/>
        <v>9</v>
      </c>
      <c r="L38" s="69">
        <f>VLOOKUP($A38,'Return Data'!$A$7:$R$526,10,0)</f>
        <v>5.1722109536284799</v>
      </c>
      <c r="M38" s="70">
        <f t="shared" si="4"/>
        <v>7</v>
      </c>
      <c r="N38" s="69">
        <f>VLOOKUP($A38,'Return Data'!$A$7:$R$526,11,0)</f>
        <v>5.9928900545584298</v>
      </c>
      <c r="O38" s="70">
        <f t="shared" si="12"/>
        <v>8</v>
      </c>
      <c r="P38" s="69">
        <f>VLOOKUP($A38,'Return Data'!$A$7:$R$526,12,0)</f>
        <v>5.6319217546059797</v>
      </c>
      <c r="Q38" s="70">
        <f t="shared" si="13"/>
        <v>10</v>
      </c>
      <c r="R38" s="69">
        <f>VLOOKUP($A38,'Return Data'!$A$7:$R$526,13,0)</f>
        <v>5.7019883819069399</v>
      </c>
      <c r="S38" s="70">
        <f t="shared" si="14"/>
        <v>9</v>
      </c>
      <c r="T38" s="69">
        <f>VLOOKUP($A38,'Return Data'!$A$7:$R$526,14,0)</f>
        <v>6.0674334218065997</v>
      </c>
      <c r="U38" s="70">
        <f t="shared" si="15"/>
        <v>7</v>
      </c>
      <c r="V38" s="69">
        <f>VLOOKUP($A38,'Return Data'!$A$7:$R$526,18,0)</f>
        <v>0</v>
      </c>
      <c r="W38" s="70">
        <f>RANK(V38,V$8:V$50,0)</f>
        <v>1</v>
      </c>
      <c r="X38" s="69">
        <f>VLOOKUP($A38,'Return Data'!$A$7:$R$526,15,0)</f>
        <v>7.3682228873150404</v>
      </c>
      <c r="Y38" s="70">
        <f>RANK(X38,X$8:X$50,0)</f>
        <v>6</v>
      </c>
      <c r="Z38" s="69">
        <f>VLOOKUP($A38,'Return Data'!$A$7:$R$526,17,0)</f>
        <v>10.1188383562125</v>
      </c>
      <c r="AA38" s="71">
        <f t="shared" si="11"/>
        <v>7</v>
      </c>
    </row>
    <row r="39" spans="1:27" x14ac:dyDescent="0.25">
      <c r="A39" s="67" t="s">
        <v>149</v>
      </c>
      <c r="B39" s="68">
        <f>VLOOKUP($A39,'Return Data'!$A$7:$R$526,2,0)</f>
        <v>43976</v>
      </c>
      <c r="C39" s="69">
        <f>VLOOKUP($A39,'Return Data'!$A$7:$R$526,3,0)</f>
        <v>1123.9237000000001</v>
      </c>
      <c r="D39" s="69">
        <f>VLOOKUP($A39,'Return Data'!$A$7:$R$526,6,0)</f>
        <v>2.7545470896111999</v>
      </c>
      <c r="E39" s="70">
        <f t="shared" si="0"/>
        <v>40</v>
      </c>
      <c r="F39" s="69">
        <f>VLOOKUP($A39,'Return Data'!$A$7:$R$526,7,0)</f>
        <v>2.7545470896111999</v>
      </c>
      <c r="G39" s="70">
        <f t="shared" si="1"/>
        <v>40</v>
      </c>
      <c r="H39" s="69">
        <f>VLOOKUP($A39,'Return Data'!$A$7:$R$526,8,0)</f>
        <v>4.65278592952167</v>
      </c>
      <c r="I39" s="70">
        <f t="shared" si="2"/>
        <v>23</v>
      </c>
      <c r="J39" s="69">
        <f>VLOOKUP($A39,'Return Data'!$A$7:$R$526,9,0)</f>
        <v>4.2998790109383096</v>
      </c>
      <c r="K39" s="70">
        <f t="shared" si="3"/>
        <v>30</v>
      </c>
      <c r="L39" s="69">
        <f>VLOOKUP($A39,'Return Data'!$A$7:$R$526,10,0)</f>
        <v>3.8453617613228399</v>
      </c>
      <c r="M39" s="70">
        <f t="shared" si="4"/>
        <v>34</v>
      </c>
      <c r="N39" s="69">
        <f>VLOOKUP($A39,'Return Data'!$A$7:$R$526,11,0)</f>
        <v>4.5407751406811396</v>
      </c>
      <c r="O39" s="70">
        <f t="shared" si="12"/>
        <v>30</v>
      </c>
      <c r="P39" s="69">
        <f>VLOOKUP($A39,'Return Data'!$A$7:$R$526,12,0)</f>
        <v>4.7246007365824898</v>
      </c>
      <c r="Q39" s="70">
        <f t="shared" si="13"/>
        <v>32</v>
      </c>
      <c r="R39" s="69">
        <f>VLOOKUP($A39,'Return Data'!$A$7:$R$526,13,0)</f>
        <v>4.91301345543949</v>
      </c>
      <c r="S39" s="70">
        <f t="shared" si="14"/>
        <v>32</v>
      </c>
      <c r="T39" s="69">
        <f>VLOOKUP($A39,'Return Data'!$A$7:$R$526,14,0)</f>
        <v>5.2883534797271396</v>
      </c>
      <c r="U39" s="70">
        <f t="shared" si="15"/>
        <v>32</v>
      </c>
      <c r="V39" s="69"/>
      <c r="W39" s="70"/>
      <c r="X39" s="69"/>
      <c r="Y39" s="70"/>
      <c r="Z39" s="69">
        <f>VLOOKUP($A39,'Return Data'!$A$7:$R$526,17,0)</f>
        <v>6.0714295973154302</v>
      </c>
      <c r="AA39" s="71">
        <f t="shared" si="11"/>
        <v>37</v>
      </c>
    </row>
    <row r="40" spans="1:27" x14ac:dyDescent="0.25">
      <c r="A40" s="67" t="s">
        <v>150</v>
      </c>
      <c r="B40" s="68">
        <f>VLOOKUP($A40,'Return Data'!$A$7:$R$526,2,0)</f>
        <v>43976</v>
      </c>
      <c r="C40" s="69">
        <f>VLOOKUP($A40,'Return Data'!$A$7:$R$526,3,0)</f>
        <v>260.51819999999998</v>
      </c>
      <c r="D40" s="69">
        <f>VLOOKUP($A40,'Return Data'!$A$7:$R$526,6,0)</f>
        <v>4.2316728601672304</v>
      </c>
      <c r="E40" s="70">
        <f t="shared" si="0"/>
        <v>2</v>
      </c>
      <c r="F40" s="69">
        <f>VLOOKUP($A40,'Return Data'!$A$7:$R$526,7,0)</f>
        <v>4.2420011616801299</v>
      </c>
      <c r="G40" s="70">
        <f t="shared" si="1"/>
        <v>2</v>
      </c>
      <c r="H40" s="69">
        <f>VLOOKUP($A40,'Return Data'!$A$7:$R$526,8,0)</f>
        <v>6.1980146391164501</v>
      </c>
      <c r="I40" s="70">
        <f t="shared" si="2"/>
        <v>2</v>
      </c>
      <c r="J40" s="69">
        <f>VLOOKUP($A40,'Return Data'!$A$7:$R$526,9,0)</f>
        <v>6.4859615615815303</v>
      </c>
      <c r="K40" s="70">
        <f t="shared" si="3"/>
        <v>1</v>
      </c>
      <c r="L40" s="69">
        <f>VLOOKUP($A40,'Return Data'!$A$7:$R$526,10,0)</f>
        <v>5.6655008836888197</v>
      </c>
      <c r="M40" s="70">
        <f t="shared" si="4"/>
        <v>1</v>
      </c>
      <c r="N40" s="69">
        <f>VLOOKUP($A40,'Return Data'!$A$7:$R$526,11,0)</f>
        <v>5.6947478897011701</v>
      </c>
      <c r="O40" s="70">
        <f t="shared" si="12"/>
        <v>18</v>
      </c>
      <c r="P40" s="69">
        <f>VLOOKUP($A40,'Return Data'!$A$7:$R$526,12,0)</f>
        <v>5.5768093368628104</v>
      </c>
      <c r="Q40" s="70">
        <f t="shared" si="13"/>
        <v>12</v>
      </c>
      <c r="R40" s="69">
        <f>VLOOKUP($A40,'Return Data'!$A$7:$R$526,13,0)</f>
        <v>5.6812016340330098</v>
      </c>
      <c r="S40" s="70">
        <f t="shared" si="14"/>
        <v>11</v>
      </c>
      <c r="T40" s="69">
        <f>VLOOKUP($A40,'Return Data'!$A$7:$R$526,14,0)</f>
        <v>6.0264147315359704</v>
      </c>
      <c r="U40" s="70">
        <f t="shared" si="15"/>
        <v>9</v>
      </c>
      <c r="V40" s="69">
        <f>VLOOKUP($A40,'Return Data'!$A$7:$R$526,18,0)</f>
        <v>0</v>
      </c>
      <c r="W40" s="70">
        <f t="shared" ref="W40:W49" si="18">RANK(V40,V$8:V$50,0)</f>
        <v>1</v>
      </c>
      <c r="X40" s="69">
        <f>VLOOKUP($A40,'Return Data'!$A$7:$R$526,15,0)</f>
        <v>7.3437180357414196</v>
      </c>
      <c r="Y40" s="70">
        <f t="shared" ref="Y40:Y49" si="19">RANK(X40,X$8:X$50,0)</f>
        <v>9</v>
      </c>
      <c r="Z40" s="69">
        <f>VLOOKUP($A40,'Return Data'!$A$7:$R$526,17,0)</f>
        <v>10.068610496699399</v>
      </c>
      <c r="AA40" s="71">
        <f t="shared" si="11"/>
        <v>11</v>
      </c>
    </row>
    <row r="41" spans="1:27" x14ac:dyDescent="0.25">
      <c r="A41" s="67" t="s">
        <v>151</v>
      </c>
      <c r="B41" s="68">
        <f>VLOOKUP($A41,'Return Data'!$A$7:$R$526,2,0)</f>
        <v>43976</v>
      </c>
      <c r="C41" s="69">
        <f>VLOOKUP($A41,'Return Data'!$A$7:$R$526,3,0)</f>
        <v>1769.4113</v>
      </c>
      <c r="D41" s="69">
        <f>VLOOKUP($A41,'Return Data'!$A$7:$R$526,6,0)</f>
        <v>3.4101815123490602</v>
      </c>
      <c r="E41" s="70">
        <f t="shared" si="0"/>
        <v>26</v>
      </c>
      <c r="F41" s="69">
        <f>VLOOKUP($A41,'Return Data'!$A$7:$R$526,7,0)</f>
        <v>3.40669087734998</v>
      </c>
      <c r="G41" s="70">
        <f t="shared" si="1"/>
        <v>26</v>
      </c>
      <c r="H41" s="69">
        <f>VLOOKUP($A41,'Return Data'!$A$7:$R$526,8,0)</f>
        <v>4.2092169106210404</v>
      </c>
      <c r="I41" s="70">
        <f t="shared" si="2"/>
        <v>30</v>
      </c>
      <c r="J41" s="69">
        <f>VLOOKUP($A41,'Return Data'!$A$7:$R$526,9,0)</f>
        <v>4.4124878480117697</v>
      </c>
      <c r="K41" s="70">
        <f t="shared" si="3"/>
        <v>27</v>
      </c>
      <c r="L41" s="69">
        <f>VLOOKUP($A41,'Return Data'!$A$7:$R$526,10,0)</f>
        <v>4.0357292142442702</v>
      </c>
      <c r="M41" s="70">
        <f t="shared" si="4"/>
        <v>28</v>
      </c>
      <c r="N41" s="69">
        <f>VLOOKUP($A41,'Return Data'!$A$7:$R$526,11,0)</f>
        <v>4.4946724210511002</v>
      </c>
      <c r="O41" s="70">
        <f t="shared" si="12"/>
        <v>32</v>
      </c>
      <c r="P41" s="69">
        <f>VLOOKUP($A41,'Return Data'!$A$7:$R$526,12,0)</f>
        <v>4.8035870203881004</v>
      </c>
      <c r="Q41" s="70">
        <f t="shared" si="13"/>
        <v>30</v>
      </c>
      <c r="R41" s="69">
        <f>VLOOKUP($A41,'Return Data'!$A$7:$R$526,13,0)</f>
        <v>5.0360885095225996</v>
      </c>
      <c r="S41" s="70">
        <f t="shared" si="14"/>
        <v>31</v>
      </c>
      <c r="T41" s="69">
        <f>VLOOKUP($A41,'Return Data'!$A$7:$R$526,14,0)</f>
        <v>5.3081226173495697</v>
      </c>
      <c r="U41" s="70">
        <f t="shared" si="15"/>
        <v>31</v>
      </c>
      <c r="V41" s="69">
        <f>VLOOKUP($A41,'Return Data'!$A$7:$R$526,18,0)</f>
        <v>0</v>
      </c>
      <c r="W41" s="70">
        <f t="shared" si="18"/>
        <v>1</v>
      </c>
      <c r="X41" s="69">
        <f>VLOOKUP($A41,'Return Data'!$A$7:$R$526,15,0)</f>
        <v>3.5305005444826301</v>
      </c>
      <c r="Y41" s="70">
        <f t="shared" si="19"/>
        <v>35</v>
      </c>
      <c r="Z41" s="69">
        <f>VLOOKUP($A41,'Return Data'!$A$7:$R$526,17,0)</f>
        <v>7.8939046288341599</v>
      </c>
      <c r="AA41" s="71">
        <f t="shared" si="11"/>
        <v>34</v>
      </c>
    </row>
    <row r="42" spans="1:27" x14ac:dyDescent="0.25">
      <c r="A42" s="67" t="s">
        <v>152</v>
      </c>
      <c r="B42" s="68">
        <f>VLOOKUP($A42,'Return Data'!$A$7:$R$526,2,0)</f>
        <v>43976</v>
      </c>
      <c r="C42" s="69">
        <f>VLOOKUP($A42,'Return Data'!$A$7:$R$526,3,0)</f>
        <v>31.6295</v>
      </c>
      <c r="D42" s="69">
        <f>VLOOKUP($A42,'Return Data'!$A$7:$R$526,6,0)</f>
        <v>4.6176958962589296</v>
      </c>
      <c r="E42" s="70">
        <f t="shared" si="0"/>
        <v>1</v>
      </c>
      <c r="F42" s="69">
        <f>VLOOKUP($A42,'Return Data'!$A$7:$R$526,7,0)</f>
        <v>4.6176958962589296</v>
      </c>
      <c r="G42" s="70">
        <f t="shared" si="1"/>
        <v>1</v>
      </c>
      <c r="H42" s="69">
        <f>VLOOKUP($A42,'Return Data'!$A$7:$R$526,8,0)</f>
        <v>5.5119822654427901</v>
      </c>
      <c r="I42" s="70">
        <f t="shared" si="2"/>
        <v>7</v>
      </c>
      <c r="J42" s="69">
        <f>VLOOKUP($A42,'Return Data'!$A$7:$R$526,9,0)</f>
        <v>6.2547368077921996</v>
      </c>
      <c r="K42" s="70">
        <f t="shared" si="3"/>
        <v>3</v>
      </c>
      <c r="L42" s="69">
        <f>VLOOKUP($A42,'Return Data'!$A$7:$R$526,10,0)</f>
        <v>5.4075076849435701</v>
      </c>
      <c r="M42" s="70">
        <f t="shared" si="4"/>
        <v>2</v>
      </c>
      <c r="N42" s="69">
        <f>VLOOKUP($A42,'Return Data'!$A$7:$R$526,11,0)</f>
        <v>5.4511552565060803</v>
      </c>
      <c r="O42" s="70">
        <f t="shared" si="12"/>
        <v>25</v>
      </c>
      <c r="P42" s="69">
        <f>VLOOKUP($A42,'Return Data'!$A$7:$R$526,12,0)</f>
        <v>5.9220325801929201</v>
      </c>
      <c r="Q42" s="70">
        <f t="shared" si="13"/>
        <v>1</v>
      </c>
      <c r="R42" s="69">
        <f>VLOOKUP($A42,'Return Data'!$A$7:$R$526,13,0)</f>
        <v>6.2491613457066704</v>
      </c>
      <c r="S42" s="70">
        <f t="shared" si="14"/>
        <v>1</v>
      </c>
      <c r="T42" s="69">
        <f>VLOOKUP($A42,'Return Data'!$A$7:$R$526,14,0)</f>
        <v>6.6459232730199398</v>
      </c>
      <c r="U42" s="70">
        <f t="shared" si="15"/>
        <v>1</v>
      </c>
      <c r="V42" s="69">
        <f>VLOOKUP($A42,'Return Data'!$A$7:$R$526,18,0)</f>
        <v>0</v>
      </c>
      <c r="W42" s="70">
        <f t="shared" si="18"/>
        <v>1</v>
      </c>
      <c r="X42" s="69">
        <f>VLOOKUP($A42,'Return Data'!$A$7:$R$526,15,0)</f>
        <v>7.5539200111933997</v>
      </c>
      <c r="Y42" s="70">
        <f t="shared" si="19"/>
        <v>1</v>
      </c>
      <c r="Z42" s="69">
        <f>VLOOKUP($A42,'Return Data'!$A$7:$R$526,17,0)</f>
        <v>10.622216129837399</v>
      </c>
      <c r="AA42" s="71">
        <f t="shared" si="11"/>
        <v>2</v>
      </c>
    </row>
    <row r="43" spans="1:27" x14ac:dyDescent="0.25">
      <c r="A43" s="67" t="s">
        <v>153</v>
      </c>
      <c r="B43" s="68">
        <f>VLOOKUP($A43,'Return Data'!$A$7:$R$526,2,0)</f>
        <v>43976</v>
      </c>
      <c r="C43" s="69">
        <f>VLOOKUP($A43,'Return Data'!$A$7:$R$526,3,0)</f>
        <v>27.080500000000001</v>
      </c>
      <c r="D43" s="69">
        <f>VLOOKUP($A43,'Return Data'!$A$7:$R$526,6,0)</f>
        <v>2.8306694634878702</v>
      </c>
      <c r="E43" s="70">
        <f t="shared" si="0"/>
        <v>38</v>
      </c>
      <c r="F43" s="69">
        <f>VLOOKUP($A43,'Return Data'!$A$7:$R$526,7,0)</f>
        <v>2.7861600607711501</v>
      </c>
      <c r="G43" s="70">
        <f t="shared" si="1"/>
        <v>39</v>
      </c>
      <c r="H43" s="69">
        <f>VLOOKUP($A43,'Return Data'!$A$7:$R$526,8,0)</f>
        <v>4.1430630421350401</v>
      </c>
      <c r="I43" s="70">
        <f t="shared" si="2"/>
        <v>31</v>
      </c>
      <c r="J43" s="69">
        <f>VLOOKUP($A43,'Return Data'!$A$7:$R$526,9,0)</f>
        <v>3.83733726250748</v>
      </c>
      <c r="K43" s="70">
        <f t="shared" si="3"/>
        <v>35</v>
      </c>
      <c r="L43" s="69">
        <f>VLOOKUP($A43,'Return Data'!$A$7:$R$526,10,0)</f>
        <v>3.49641458263127</v>
      </c>
      <c r="M43" s="70">
        <f t="shared" si="4"/>
        <v>37</v>
      </c>
      <c r="N43" s="69">
        <f>VLOOKUP($A43,'Return Data'!$A$7:$R$526,11,0)</f>
        <v>4.2630640177918302</v>
      </c>
      <c r="O43" s="70">
        <f t="shared" si="12"/>
        <v>33</v>
      </c>
      <c r="P43" s="69">
        <f>VLOOKUP($A43,'Return Data'!$A$7:$R$526,12,0)</f>
        <v>4.5843683536174398</v>
      </c>
      <c r="Q43" s="70">
        <f t="shared" si="13"/>
        <v>35</v>
      </c>
      <c r="R43" s="69">
        <f>VLOOKUP($A43,'Return Data'!$A$7:$R$526,13,0)</f>
        <v>4.8139895415111003</v>
      </c>
      <c r="S43" s="70">
        <f t="shared" si="14"/>
        <v>35</v>
      </c>
      <c r="T43" s="69">
        <f>VLOOKUP($A43,'Return Data'!$A$7:$R$526,14,0)</f>
        <v>5.1866895989881403</v>
      </c>
      <c r="U43" s="70">
        <f t="shared" si="15"/>
        <v>35</v>
      </c>
      <c r="V43" s="69">
        <f>VLOOKUP($A43,'Return Data'!$A$7:$R$526,18,0)</f>
        <v>0</v>
      </c>
      <c r="W43" s="70">
        <f t="shared" si="18"/>
        <v>1</v>
      </c>
      <c r="X43" s="69">
        <f>VLOOKUP($A43,'Return Data'!$A$7:$R$526,15,0)</f>
        <v>6.4055919665606602</v>
      </c>
      <c r="Y43" s="70">
        <f t="shared" si="19"/>
        <v>33</v>
      </c>
      <c r="Z43" s="69">
        <f>VLOOKUP($A43,'Return Data'!$A$7:$R$526,17,0)</f>
        <v>12.0774554436265</v>
      </c>
      <c r="AA43" s="71">
        <f t="shared" si="11"/>
        <v>1</v>
      </c>
    </row>
    <row r="44" spans="1:27" x14ac:dyDescent="0.25">
      <c r="A44" s="67" t="s">
        <v>156</v>
      </c>
      <c r="B44" s="68">
        <f>VLOOKUP($A44,'Return Data'!$A$7:$R$526,2,0)</f>
        <v>43976</v>
      </c>
      <c r="C44" s="69">
        <f>VLOOKUP($A44,'Return Data'!$A$7:$R$526,3,0)</f>
        <v>3133.4884000000002</v>
      </c>
      <c r="D44" s="69">
        <f>VLOOKUP($A44,'Return Data'!$A$7:$R$526,6,0)</f>
        <v>3.5635811192010798</v>
      </c>
      <c r="E44" s="70">
        <f t="shared" si="0"/>
        <v>19</v>
      </c>
      <c r="F44" s="69">
        <f>VLOOKUP($A44,'Return Data'!$A$7:$R$526,7,0)</f>
        <v>3.59963126237191</v>
      </c>
      <c r="G44" s="70">
        <f t="shared" si="1"/>
        <v>19</v>
      </c>
      <c r="H44" s="69">
        <f>VLOOKUP($A44,'Return Data'!$A$7:$R$526,8,0)</f>
        <v>5.09497391120314</v>
      </c>
      <c r="I44" s="70">
        <f t="shared" si="2"/>
        <v>16</v>
      </c>
      <c r="J44" s="69">
        <f>VLOOKUP($A44,'Return Data'!$A$7:$R$526,9,0)</f>
        <v>5.6984917443113199</v>
      </c>
      <c r="K44" s="70">
        <f t="shared" si="3"/>
        <v>14</v>
      </c>
      <c r="L44" s="69">
        <f>VLOOKUP($A44,'Return Data'!$A$7:$R$526,10,0)</f>
        <v>4.9408329215553204</v>
      </c>
      <c r="M44" s="70">
        <f t="shared" si="4"/>
        <v>14</v>
      </c>
      <c r="N44" s="69">
        <f>VLOOKUP($A44,'Return Data'!$A$7:$R$526,11,0)</f>
        <v>5.7529587681833796</v>
      </c>
      <c r="O44" s="70">
        <f t="shared" si="12"/>
        <v>17</v>
      </c>
      <c r="P44" s="69">
        <f>VLOOKUP($A44,'Return Data'!$A$7:$R$526,12,0)</f>
        <v>5.4806848951469096</v>
      </c>
      <c r="Q44" s="70">
        <f t="shared" si="13"/>
        <v>19</v>
      </c>
      <c r="R44" s="69">
        <f>VLOOKUP($A44,'Return Data'!$A$7:$R$526,13,0)</f>
        <v>5.5486905720020401</v>
      </c>
      <c r="S44" s="70">
        <f t="shared" si="14"/>
        <v>21</v>
      </c>
      <c r="T44" s="69">
        <f>VLOOKUP($A44,'Return Data'!$A$7:$R$526,14,0)</f>
        <v>5.8594917736409098</v>
      </c>
      <c r="U44" s="70">
        <f t="shared" si="15"/>
        <v>22</v>
      </c>
      <c r="V44" s="69">
        <f>VLOOKUP($A44,'Return Data'!$A$7:$R$526,18,0)</f>
        <v>0</v>
      </c>
      <c r="W44" s="70">
        <f t="shared" si="18"/>
        <v>1</v>
      </c>
      <c r="X44" s="69">
        <f>VLOOKUP($A44,'Return Data'!$A$7:$R$526,15,0)</f>
        <v>7.1898920153333599</v>
      </c>
      <c r="Y44" s="70">
        <f t="shared" si="19"/>
        <v>25</v>
      </c>
      <c r="Z44" s="69">
        <f>VLOOKUP($A44,'Return Data'!$A$7:$R$526,17,0)</f>
        <v>9.9359932914832498</v>
      </c>
      <c r="AA44" s="71">
        <f t="shared" si="11"/>
        <v>26</v>
      </c>
    </row>
    <row r="45" spans="1:27" x14ac:dyDescent="0.25">
      <c r="A45" s="67" t="s">
        <v>157</v>
      </c>
      <c r="B45" s="68">
        <f>VLOOKUP($A45,'Return Data'!$A$7:$R$526,2,0)</f>
        <v>43976</v>
      </c>
      <c r="C45" s="69">
        <f>VLOOKUP($A45,'Return Data'!$A$7:$R$526,3,0)</f>
        <v>42.197200000000002</v>
      </c>
      <c r="D45" s="69">
        <f>VLOOKUP($A45,'Return Data'!$A$7:$R$526,6,0)</f>
        <v>3.4602732193843599</v>
      </c>
      <c r="E45" s="70">
        <f t="shared" si="0"/>
        <v>23</v>
      </c>
      <c r="F45" s="69">
        <f>VLOOKUP($A45,'Return Data'!$A$7:$R$526,7,0)</f>
        <v>3.4897787765529502</v>
      </c>
      <c r="G45" s="70">
        <f t="shared" si="1"/>
        <v>23</v>
      </c>
      <c r="H45" s="69">
        <f>VLOOKUP($A45,'Return Data'!$A$7:$R$526,8,0)</f>
        <v>5.2074702366132097</v>
      </c>
      <c r="I45" s="70">
        <f t="shared" si="2"/>
        <v>14</v>
      </c>
      <c r="J45" s="69">
        <f>VLOOKUP($A45,'Return Data'!$A$7:$R$526,9,0)</f>
        <v>5.5414873221353496</v>
      </c>
      <c r="K45" s="70">
        <f t="shared" si="3"/>
        <v>16</v>
      </c>
      <c r="L45" s="69">
        <f>VLOOKUP($A45,'Return Data'!$A$7:$R$526,10,0)</f>
        <v>4.8225975043579901</v>
      </c>
      <c r="M45" s="70">
        <f t="shared" si="4"/>
        <v>17</v>
      </c>
      <c r="N45" s="69">
        <f>VLOOKUP($A45,'Return Data'!$A$7:$R$526,11,0)</f>
        <v>5.61351227035221</v>
      </c>
      <c r="O45" s="70">
        <f t="shared" si="12"/>
        <v>20</v>
      </c>
      <c r="P45" s="69">
        <f>VLOOKUP($A45,'Return Data'!$A$7:$R$526,12,0)</f>
        <v>5.4756512680540803</v>
      </c>
      <c r="Q45" s="70">
        <f t="shared" si="13"/>
        <v>20</v>
      </c>
      <c r="R45" s="69">
        <f>VLOOKUP($A45,'Return Data'!$A$7:$R$526,13,0)</f>
        <v>5.5546383739382703</v>
      </c>
      <c r="S45" s="70">
        <f t="shared" si="14"/>
        <v>19</v>
      </c>
      <c r="T45" s="69">
        <f>VLOOKUP($A45,'Return Data'!$A$7:$R$526,14,0)</f>
        <v>5.9081902029622198</v>
      </c>
      <c r="U45" s="70">
        <f t="shared" si="15"/>
        <v>17</v>
      </c>
      <c r="V45" s="69">
        <f>VLOOKUP($A45,'Return Data'!$A$7:$R$526,18,0)</f>
        <v>0</v>
      </c>
      <c r="W45" s="70">
        <f t="shared" si="18"/>
        <v>1</v>
      </c>
      <c r="X45" s="69">
        <f>VLOOKUP($A45,'Return Data'!$A$7:$R$526,15,0)</f>
        <v>7.2726424869199704</v>
      </c>
      <c r="Y45" s="70">
        <f t="shared" si="19"/>
        <v>17</v>
      </c>
      <c r="Z45" s="69">
        <f>VLOOKUP($A45,'Return Data'!$A$7:$R$526,17,0)</f>
        <v>10.0275336952201</v>
      </c>
      <c r="AA45" s="71">
        <f t="shared" si="11"/>
        <v>17</v>
      </c>
    </row>
    <row r="46" spans="1:27" x14ac:dyDescent="0.25">
      <c r="A46" s="67" t="s">
        <v>158</v>
      </c>
      <c r="B46" s="68">
        <f>VLOOKUP($A46,'Return Data'!$A$7:$R$526,2,0)</f>
        <v>43976</v>
      </c>
      <c r="C46" s="69">
        <f>VLOOKUP($A46,'Return Data'!$A$7:$R$526,3,0)</f>
        <v>3158.8735999999999</v>
      </c>
      <c r="D46" s="69">
        <f>VLOOKUP($A46,'Return Data'!$A$7:$R$526,6,0)</f>
        <v>3.5488092462170302</v>
      </c>
      <c r="E46" s="70">
        <f t="shared" si="0"/>
        <v>21</v>
      </c>
      <c r="F46" s="69">
        <f>VLOOKUP($A46,'Return Data'!$A$7:$R$526,7,0)</f>
        <v>3.5491140820647802</v>
      </c>
      <c r="G46" s="70">
        <f t="shared" si="1"/>
        <v>21</v>
      </c>
      <c r="H46" s="69">
        <f>VLOOKUP($A46,'Return Data'!$A$7:$R$526,8,0)</f>
        <v>5.6403566315098903</v>
      </c>
      <c r="I46" s="70">
        <f t="shared" si="2"/>
        <v>5</v>
      </c>
      <c r="J46" s="69">
        <f>VLOOKUP($A46,'Return Data'!$A$7:$R$526,9,0)</f>
        <v>6.1662167115438304</v>
      </c>
      <c r="K46" s="70">
        <f t="shared" si="3"/>
        <v>5</v>
      </c>
      <c r="L46" s="69">
        <f>VLOOKUP($A46,'Return Data'!$A$7:$R$526,10,0)</f>
        <v>5.2480998962379504</v>
      </c>
      <c r="M46" s="70">
        <f t="shared" si="4"/>
        <v>4</v>
      </c>
      <c r="N46" s="69">
        <f>VLOOKUP($A46,'Return Data'!$A$7:$R$526,11,0)</f>
        <v>6.31582245078617</v>
      </c>
      <c r="O46" s="70">
        <f t="shared" si="12"/>
        <v>1</v>
      </c>
      <c r="P46" s="69">
        <f>VLOOKUP($A46,'Return Data'!$A$7:$R$526,12,0)</f>
        <v>5.8003063494857603</v>
      </c>
      <c r="Q46" s="70">
        <f t="shared" si="13"/>
        <v>3</v>
      </c>
      <c r="R46" s="69">
        <f>VLOOKUP($A46,'Return Data'!$A$7:$R$526,13,0)</f>
        <v>5.7832842629198602</v>
      </c>
      <c r="S46" s="70">
        <f t="shared" si="14"/>
        <v>5</v>
      </c>
      <c r="T46" s="69">
        <f>VLOOKUP($A46,'Return Data'!$A$7:$R$526,14,0)</f>
        <v>6.0915505941987096</v>
      </c>
      <c r="U46" s="70">
        <f t="shared" si="15"/>
        <v>5</v>
      </c>
      <c r="V46" s="69">
        <f>VLOOKUP($A46,'Return Data'!$A$7:$R$526,18,0)</f>
        <v>0</v>
      </c>
      <c r="W46" s="70">
        <f t="shared" si="18"/>
        <v>1</v>
      </c>
      <c r="X46" s="69">
        <f>VLOOKUP($A46,'Return Data'!$A$7:$R$526,15,0)</f>
        <v>7.3414003269177304</v>
      </c>
      <c r="Y46" s="70">
        <f t="shared" si="19"/>
        <v>10</v>
      </c>
      <c r="Z46" s="69">
        <f>VLOOKUP($A46,'Return Data'!$A$7:$R$526,17,0)</f>
        <v>10.1266786308215</v>
      </c>
      <c r="AA46" s="71">
        <f t="shared" si="11"/>
        <v>6</v>
      </c>
    </row>
    <row r="47" spans="1:27" x14ac:dyDescent="0.25">
      <c r="A47" s="67" t="s">
        <v>159</v>
      </c>
      <c r="B47" s="68">
        <f>VLOOKUP($A47,'Return Data'!$A$7:$R$526,2,0)</f>
        <v>43976</v>
      </c>
      <c r="C47" s="69">
        <f>VLOOKUP($A47,'Return Data'!$A$7:$R$526,3,0)</f>
        <v>1967.6231</v>
      </c>
      <c r="D47" s="69">
        <f>VLOOKUP($A47,'Return Data'!$A$7:$R$526,6,0)</f>
        <v>2.44727681202491</v>
      </c>
      <c r="E47" s="70">
        <f t="shared" si="0"/>
        <v>43</v>
      </c>
      <c r="F47" s="69">
        <f>VLOOKUP($A47,'Return Data'!$A$7:$R$526,7,0)</f>
        <v>2.44727681202491</v>
      </c>
      <c r="G47" s="70">
        <f t="shared" si="1"/>
        <v>43</v>
      </c>
      <c r="H47" s="69">
        <f>VLOOKUP($A47,'Return Data'!$A$7:$R$526,8,0)</f>
        <v>2.5537714985692999</v>
      </c>
      <c r="I47" s="70">
        <f t="shared" si="2"/>
        <v>43</v>
      </c>
      <c r="J47" s="69">
        <f>VLOOKUP($A47,'Return Data'!$A$7:$R$526,9,0)</f>
        <v>2.41204603788937</v>
      </c>
      <c r="K47" s="70">
        <f t="shared" si="3"/>
        <v>43</v>
      </c>
      <c r="L47" s="69">
        <f>VLOOKUP($A47,'Return Data'!$A$7:$R$526,10,0)</f>
        <v>2.588959182085</v>
      </c>
      <c r="M47" s="70">
        <f t="shared" si="4"/>
        <v>43</v>
      </c>
      <c r="N47" s="69">
        <f>VLOOKUP($A47,'Return Data'!$A$7:$R$526,11,0)</f>
        <v>2.8235651798460202</v>
      </c>
      <c r="O47" s="70">
        <f t="shared" si="12"/>
        <v>39</v>
      </c>
      <c r="P47" s="69">
        <f>VLOOKUP($A47,'Return Data'!$A$7:$R$526,12,0)</f>
        <v>3.6216493804547798</v>
      </c>
      <c r="Q47" s="70">
        <f t="shared" si="13"/>
        <v>39</v>
      </c>
      <c r="R47" s="69">
        <f>VLOOKUP($A47,'Return Data'!$A$7:$R$526,13,0)</f>
        <v>3.9680707945811999</v>
      </c>
      <c r="S47" s="70">
        <f t="shared" si="14"/>
        <v>39</v>
      </c>
      <c r="T47" s="69">
        <f>VLOOKUP($A47,'Return Data'!$A$7:$R$526,14,0)</f>
        <v>4.3098689116606197</v>
      </c>
      <c r="U47" s="70">
        <f t="shared" si="15"/>
        <v>38</v>
      </c>
      <c r="V47" s="69">
        <f>VLOOKUP($A47,'Return Data'!$A$7:$R$526,18,0)</f>
        <v>0</v>
      </c>
      <c r="W47" s="70">
        <f t="shared" si="18"/>
        <v>1</v>
      </c>
      <c r="X47" s="69">
        <f>VLOOKUP($A47,'Return Data'!$A$7:$R$526,15,0)</f>
        <v>6.4086581509221396</v>
      </c>
      <c r="Y47" s="70">
        <f t="shared" si="19"/>
        <v>32</v>
      </c>
      <c r="Z47" s="69">
        <f>VLOOKUP($A47,'Return Data'!$A$7:$R$526,17,0)</f>
        <v>7.9449923134072398</v>
      </c>
      <c r="AA47" s="71">
        <f t="shared" si="11"/>
        <v>33</v>
      </c>
    </row>
    <row r="48" spans="1:27" x14ac:dyDescent="0.25">
      <c r="A48" s="67" t="s">
        <v>160</v>
      </c>
      <c r="B48" s="68">
        <f>VLOOKUP($A48,'Return Data'!$A$7:$R$526,2,0)</f>
        <v>43976</v>
      </c>
      <c r="C48" s="69">
        <f>VLOOKUP($A48,'Return Data'!$A$7:$R$526,3,0)</f>
        <v>1927.5535</v>
      </c>
      <c r="D48" s="69">
        <f>VLOOKUP($A48,'Return Data'!$A$7:$R$526,6,0)</f>
        <v>3.6322709951124299</v>
      </c>
      <c r="E48" s="70">
        <f t="shared" si="0"/>
        <v>15</v>
      </c>
      <c r="F48" s="69">
        <f>VLOOKUP($A48,'Return Data'!$A$7:$R$526,7,0)</f>
        <v>3.6329940646433099</v>
      </c>
      <c r="G48" s="70">
        <f t="shared" si="1"/>
        <v>15</v>
      </c>
      <c r="H48" s="69">
        <f>VLOOKUP($A48,'Return Data'!$A$7:$R$526,8,0)</f>
        <v>5.5077786350685702</v>
      </c>
      <c r="I48" s="70">
        <f t="shared" si="2"/>
        <v>8</v>
      </c>
      <c r="J48" s="69">
        <f>VLOOKUP($A48,'Return Data'!$A$7:$R$526,9,0)</f>
        <v>6.0967118899376196</v>
      </c>
      <c r="K48" s="70">
        <f t="shared" si="3"/>
        <v>7</v>
      </c>
      <c r="L48" s="69">
        <f>VLOOKUP($A48,'Return Data'!$A$7:$R$526,10,0)</f>
        <v>5.1881272016026898</v>
      </c>
      <c r="M48" s="70">
        <f t="shared" si="4"/>
        <v>6</v>
      </c>
      <c r="N48" s="69">
        <f>VLOOKUP($A48,'Return Data'!$A$7:$R$526,11,0)</f>
        <v>6.2930862446462097</v>
      </c>
      <c r="O48" s="70">
        <f t="shared" si="12"/>
        <v>2</v>
      </c>
      <c r="P48" s="69">
        <f>VLOOKUP($A48,'Return Data'!$A$7:$R$526,12,0)</f>
        <v>5.7915721565984901</v>
      </c>
      <c r="Q48" s="70">
        <f t="shared" si="13"/>
        <v>4</v>
      </c>
      <c r="R48" s="69">
        <f>VLOOKUP($A48,'Return Data'!$A$7:$R$526,13,0)</f>
        <v>5.7180896497149796</v>
      </c>
      <c r="S48" s="70">
        <f t="shared" si="14"/>
        <v>7</v>
      </c>
      <c r="T48" s="69">
        <f>VLOOKUP($A48,'Return Data'!$A$7:$R$526,14,0)</f>
        <v>5.9948213467168703</v>
      </c>
      <c r="U48" s="70">
        <f t="shared" si="15"/>
        <v>14</v>
      </c>
      <c r="V48" s="69">
        <f>VLOOKUP($A48,'Return Data'!$A$7:$R$526,18,0)</f>
        <v>0</v>
      </c>
      <c r="W48" s="70">
        <f t="shared" si="18"/>
        <v>1</v>
      </c>
      <c r="X48" s="69">
        <f>VLOOKUP($A48,'Return Data'!$A$7:$R$526,15,0)</f>
        <v>5.8119036986248203</v>
      </c>
      <c r="Y48" s="70">
        <f t="shared" si="19"/>
        <v>34</v>
      </c>
      <c r="Z48" s="69">
        <f>VLOOKUP($A48,'Return Data'!$A$7:$R$526,17,0)</f>
        <v>9.1200274498043807</v>
      </c>
      <c r="AA48" s="71">
        <f t="shared" si="11"/>
        <v>31</v>
      </c>
    </row>
    <row r="49" spans="1:27" x14ac:dyDescent="0.25">
      <c r="A49" s="67" t="s">
        <v>161</v>
      </c>
      <c r="B49" s="68">
        <f>VLOOKUP($A49,'Return Data'!$A$7:$R$526,2,0)</f>
        <v>43976</v>
      </c>
      <c r="C49" s="69">
        <f>VLOOKUP($A49,'Return Data'!$A$7:$R$526,3,0)</f>
        <v>3277.9038</v>
      </c>
      <c r="D49" s="69">
        <f>VLOOKUP($A49,'Return Data'!$A$7:$R$526,6,0)</f>
        <v>3.43997667313567</v>
      </c>
      <c r="E49" s="70">
        <f t="shared" si="0"/>
        <v>24</v>
      </c>
      <c r="F49" s="69">
        <f>VLOOKUP($A49,'Return Data'!$A$7:$R$526,7,0)</f>
        <v>3.4409965851654598</v>
      </c>
      <c r="G49" s="70">
        <f t="shared" si="1"/>
        <v>24</v>
      </c>
      <c r="H49" s="69">
        <f>VLOOKUP($A49,'Return Data'!$A$7:$R$526,8,0)</f>
        <v>4.9695838269990604</v>
      </c>
      <c r="I49" s="70">
        <f t="shared" si="2"/>
        <v>18</v>
      </c>
      <c r="J49" s="69">
        <f>VLOOKUP($A49,'Return Data'!$A$7:$R$526,9,0)</f>
        <v>5.7312740548739098</v>
      </c>
      <c r="K49" s="70">
        <f t="shared" si="3"/>
        <v>12</v>
      </c>
      <c r="L49" s="69">
        <f>VLOOKUP($A49,'Return Data'!$A$7:$R$526,10,0)</f>
        <v>4.9648592070900399</v>
      </c>
      <c r="M49" s="70">
        <f t="shared" si="4"/>
        <v>12</v>
      </c>
      <c r="N49" s="69">
        <f>VLOOKUP($A49,'Return Data'!$A$7:$R$526,11,0)</f>
        <v>5.7643317844483297</v>
      </c>
      <c r="O49" s="70">
        <f t="shared" si="12"/>
        <v>16</v>
      </c>
      <c r="P49" s="69">
        <f>VLOOKUP($A49,'Return Data'!$A$7:$R$526,12,0)</f>
        <v>5.4937713448543404</v>
      </c>
      <c r="Q49" s="70">
        <f t="shared" si="13"/>
        <v>18</v>
      </c>
      <c r="R49" s="69">
        <f>VLOOKUP($A49,'Return Data'!$A$7:$R$526,13,0)</f>
        <v>5.5792764597796802</v>
      </c>
      <c r="S49" s="70">
        <f t="shared" si="14"/>
        <v>17</v>
      </c>
      <c r="T49" s="69">
        <f>VLOOKUP($A49,'Return Data'!$A$7:$R$526,14,0)</f>
        <v>5.92306574542246</v>
      </c>
      <c r="U49" s="70">
        <f t="shared" si="15"/>
        <v>16</v>
      </c>
      <c r="V49" s="69">
        <f>VLOOKUP($A49,'Return Data'!$A$7:$R$526,18,0)</f>
        <v>0</v>
      </c>
      <c r="W49" s="70">
        <f t="shared" si="18"/>
        <v>1</v>
      </c>
      <c r="X49" s="69">
        <f>VLOOKUP($A49,'Return Data'!$A$7:$R$526,15,0)</f>
        <v>7.2851041156954004</v>
      </c>
      <c r="Y49" s="70">
        <f t="shared" si="19"/>
        <v>14</v>
      </c>
      <c r="Z49" s="69">
        <f>VLOOKUP($A49,'Return Data'!$A$7:$R$526,17,0)</f>
        <v>9.9949623119002595</v>
      </c>
      <c r="AA49" s="71">
        <f t="shared" si="11"/>
        <v>23</v>
      </c>
    </row>
    <row r="50" spans="1:27" x14ac:dyDescent="0.25">
      <c r="A50" s="67" t="s">
        <v>162</v>
      </c>
      <c r="B50" s="68">
        <f>VLOOKUP($A50,'Return Data'!$A$7:$R$526,2,0)</f>
        <v>43976</v>
      </c>
      <c r="C50" s="69">
        <f>VLOOKUP($A50,'Return Data'!$A$7:$R$526,3,0)</f>
        <v>1084.2440999999999</v>
      </c>
      <c r="D50" s="69">
        <f>VLOOKUP($A50,'Return Data'!$A$7:$R$526,6,0)</f>
        <v>2.9552952721413002</v>
      </c>
      <c r="E50" s="70">
        <f t="shared" si="0"/>
        <v>36</v>
      </c>
      <c r="F50" s="69">
        <f>VLOOKUP($A50,'Return Data'!$A$7:$R$526,7,0)</f>
        <v>2.9552952721413002</v>
      </c>
      <c r="G50" s="70">
        <f t="shared" si="1"/>
        <v>36</v>
      </c>
      <c r="H50" s="69">
        <f>VLOOKUP($A50,'Return Data'!$A$7:$R$526,8,0)</f>
        <v>3.7798395084188701</v>
      </c>
      <c r="I50" s="70">
        <f t="shared" si="2"/>
        <v>37</v>
      </c>
      <c r="J50" s="69">
        <f>VLOOKUP($A50,'Return Data'!$A$7:$R$526,9,0)</f>
        <v>3.6728603955146402</v>
      </c>
      <c r="K50" s="70">
        <f t="shared" si="3"/>
        <v>37</v>
      </c>
      <c r="L50" s="69">
        <f>VLOOKUP($A50,'Return Data'!$A$7:$R$526,10,0)</f>
        <v>3.4880114547587602</v>
      </c>
      <c r="M50" s="70">
        <f t="shared" si="4"/>
        <v>38</v>
      </c>
      <c r="N50" s="69">
        <f>VLOOKUP($A50,'Return Data'!$A$7:$R$526,11,0)</f>
        <v>4.2337885282723899</v>
      </c>
      <c r="O50" s="70">
        <f t="shared" si="12"/>
        <v>34</v>
      </c>
      <c r="P50" s="69">
        <f>VLOOKUP($A50,'Return Data'!$A$7:$R$526,12,0)</f>
        <v>4.75199939608917</v>
      </c>
      <c r="Q50" s="70">
        <f t="shared" si="13"/>
        <v>31</v>
      </c>
      <c r="R50" s="69">
        <f>VLOOKUP($A50,'Return Data'!$A$7:$R$526,13,0)</f>
        <v>5.1515424761881699</v>
      </c>
      <c r="S50" s="70">
        <f t="shared" si="14"/>
        <v>30</v>
      </c>
      <c r="T50" s="69">
        <f>VLOOKUP($A50,'Return Data'!$A$7:$R$526,14,0)</f>
        <v>5.6324487097123503</v>
      </c>
      <c r="U50" s="70">
        <f t="shared" si="15"/>
        <v>30</v>
      </c>
      <c r="V50" s="69"/>
      <c r="W50" s="70"/>
      <c r="X50" s="69"/>
      <c r="Y50" s="70"/>
      <c r="Z50" s="69">
        <f>VLOOKUP($A50,'Return Data'!$A$7:$R$526,17,0)</f>
        <v>6.1952595437534299</v>
      </c>
      <c r="AA50" s="71">
        <f t="shared" si="11"/>
        <v>36</v>
      </c>
    </row>
    <row r="51" spans="1:27" x14ac:dyDescent="0.25">
      <c r="A51" s="73"/>
      <c r="B51" s="74"/>
      <c r="C51" s="74"/>
      <c r="D51" s="75"/>
      <c r="E51" s="74"/>
      <c r="F51" s="75"/>
      <c r="G51" s="74"/>
      <c r="H51" s="75"/>
      <c r="I51" s="74"/>
      <c r="J51" s="75"/>
      <c r="K51" s="74"/>
      <c r="L51" s="75"/>
      <c r="M51" s="74"/>
      <c r="N51" s="75"/>
      <c r="O51" s="74"/>
      <c r="P51" s="75"/>
      <c r="Q51" s="74"/>
      <c r="R51" s="75"/>
      <c r="S51" s="74"/>
      <c r="T51" s="75"/>
      <c r="U51" s="74"/>
      <c r="V51" s="75"/>
      <c r="W51" s="74"/>
      <c r="X51" s="75"/>
      <c r="Y51" s="74"/>
      <c r="Z51" s="75"/>
      <c r="AA51" s="76"/>
    </row>
    <row r="52" spans="1:27" x14ac:dyDescent="0.25">
      <c r="A52" s="77" t="s">
        <v>27</v>
      </c>
      <c r="B52" s="78"/>
      <c r="C52" s="78"/>
      <c r="D52" s="79">
        <f>AVERAGE(D8:D50)</f>
        <v>3.4571278996669852</v>
      </c>
      <c r="E52" s="78"/>
      <c r="F52" s="79">
        <f>AVERAGE(F8:F50)</f>
        <v>3.4576834381751231</v>
      </c>
      <c r="G52" s="78"/>
      <c r="H52" s="79">
        <f>AVERAGE(H8:H50)</f>
        <v>4.6455774010341679</v>
      </c>
      <c r="I52" s="78"/>
      <c r="J52" s="79">
        <f>AVERAGE(J8:J50)</f>
        <v>4.89245773540949</v>
      </c>
      <c r="K52" s="78"/>
      <c r="L52" s="79">
        <f>AVERAGE(L8:L50)</f>
        <v>4.4158206593834395</v>
      </c>
      <c r="M52" s="78"/>
      <c r="N52" s="79">
        <f>AVERAGE(N8:N50)</f>
        <v>5.3118190939874159</v>
      </c>
      <c r="O52" s="78"/>
      <c r="P52" s="79">
        <f>AVERAGE(P8:P50)</f>
        <v>5.2648976898209749</v>
      </c>
      <c r="Q52" s="78"/>
      <c r="R52" s="79">
        <f>AVERAGE(R8:R50)</f>
        <v>5.3996840457949515</v>
      </c>
      <c r="S52" s="78"/>
      <c r="T52" s="79">
        <f>AVERAGE(T8:T50)</f>
        <v>5.7679207712194378</v>
      </c>
      <c r="U52" s="78"/>
      <c r="V52" s="79">
        <f>AVERAGE(V8:V50)</f>
        <v>0</v>
      </c>
      <c r="W52" s="78"/>
      <c r="X52" s="79">
        <f>AVERAGE(X8:X50)</f>
        <v>7.0570837991716813</v>
      </c>
      <c r="Y52" s="78"/>
      <c r="Z52" s="79">
        <f>AVERAGE(Z8:Z50)</f>
        <v>9.0076117129006015</v>
      </c>
      <c r="AA52" s="80"/>
    </row>
    <row r="53" spans="1:27" x14ac:dyDescent="0.25">
      <c r="A53" s="77" t="s">
        <v>28</v>
      </c>
      <c r="B53" s="78"/>
      <c r="C53" s="78"/>
      <c r="D53" s="79">
        <f>MIN(D8:D50)</f>
        <v>2.44727681202491</v>
      </c>
      <c r="E53" s="78"/>
      <c r="F53" s="79">
        <f>MIN(F8:F50)</f>
        <v>2.44727681202491</v>
      </c>
      <c r="G53" s="78"/>
      <c r="H53" s="79">
        <f>MIN(H8:H50)</f>
        <v>2.5537714985692999</v>
      </c>
      <c r="I53" s="78"/>
      <c r="J53" s="79">
        <f>MIN(J8:J50)</f>
        <v>2.41204603788937</v>
      </c>
      <c r="K53" s="78"/>
      <c r="L53" s="79">
        <f>MIN(L8:L50)</f>
        <v>2.588959182085</v>
      </c>
      <c r="M53" s="78"/>
      <c r="N53" s="79">
        <f>MIN(N8:N50)</f>
        <v>2.8235651798460202</v>
      </c>
      <c r="O53" s="78"/>
      <c r="P53" s="79">
        <f>MIN(P8:P50)</f>
        <v>3.6216493804547798</v>
      </c>
      <c r="Q53" s="78"/>
      <c r="R53" s="79">
        <f>MIN(R8:R50)</f>
        <v>3.9680707945811999</v>
      </c>
      <c r="S53" s="78"/>
      <c r="T53" s="79">
        <f>MIN(T8:T50)</f>
        <v>4.3098689116606197</v>
      </c>
      <c r="U53" s="78"/>
      <c r="V53" s="79">
        <f>MIN(V8:V50)</f>
        <v>0</v>
      </c>
      <c r="W53" s="78"/>
      <c r="X53" s="79">
        <f>MIN(X8:X50)</f>
        <v>3.5305005444826301</v>
      </c>
      <c r="Y53" s="78"/>
      <c r="Z53" s="79">
        <f>MIN(Z8:Z50)</f>
        <v>4.9069373543574102</v>
      </c>
      <c r="AA53" s="80"/>
    </row>
    <row r="54" spans="1:27" ht="15.75" thickBot="1" x14ac:dyDescent="0.3">
      <c r="A54" s="81" t="s">
        <v>29</v>
      </c>
      <c r="B54" s="82"/>
      <c r="C54" s="82"/>
      <c r="D54" s="83">
        <f>MAX(D8:D50)</f>
        <v>4.6176958962589296</v>
      </c>
      <c r="E54" s="82"/>
      <c r="F54" s="83">
        <f>MAX(F8:F50)</f>
        <v>4.6176958962589296</v>
      </c>
      <c r="G54" s="82"/>
      <c r="H54" s="83">
        <f>MAX(H8:H50)</f>
        <v>6.5637003208475999</v>
      </c>
      <c r="I54" s="82"/>
      <c r="J54" s="83">
        <f>MAX(J8:J50)</f>
        <v>6.4859615615815303</v>
      </c>
      <c r="K54" s="82"/>
      <c r="L54" s="83">
        <f>MAX(L8:L50)</f>
        <v>5.6655008836888197</v>
      </c>
      <c r="M54" s="82"/>
      <c r="N54" s="83">
        <f>MAX(N8:N50)</f>
        <v>6.31582245078617</v>
      </c>
      <c r="O54" s="82"/>
      <c r="P54" s="83">
        <f>MAX(P8:P50)</f>
        <v>5.9220325801929201</v>
      </c>
      <c r="Q54" s="82"/>
      <c r="R54" s="83">
        <f>MAX(R8:R50)</f>
        <v>6.2491613457066704</v>
      </c>
      <c r="S54" s="82"/>
      <c r="T54" s="83">
        <f>MAX(T8:T50)</f>
        <v>6.6459232730199398</v>
      </c>
      <c r="U54" s="82"/>
      <c r="V54" s="83">
        <f>MAX(V8:V50)</f>
        <v>0</v>
      </c>
      <c r="W54" s="82"/>
      <c r="X54" s="83">
        <f>MAX(X8:X50)</f>
        <v>7.5539200111933997</v>
      </c>
      <c r="Y54" s="82"/>
      <c r="Z54" s="83">
        <f>MAX(Z8:Z50)</f>
        <v>12.0774554436265</v>
      </c>
      <c r="AA54" s="84"/>
    </row>
    <row r="56" spans="1:27" x14ac:dyDescent="0.25">
      <c r="A56" s="15" t="s">
        <v>342</v>
      </c>
    </row>
  </sheetData>
  <sheetProtection algorithmName="SHA-512" hashValue="y4BkhCBfk4UAoVMe7B9Eq6LrC0g3FM8yjmDpd8agDOsdH2d6qs7mw9mPTaY1logabTHFH4r5in+mW0UG54i8LQ==" saltValue="ra/PgSnDjsZkC60Sw7+R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A50"/>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35.710937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20" width="11" style="3" bestFit="1" customWidth="1"/>
    <col min="21" max="21" width="5.28515625" style="3" bestFit="1" customWidth="1"/>
    <col min="22" max="22" width="11" style="3" hidden="1" customWidth="1"/>
    <col min="23" max="23" width="5.28515625" style="3" hidden="1" customWidth="1"/>
    <col min="24" max="24" width="11" style="3" bestFit="1" customWidth="1"/>
    <col min="25" max="25" width="5.28515625" style="3" bestFit="1" customWidth="1"/>
    <col min="26" max="26" width="11" style="3" bestFit="1" customWidth="1"/>
    <col min="27" max="27" width="5.28515625" style="3" bestFit="1" customWidth="1"/>
    <col min="28" max="16384" width="9.140625" style="3"/>
  </cols>
  <sheetData>
    <row r="1" spans="1:27" ht="15.75" thickBot="1" x14ac:dyDescent="0.3"/>
    <row r="2" spans="1:27" ht="15" customHeight="1" x14ac:dyDescent="0.25">
      <c r="A2" s="128" t="s">
        <v>349</v>
      </c>
    </row>
    <row r="3" spans="1:27" ht="15" customHeight="1" thickBot="1" x14ac:dyDescent="0.3">
      <c r="A3" s="129"/>
    </row>
    <row r="4" spans="1:27" ht="15.75" thickBot="1" x14ac:dyDescent="0.3"/>
    <row r="5" spans="1:27" s="4" customFormat="1" x14ac:dyDescent="0.25">
      <c r="A5" s="32" t="s">
        <v>352</v>
      </c>
      <c r="B5" s="126" t="s">
        <v>8</v>
      </c>
      <c r="C5" s="126" t="s">
        <v>9</v>
      </c>
      <c r="D5" s="132" t="s">
        <v>115</v>
      </c>
      <c r="E5" s="132"/>
      <c r="F5" s="132" t="s">
        <v>116</v>
      </c>
      <c r="G5" s="132"/>
      <c r="H5" s="132" t="s">
        <v>117</v>
      </c>
      <c r="I5" s="132"/>
      <c r="J5" s="132" t="s">
        <v>47</v>
      </c>
      <c r="K5" s="132"/>
      <c r="L5" s="132" t="s">
        <v>48</v>
      </c>
      <c r="M5" s="132"/>
      <c r="N5" s="132" t="s">
        <v>1</v>
      </c>
      <c r="O5" s="132"/>
      <c r="P5" s="132" t="s">
        <v>2</v>
      </c>
      <c r="Q5" s="132"/>
      <c r="R5" s="132" t="s">
        <v>3</v>
      </c>
      <c r="S5" s="132"/>
      <c r="T5" s="132" t="s">
        <v>4</v>
      </c>
      <c r="U5" s="132"/>
      <c r="V5" s="132" t="s">
        <v>385</v>
      </c>
      <c r="W5" s="132"/>
      <c r="X5" s="132" t="s">
        <v>5</v>
      </c>
      <c r="Y5" s="132"/>
      <c r="Z5" s="132" t="s">
        <v>46</v>
      </c>
      <c r="AA5" s="135"/>
    </row>
    <row r="6" spans="1:27" s="4" customFormat="1" x14ac:dyDescent="0.25">
      <c r="A6" s="18" t="s">
        <v>7</v>
      </c>
      <c r="B6" s="127"/>
      <c r="C6" s="127"/>
      <c r="D6" s="14" t="s">
        <v>0</v>
      </c>
      <c r="E6" s="14" t="s">
        <v>10</v>
      </c>
      <c r="F6" s="14" t="s">
        <v>0</v>
      </c>
      <c r="G6" s="14" t="s">
        <v>10</v>
      </c>
      <c r="H6" s="14" t="s">
        <v>0</v>
      </c>
      <c r="I6" s="14" t="s">
        <v>10</v>
      </c>
      <c r="J6" s="14" t="s">
        <v>0</v>
      </c>
      <c r="K6" s="14" t="s">
        <v>10</v>
      </c>
      <c r="L6" s="14" t="s">
        <v>0</v>
      </c>
      <c r="M6" s="14" t="s">
        <v>10</v>
      </c>
      <c r="N6" s="14" t="s">
        <v>0</v>
      </c>
      <c r="O6" s="14" t="s">
        <v>10</v>
      </c>
      <c r="P6" s="14" t="s">
        <v>0</v>
      </c>
      <c r="Q6" s="14" t="s">
        <v>10</v>
      </c>
      <c r="R6" s="14" t="s">
        <v>0</v>
      </c>
      <c r="S6" s="14" t="s">
        <v>10</v>
      </c>
      <c r="T6" s="14" t="s">
        <v>0</v>
      </c>
      <c r="U6" s="14" t="s">
        <v>10</v>
      </c>
      <c r="V6" s="61" t="s">
        <v>0</v>
      </c>
      <c r="W6" s="61" t="s">
        <v>10</v>
      </c>
      <c r="X6" s="14" t="s">
        <v>0</v>
      </c>
      <c r="Y6" s="14" t="s">
        <v>10</v>
      </c>
      <c r="Z6" s="14" t="s">
        <v>0</v>
      </c>
      <c r="AA6" s="19" t="s">
        <v>10</v>
      </c>
    </row>
    <row r="7" spans="1:27" x14ac:dyDescent="0.25">
      <c r="A7" s="22"/>
      <c r="B7" s="7"/>
      <c r="C7" s="8"/>
      <c r="D7" s="8"/>
      <c r="E7" s="9"/>
      <c r="F7" s="8"/>
      <c r="G7" s="9"/>
      <c r="H7" s="8"/>
      <c r="I7" s="9"/>
      <c r="J7" s="8"/>
      <c r="K7" s="9"/>
      <c r="L7" s="8"/>
      <c r="M7" s="9"/>
      <c r="N7" s="8"/>
      <c r="O7" s="9"/>
      <c r="P7" s="8"/>
      <c r="Q7" s="9"/>
      <c r="R7" s="8"/>
      <c r="S7" s="9"/>
      <c r="T7" s="8"/>
      <c r="U7" s="9"/>
      <c r="V7" s="8"/>
      <c r="W7" s="9"/>
      <c r="X7" s="8"/>
      <c r="Y7" s="9"/>
      <c r="Z7" s="8"/>
      <c r="AA7" s="23"/>
    </row>
    <row r="8" spans="1:27" x14ac:dyDescent="0.25">
      <c r="A8" s="67" t="s">
        <v>227</v>
      </c>
      <c r="B8" s="68">
        <f>VLOOKUP($A8,'Return Data'!$A$7:$R$526,2,0)</f>
        <v>43976</v>
      </c>
      <c r="C8" s="69">
        <f>VLOOKUP($A8,'Return Data'!$A$7:$R$526,3,0)</f>
        <v>320.34800000000001</v>
      </c>
      <c r="D8" s="69">
        <f>VLOOKUP($A8,'Return Data'!$A$7:$R$526,6,0)</f>
        <v>3.4640619185469799</v>
      </c>
      <c r="E8" s="70">
        <f t="shared" ref="E8:E44" si="0">RANK(D8,D$8:D$48,0)</f>
        <v>16</v>
      </c>
      <c r="F8" s="69">
        <f>VLOOKUP($A8,'Return Data'!$A$7:$R$526,7,0)</f>
        <v>3.47231980022692</v>
      </c>
      <c r="G8" s="70">
        <f t="shared" ref="G8:G44" si="1">RANK(F8,F$8:F$48,0)</f>
        <v>16</v>
      </c>
      <c r="H8" s="69">
        <f>VLOOKUP($A8,'Return Data'!$A$7:$R$526,8,0)</f>
        <v>5.5514581787891997</v>
      </c>
      <c r="I8" s="70">
        <f t="shared" ref="I8:I44" si="2">RANK(H8,H$8:H$48,0)</f>
        <v>5</v>
      </c>
      <c r="J8" s="69">
        <f>VLOOKUP($A8,'Return Data'!$A$7:$R$526,9,0)</f>
        <v>6.17459756723974</v>
      </c>
      <c r="K8" s="70">
        <f t="shared" ref="K8:K44" si="3">RANK(J8,J$8:J$48,0)</f>
        <v>3</v>
      </c>
      <c r="L8" s="69">
        <f>VLOOKUP($A8,'Return Data'!$A$7:$R$526,10,0)</f>
        <v>5.2895184044794501</v>
      </c>
      <c r="M8" s="70">
        <f t="shared" ref="M8:M44" si="4">RANK(L8,L$8:L$48,0)</f>
        <v>3</v>
      </c>
      <c r="N8" s="69">
        <f>VLOOKUP($A8,'Return Data'!$A$7:$R$526,11,0)</f>
        <v>5.8033622597122996</v>
      </c>
      <c r="O8" s="70">
        <f t="shared" ref="O8:O44" si="5">RANK(N8,N$8:N$48,0)</f>
        <v>10</v>
      </c>
      <c r="P8" s="69">
        <f>VLOOKUP($A8,'Return Data'!$A$7:$R$526,12,0)</f>
        <v>5.5170988451548002</v>
      </c>
      <c r="Q8" s="70">
        <f t="shared" ref="Q8:Q44" si="6">RANK(P8,P$8:P$48,0)</f>
        <v>10</v>
      </c>
      <c r="R8" s="69">
        <f>VLOOKUP($A8,'Return Data'!$A$7:$R$526,13,0)</f>
        <v>5.57547907674308</v>
      </c>
      <c r="S8" s="70">
        <f t="shared" ref="S8:S44" si="7">RANK(R8,R$8:R$48,0)</f>
        <v>11</v>
      </c>
      <c r="T8" s="69">
        <f>VLOOKUP($A8,'Return Data'!$A$7:$R$526,14,0)</f>
        <v>5.97461586124584</v>
      </c>
      <c r="U8" s="70">
        <f t="shared" ref="U8:U24" si="8">RANK(T8,T$8:T$48,0)</f>
        <v>4</v>
      </c>
      <c r="V8" s="69">
        <f>VLOOKUP($A8,'Return Data'!$A$7:$R$526,18,0)</f>
        <v>0</v>
      </c>
      <c r="W8" s="70">
        <f t="shared" ref="W8:W24" si="9">RANK(V8,V$8:V$48,0)</f>
        <v>1</v>
      </c>
      <c r="X8" s="69">
        <f>VLOOKUP($A8,'Return Data'!$A$7:$R$526,15,0)</f>
        <v>7.2490885883331204</v>
      </c>
      <c r="Y8" s="70">
        <f t="shared" ref="Y8:Y24" si="10">RANK(X8,X$8:X$48,0)</f>
        <v>6</v>
      </c>
      <c r="Z8" s="69">
        <f>VLOOKUP($A8,'Return Data'!$A$7:$R$526,17,0)</f>
        <v>13.6293204137537</v>
      </c>
      <c r="AA8" s="71">
        <f t="shared" ref="AA8:AA44" si="11">RANK(Z8,Z$8:Z$48,0)</f>
        <v>6</v>
      </c>
    </row>
    <row r="9" spans="1:27" x14ac:dyDescent="0.25">
      <c r="A9" s="67" t="s">
        <v>228</v>
      </c>
      <c r="B9" s="68">
        <f>VLOOKUP($A9,'Return Data'!$A$7:$R$526,2,0)</f>
        <v>43976</v>
      </c>
      <c r="C9" s="69">
        <f>VLOOKUP($A9,'Return Data'!$A$7:$R$526,3,0)</f>
        <v>2211.8816999999999</v>
      </c>
      <c r="D9" s="69">
        <f>VLOOKUP($A9,'Return Data'!$A$7:$R$526,6,0)</f>
        <v>3.5663845384200599</v>
      </c>
      <c r="E9" s="70">
        <f t="shared" si="0"/>
        <v>11</v>
      </c>
      <c r="F9" s="69">
        <f>VLOOKUP($A9,'Return Data'!$A$7:$R$526,7,0)</f>
        <v>3.5681823759397702</v>
      </c>
      <c r="G9" s="70">
        <f t="shared" si="1"/>
        <v>11</v>
      </c>
      <c r="H9" s="69">
        <f>VLOOKUP($A9,'Return Data'!$A$7:$R$526,8,0)</f>
        <v>5.1647478373037599</v>
      </c>
      <c r="I9" s="70">
        <f t="shared" si="2"/>
        <v>12</v>
      </c>
      <c r="J9" s="69">
        <f>VLOOKUP($A9,'Return Data'!$A$7:$R$526,9,0)</f>
        <v>5.6720725379880399</v>
      </c>
      <c r="K9" s="70">
        <f t="shared" si="3"/>
        <v>12</v>
      </c>
      <c r="L9" s="69">
        <f>VLOOKUP($A9,'Return Data'!$A$7:$R$526,10,0)</f>
        <v>4.8468848202775501</v>
      </c>
      <c r="M9" s="70">
        <f t="shared" si="4"/>
        <v>15</v>
      </c>
      <c r="N9" s="69">
        <f>VLOOKUP($A9,'Return Data'!$A$7:$R$526,11,0)</f>
        <v>5.9278923563949997</v>
      </c>
      <c r="O9" s="70">
        <f t="shared" si="5"/>
        <v>5</v>
      </c>
      <c r="P9" s="69">
        <f>VLOOKUP($A9,'Return Data'!$A$7:$R$526,12,0)</f>
        <v>5.5917581900529303</v>
      </c>
      <c r="Q9" s="70">
        <f t="shared" si="6"/>
        <v>5</v>
      </c>
      <c r="R9" s="69">
        <f>VLOOKUP($A9,'Return Data'!$A$7:$R$526,13,0)</f>
        <v>5.6326285288968201</v>
      </c>
      <c r="S9" s="70">
        <f t="shared" si="7"/>
        <v>5</v>
      </c>
      <c r="T9" s="69">
        <f>VLOOKUP($A9,'Return Data'!$A$7:$R$526,14,0)</f>
        <v>5.9481541619826697</v>
      </c>
      <c r="U9" s="70">
        <f t="shared" si="8"/>
        <v>7</v>
      </c>
      <c r="V9" s="69">
        <f>VLOOKUP($A9,'Return Data'!$A$7:$R$526,18,0)</f>
        <v>0</v>
      </c>
      <c r="W9" s="70">
        <f t="shared" si="9"/>
        <v>1</v>
      </c>
      <c r="X9" s="69">
        <f>VLOOKUP($A9,'Return Data'!$A$7:$R$526,15,0)</f>
        <v>7.2664397621539099</v>
      </c>
      <c r="Y9" s="70">
        <f t="shared" si="10"/>
        <v>5</v>
      </c>
      <c r="Z9" s="69">
        <f>VLOOKUP($A9,'Return Data'!$A$7:$R$526,17,0)</f>
        <v>11.3974960190672</v>
      </c>
      <c r="AA9" s="71">
        <f t="shared" si="11"/>
        <v>26</v>
      </c>
    </row>
    <row r="10" spans="1:27" x14ac:dyDescent="0.25">
      <c r="A10" s="67" t="s">
        <v>229</v>
      </c>
      <c r="B10" s="68">
        <f>VLOOKUP($A10,'Return Data'!$A$7:$R$526,2,0)</f>
        <v>43976</v>
      </c>
      <c r="C10" s="69">
        <f>VLOOKUP($A10,'Return Data'!$A$7:$R$526,3,0)</f>
        <v>2289.0769</v>
      </c>
      <c r="D10" s="69">
        <f>VLOOKUP($A10,'Return Data'!$A$7:$R$526,6,0)</f>
        <v>3.11119167446738</v>
      </c>
      <c r="E10" s="70">
        <f t="shared" si="0"/>
        <v>31</v>
      </c>
      <c r="F10" s="69">
        <f>VLOOKUP($A10,'Return Data'!$A$7:$R$526,7,0)</f>
        <v>3.1143810580390698</v>
      </c>
      <c r="G10" s="70">
        <f t="shared" si="1"/>
        <v>31</v>
      </c>
      <c r="H10" s="69">
        <f>VLOOKUP($A10,'Return Data'!$A$7:$R$526,8,0)</f>
        <v>4.35396384336814</v>
      </c>
      <c r="I10" s="70">
        <f t="shared" si="2"/>
        <v>28</v>
      </c>
      <c r="J10" s="69">
        <f>VLOOKUP($A10,'Return Data'!$A$7:$R$526,9,0)</f>
        <v>4.2708698732794597</v>
      </c>
      <c r="K10" s="70">
        <f t="shared" si="3"/>
        <v>29</v>
      </c>
      <c r="L10" s="69">
        <f>VLOOKUP($A10,'Return Data'!$A$7:$R$526,10,0)</f>
        <v>3.90275826552885</v>
      </c>
      <c r="M10" s="70">
        <f t="shared" si="4"/>
        <v>30</v>
      </c>
      <c r="N10" s="69">
        <f>VLOOKUP($A10,'Return Data'!$A$7:$R$526,11,0)</f>
        <v>5.6787046316529102</v>
      </c>
      <c r="O10" s="70">
        <f t="shared" si="5"/>
        <v>15</v>
      </c>
      <c r="P10" s="69">
        <f>VLOOKUP($A10,'Return Data'!$A$7:$R$526,12,0)</f>
        <v>5.46192600146464</v>
      </c>
      <c r="Q10" s="70">
        <f t="shared" si="6"/>
        <v>13</v>
      </c>
      <c r="R10" s="69">
        <f>VLOOKUP($A10,'Return Data'!$A$7:$R$526,13,0)</f>
        <v>5.5644761768538098</v>
      </c>
      <c r="S10" s="70">
        <f t="shared" si="7"/>
        <v>12</v>
      </c>
      <c r="T10" s="69">
        <f>VLOOKUP($A10,'Return Data'!$A$7:$R$526,14,0)</f>
        <v>5.8728487741767097</v>
      </c>
      <c r="U10" s="70">
        <f t="shared" si="8"/>
        <v>15</v>
      </c>
      <c r="V10" s="69">
        <f>VLOOKUP($A10,'Return Data'!$A$7:$R$526,18,0)</f>
        <v>0</v>
      </c>
      <c r="W10" s="70">
        <f t="shared" si="9"/>
        <v>1</v>
      </c>
      <c r="X10" s="69">
        <f>VLOOKUP($A10,'Return Data'!$A$7:$R$526,15,0)</f>
        <v>7.2271612741466003</v>
      </c>
      <c r="Y10" s="70">
        <f t="shared" si="10"/>
        <v>10</v>
      </c>
      <c r="Z10" s="69">
        <f>VLOOKUP($A10,'Return Data'!$A$7:$R$526,17,0)</f>
        <v>11.4008497334626</v>
      </c>
      <c r="AA10" s="71">
        <f t="shared" si="11"/>
        <v>25</v>
      </c>
    </row>
    <row r="11" spans="1:27" x14ac:dyDescent="0.25">
      <c r="A11" s="67" t="s">
        <v>230</v>
      </c>
      <c r="B11" s="68">
        <f>VLOOKUP($A11,'Return Data'!$A$7:$R$526,2,0)</f>
        <v>43976</v>
      </c>
      <c r="C11" s="69">
        <f>VLOOKUP($A11,'Return Data'!$A$7:$R$526,3,0)</f>
        <v>3057.2581</v>
      </c>
      <c r="D11" s="69">
        <f>VLOOKUP($A11,'Return Data'!$A$7:$R$526,6,0)</f>
        <v>3.5882700907716401</v>
      </c>
      <c r="E11" s="70">
        <f t="shared" si="0"/>
        <v>9</v>
      </c>
      <c r="F11" s="69">
        <f>VLOOKUP($A11,'Return Data'!$A$7:$R$526,7,0)</f>
        <v>3.5882700907716401</v>
      </c>
      <c r="G11" s="70">
        <f t="shared" si="1"/>
        <v>9</v>
      </c>
      <c r="H11" s="69">
        <f>VLOOKUP($A11,'Return Data'!$A$7:$R$526,8,0)</f>
        <v>4.1125768356387402</v>
      </c>
      <c r="I11" s="70">
        <f t="shared" si="2"/>
        <v>29</v>
      </c>
      <c r="J11" s="69">
        <f>VLOOKUP($A11,'Return Data'!$A$7:$R$526,9,0)</f>
        <v>4.4026923722127203</v>
      </c>
      <c r="K11" s="70">
        <f t="shared" si="3"/>
        <v>27</v>
      </c>
      <c r="L11" s="69">
        <f>VLOOKUP($A11,'Return Data'!$A$7:$R$526,10,0)</f>
        <v>4.0997997360136997</v>
      </c>
      <c r="M11" s="70">
        <f t="shared" si="4"/>
        <v>28</v>
      </c>
      <c r="N11" s="69">
        <f>VLOOKUP($A11,'Return Data'!$A$7:$R$526,11,0)</f>
        <v>5.4837179286415996</v>
      </c>
      <c r="O11" s="70">
        <f t="shared" si="5"/>
        <v>21</v>
      </c>
      <c r="P11" s="69">
        <f>VLOOKUP($A11,'Return Data'!$A$7:$R$526,12,0)</f>
        <v>5.3893825868633396</v>
      </c>
      <c r="Q11" s="70">
        <f t="shared" si="6"/>
        <v>18</v>
      </c>
      <c r="R11" s="69">
        <f>VLOOKUP($A11,'Return Data'!$A$7:$R$526,13,0)</f>
        <v>5.5521260818989902</v>
      </c>
      <c r="S11" s="70">
        <f t="shared" si="7"/>
        <v>14</v>
      </c>
      <c r="T11" s="69">
        <f>VLOOKUP($A11,'Return Data'!$A$7:$R$526,14,0)</f>
        <v>5.8835837491644396</v>
      </c>
      <c r="U11" s="70">
        <f t="shared" si="8"/>
        <v>13</v>
      </c>
      <c r="V11" s="69">
        <f>VLOOKUP($A11,'Return Data'!$A$7:$R$526,18,0)</f>
        <v>0</v>
      </c>
      <c r="W11" s="70">
        <f t="shared" si="9"/>
        <v>1</v>
      </c>
      <c r="X11" s="69">
        <f>VLOOKUP($A11,'Return Data'!$A$7:$R$526,15,0)</f>
        <v>7.1783989149304599</v>
      </c>
      <c r="Y11" s="70">
        <f t="shared" si="10"/>
        <v>16</v>
      </c>
      <c r="Z11" s="69">
        <f>VLOOKUP($A11,'Return Data'!$A$7:$R$526,17,0)</f>
        <v>13.0727577733287</v>
      </c>
      <c r="AA11" s="71">
        <f t="shared" si="11"/>
        <v>13</v>
      </c>
    </row>
    <row r="12" spans="1:27" x14ac:dyDescent="0.25">
      <c r="A12" s="67" t="s">
        <v>231</v>
      </c>
      <c r="B12" s="68">
        <f>VLOOKUP($A12,'Return Data'!$A$7:$R$526,2,0)</f>
        <v>43976</v>
      </c>
      <c r="C12" s="69">
        <f>VLOOKUP($A12,'Return Data'!$A$7:$R$526,3,0)</f>
        <v>2287.4403000000002</v>
      </c>
      <c r="D12" s="69">
        <f>VLOOKUP($A12,'Return Data'!$A$7:$R$526,6,0)</f>
        <v>3.4597405981556801</v>
      </c>
      <c r="E12" s="70">
        <f t="shared" si="0"/>
        <v>17</v>
      </c>
      <c r="F12" s="69">
        <f>VLOOKUP($A12,'Return Data'!$A$7:$R$526,7,0)</f>
        <v>3.4609287948855401</v>
      </c>
      <c r="G12" s="70">
        <f t="shared" si="1"/>
        <v>17</v>
      </c>
      <c r="H12" s="69">
        <f>VLOOKUP($A12,'Return Data'!$A$7:$R$526,8,0)</f>
        <v>6.4805379605443401</v>
      </c>
      <c r="I12" s="70">
        <f t="shared" si="2"/>
        <v>1</v>
      </c>
      <c r="J12" s="69">
        <f>VLOOKUP($A12,'Return Data'!$A$7:$R$526,9,0)</f>
        <v>6.0529477655559401</v>
      </c>
      <c r="K12" s="70">
        <f t="shared" si="3"/>
        <v>6</v>
      </c>
      <c r="L12" s="69">
        <f>VLOOKUP($A12,'Return Data'!$A$7:$R$526,10,0)</f>
        <v>4.9882205215752098</v>
      </c>
      <c r="M12" s="70">
        <f t="shared" si="4"/>
        <v>10</v>
      </c>
      <c r="N12" s="69">
        <f>VLOOKUP($A12,'Return Data'!$A$7:$R$526,11,0)</f>
        <v>5.7018575412408099</v>
      </c>
      <c r="O12" s="70">
        <f t="shared" si="5"/>
        <v>13</v>
      </c>
      <c r="P12" s="69">
        <f>VLOOKUP($A12,'Return Data'!$A$7:$R$526,12,0)</f>
        <v>5.3361448696417604</v>
      </c>
      <c r="Q12" s="70">
        <f t="shared" si="6"/>
        <v>23</v>
      </c>
      <c r="R12" s="69">
        <f>VLOOKUP($A12,'Return Data'!$A$7:$R$526,13,0)</f>
        <v>5.3848221128125298</v>
      </c>
      <c r="S12" s="70">
        <f t="shared" si="7"/>
        <v>23</v>
      </c>
      <c r="T12" s="69">
        <f>VLOOKUP($A12,'Return Data'!$A$7:$R$526,14,0)</f>
        <v>5.6842665903982299</v>
      </c>
      <c r="U12" s="70">
        <f t="shared" si="8"/>
        <v>26</v>
      </c>
      <c r="V12" s="69">
        <f>VLOOKUP($A12,'Return Data'!$A$7:$R$526,18,0)</f>
        <v>0</v>
      </c>
      <c r="W12" s="70">
        <f t="shared" si="9"/>
        <v>1</v>
      </c>
      <c r="X12" s="69">
        <f>VLOOKUP($A12,'Return Data'!$A$7:$R$526,15,0)</f>
        <v>7.1318015344611796</v>
      </c>
      <c r="Y12" s="70">
        <f t="shared" si="10"/>
        <v>21</v>
      </c>
      <c r="Z12" s="69">
        <f>VLOOKUP($A12,'Return Data'!$A$7:$R$526,17,0)</f>
        <v>10.850051015931699</v>
      </c>
      <c r="AA12" s="71">
        <f t="shared" si="11"/>
        <v>29</v>
      </c>
    </row>
    <row r="13" spans="1:27" x14ac:dyDescent="0.25">
      <c r="A13" s="67" t="s">
        <v>232</v>
      </c>
      <c r="B13" s="68">
        <f>VLOOKUP($A13,'Return Data'!$A$7:$R$526,2,0)</f>
        <v>43976</v>
      </c>
      <c r="C13" s="69">
        <f>VLOOKUP($A13,'Return Data'!$A$7:$R$526,3,0)</f>
        <v>2396.1922</v>
      </c>
      <c r="D13" s="69">
        <f>VLOOKUP($A13,'Return Data'!$A$7:$R$526,6,0)</f>
        <v>2.95077396750998</v>
      </c>
      <c r="E13" s="70">
        <f t="shared" si="0"/>
        <v>32</v>
      </c>
      <c r="F13" s="69">
        <f>VLOOKUP($A13,'Return Data'!$A$7:$R$526,7,0)</f>
        <v>2.95226713709362</v>
      </c>
      <c r="G13" s="70">
        <f t="shared" si="1"/>
        <v>32</v>
      </c>
      <c r="H13" s="69">
        <f>VLOOKUP($A13,'Return Data'!$A$7:$R$526,8,0)</f>
        <v>3.6703503779834001</v>
      </c>
      <c r="I13" s="70">
        <f t="shared" si="2"/>
        <v>35</v>
      </c>
      <c r="J13" s="69">
        <f>VLOOKUP($A13,'Return Data'!$A$7:$R$526,9,0)</f>
        <v>3.5160445006805801</v>
      </c>
      <c r="K13" s="70">
        <f t="shared" si="3"/>
        <v>36</v>
      </c>
      <c r="L13" s="69">
        <f>VLOOKUP($A13,'Return Data'!$A$7:$R$526,10,0)</f>
        <v>3.4625773643429199</v>
      </c>
      <c r="M13" s="70">
        <f t="shared" si="4"/>
        <v>33</v>
      </c>
      <c r="N13" s="69">
        <f>VLOOKUP($A13,'Return Data'!$A$7:$R$526,11,0)</f>
        <v>4.1088816884150097</v>
      </c>
      <c r="O13" s="70">
        <f t="shared" si="5"/>
        <v>36</v>
      </c>
      <c r="P13" s="69">
        <f>VLOOKUP($A13,'Return Data'!$A$7:$R$526,12,0)</f>
        <v>4.5972898930885098</v>
      </c>
      <c r="Q13" s="70">
        <f t="shared" si="6"/>
        <v>35</v>
      </c>
      <c r="R13" s="69">
        <f>VLOOKUP($A13,'Return Data'!$A$7:$R$526,13,0)</f>
        <v>4.8724995183979498</v>
      </c>
      <c r="S13" s="70">
        <f t="shared" si="7"/>
        <v>33</v>
      </c>
      <c r="T13" s="69">
        <f>VLOOKUP($A13,'Return Data'!$A$7:$R$526,14,0)</f>
        <v>5.2467389740424402</v>
      </c>
      <c r="U13" s="70">
        <f t="shared" si="8"/>
        <v>33</v>
      </c>
      <c r="V13" s="69">
        <f>VLOOKUP($A13,'Return Data'!$A$7:$R$526,18,0)</f>
        <v>0</v>
      </c>
      <c r="W13" s="70">
        <f t="shared" si="9"/>
        <v>1</v>
      </c>
      <c r="X13" s="69">
        <f>VLOOKUP($A13,'Return Data'!$A$7:$R$526,15,0)</f>
        <v>6.8934154538328496</v>
      </c>
      <c r="Y13" s="70">
        <f t="shared" si="10"/>
        <v>31</v>
      </c>
      <c r="Z13" s="69">
        <f>VLOOKUP($A13,'Return Data'!$A$7:$R$526,17,0)</f>
        <v>11.676409902243799</v>
      </c>
      <c r="AA13" s="71">
        <f t="shared" si="11"/>
        <v>19</v>
      </c>
    </row>
    <row r="14" spans="1:27" x14ac:dyDescent="0.25">
      <c r="A14" s="67" t="s">
        <v>233</v>
      </c>
      <c r="B14" s="68">
        <f>VLOOKUP($A14,'Return Data'!$A$7:$R$526,2,0)</f>
        <v>43976</v>
      </c>
      <c r="C14" s="69">
        <f>VLOOKUP($A14,'Return Data'!$A$7:$R$526,3,0)</f>
        <v>2842.8184999999999</v>
      </c>
      <c r="D14" s="69">
        <f>VLOOKUP($A14,'Return Data'!$A$7:$R$526,6,0)</f>
        <v>3.30515322960323</v>
      </c>
      <c r="E14" s="70">
        <f t="shared" si="0"/>
        <v>25</v>
      </c>
      <c r="F14" s="69">
        <f>VLOOKUP($A14,'Return Data'!$A$7:$R$526,7,0)</f>
        <v>3.3053237038388099</v>
      </c>
      <c r="G14" s="70">
        <f t="shared" si="1"/>
        <v>25</v>
      </c>
      <c r="H14" s="69">
        <f>VLOOKUP($A14,'Return Data'!$A$7:$R$526,8,0)</f>
        <v>4.3743718141578203</v>
      </c>
      <c r="I14" s="70">
        <f t="shared" si="2"/>
        <v>27</v>
      </c>
      <c r="J14" s="69">
        <f>VLOOKUP($A14,'Return Data'!$A$7:$R$526,9,0)</f>
        <v>4.88902885125243</v>
      </c>
      <c r="K14" s="70">
        <f t="shared" si="3"/>
        <v>26</v>
      </c>
      <c r="L14" s="69">
        <f>VLOOKUP($A14,'Return Data'!$A$7:$R$526,10,0)</f>
        <v>4.3330432715672798</v>
      </c>
      <c r="M14" s="70">
        <f t="shared" si="4"/>
        <v>26</v>
      </c>
      <c r="N14" s="69">
        <f>VLOOKUP($A14,'Return Data'!$A$7:$R$526,11,0)</f>
        <v>5.7382109472189002</v>
      </c>
      <c r="O14" s="70">
        <f t="shared" si="5"/>
        <v>12</v>
      </c>
      <c r="P14" s="69">
        <f>VLOOKUP($A14,'Return Data'!$A$7:$R$526,12,0)</f>
        <v>5.4286408819192999</v>
      </c>
      <c r="Q14" s="70">
        <f t="shared" si="6"/>
        <v>15</v>
      </c>
      <c r="R14" s="69">
        <f>VLOOKUP($A14,'Return Data'!$A$7:$R$526,13,0)</f>
        <v>5.46014052541135</v>
      </c>
      <c r="S14" s="70">
        <f t="shared" si="7"/>
        <v>20</v>
      </c>
      <c r="T14" s="69">
        <f>VLOOKUP($A14,'Return Data'!$A$7:$R$526,14,0)</f>
        <v>5.7941282071120304</v>
      </c>
      <c r="U14" s="70">
        <f t="shared" si="8"/>
        <v>19</v>
      </c>
      <c r="V14" s="69">
        <f>VLOOKUP($A14,'Return Data'!$A$7:$R$526,18,0)</f>
        <v>0</v>
      </c>
      <c r="W14" s="70">
        <f t="shared" si="9"/>
        <v>1</v>
      </c>
      <c r="X14" s="69">
        <f>VLOOKUP($A14,'Return Data'!$A$7:$R$526,15,0)</f>
        <v>7.1481625875738404</v>
      </c>
      <c r="Y14" s="70">
        <f t="shared" si="10"/>
        <v>19</v>
      </c>
      <c r="Z14" s="69">
        <f>VLOOKUP($A14,'Return Data'!$A$7:$R$526,17,0)</f>
        <v>12.6958994431861</v>
      </c>
      <c r="AA14" s="71">
        <f t="shared" si="11"/>
        <v>15</v>
      </c>
    </row>
    <row r="15" spans="1:27" x14ac:dyDescent="0.25">
      <c r="A15" s="67" t="s">
        <v>234</v>
      </c>
      <c r="B15" s="68">
        <f>VLOOKUP($A15,'Return Data'!$A$7:$R$526,2,0)</f>
        <v>43976</v>
      </c>
      <c r="C15" s="69">
        <f>VLOOKUP($A15,'Return Data'!$A$7:$R$526,3,0)</f>
        <v>2555.8872000000001</v>
      </c>
      <c r="D15" s="69">
        <f>VLOOKUP($A15,'Return Data'!$A$7:$R$526,6,0)</f>
        <v>3.6305291096243599</v>
      </c>
      <c r="E15" s="70">
        <f t="shared" si="0"/>
        <v>7</v>
      </c>
      <c r="F15" s="69">
        <f>VLOOKUP($A15,'Return Data'!$A$7:$R$526,7,0)</f>
        <v>3.6302988670714802</v>
      </c>
      <c r="G15" s="70">
        <f t="shared" si="1"/>
        <v>7</v>
      </c>
      <c r="H15" s="69">
        <f>VLOOKUP($A15,'Return Data'!$A$7:$R$526,8,0)</f>
        <v>5.2824933285934303</v>
      </c>
      <c r="I15" s="70">
        <f t="shared" si="2"/>
        <v>10</v>
      </c>
      <c r="J15" s="69">
        <f>VLOOKUP($A15,'Return Data'!$A$7:$R$526,9,0)</f>
        <v>5.6369429659336596</v>
      </c>
      <c r="K15" s="70">
        <f t="shared" si="3"/>
        <v>13</v>
      </c>
      <c r="L15" s="69">
        <f>VLOOKUP($A15,'Return Data'!$A$7:$R$526,10,0)</f>
        <v>4.9928694750807896</v>
      </c>
      <c r="M15" s="70">
        <f t="shared" si="4"/>
        <v>9</v>
      </c>
      <c r="N15" s="69">
        <f>VLOOKUP($A15,'Return Data'!$A$7:$R$526,11,0)</f>
        <v>5.8963205244573098</v>
      </c>
      <c r="O15" s="70">
        <f t="shared" si="5"/>
        <v>7</v>
      </c>
      <c r="P15" s="69">
        <f>VLOOKUP($A15,'Return Data'!$A$7:$R$526,12,0)</f>
        <v>5.4883276662574199</v>
      </c>
      <c r="Q15" s="70">
        <f t="shared" si="6"/>
        <v>11</v>
      </c>
      <c r="R15" s="69">
        <f>VLOOKUP($A15,'Return Data'!$A$7:$R$526,13,0)</f>
        <v>5.5621269475493804</v>
      </c>
      <c r="S15" s="70">
        <f t="shared" si="7"/>
        <v>13</v>
      </c>
      <c r="T15" s="69">
        <f>VLOOKUP($A15,'Return Data'!$A$7:$R$526,14,0)</f>
        <v>5.8913462956596696</v>
      </c>
      <c r="U15" s="70">
        <f t="shared" si="8"/>
        <v>10</v>
      </c>
      <c r="V15" s="69">
        <f>VLOOKUP($A15,'Return Data'!$A$7:$R$526,18,0)</f>
        <v>0</v>
      </c>
      <c r="W15" s="70">
        <f t="shared" si="9"/>
        <v>1</v>
      </c>
      <c r="X15" s="69">
        <f>VLOOKUP($A15,'Return Data'!$A$7:$R$526,15,0)</f>
        <v>7.2090604755817997</v>
      </c>
      <c r="Y15" s="70">
        <f t="shared" si="10"/>
        <v>11</v>
      </c>
      <c r="Z15" s="69">
        <f>VLOOKUP($A15,'Return Data'!$A$7:$R$526,17,0)</f>
        <v>11.6178305611379</v>
      </c>
      <c r="AA15" s="71">
        <f t="shared" si="11"/>
        <v>20</v>
      </c>
    </row>
    <row r="16" spans="1:27" x14ac:dyDescent="0.25">
      <c r="A16" s="67" t="s">
        <v>235</v>
      </c>
      <c r="B16" s="68">
        <f>VLOOKUP($A16,'Return Data'!$A$7:$R$526,2,0)</f>
        <v>43976</v>
      </c>
      <c r="C16" s="69">
        <f>VLOOKUP($A16,'Return Data'!$A$7:$R$526,3,0)</f>
        <v>2177.7190999999998</v>
      </c>
      <c r="D16" s="69">
        <f>VLOOKUP($A16,'Return Data'!$A$7:$R$526,6,0)</f>
        <v>2.8969309076543799</v>
      </c>
      <c r="E16" s="70">
        <f t="shared" si="0"/>
        <v>33</v>
      </c>
      <c r="F16" s="69">
        <f>VLOOKUP($A16,'Return Data'!$A$7:$R$526,7,0)</f>
        <v>2.8969309076543799</v>
      </c>
      <c r="G16" s="70">
        <f t="shared" si="1"/>
        <v>33</v>
      </c>
      <c r="H16" s="69">
        <f>VLOOKUP($A16,'Return Data'!$A$7:$R$526,8,0)</f>
        <v>3.2454450661044199</v>
      </c>
      <c r="I16" s="70">
        <f t="shared" si="2"/>
        <v>38</v>
      </c>
      <c r="J16" s="69">
        <f>VLOOKUP($A16,'Return Data'!$A$7:$R$526,9,0)</f>
        <v>3.3282405443051202</v>
      </c>
      <c r="K16" s="70">
        <f t="shared" si="3"/>
        <v>38</v>
      </c>
      <c r="L16" s="69">
        <f>VLOOKUP($A16,'Return Data'!$A$7:$R$526,10,0)</f>
        <v>3.4528428418294901</v>
      </c>
      <c r="M16" s="70">
        <f t="shared" si="4"/>
        <v>34</v>
      </c>
      <c r="N16" s="69">
        <f>VLOOKUP($A16,'Return Data'!$A$7:$R$526,11,0)</f>
        <v>4.4824935501738903</v>
      </c>
      <c r="O16" s="70">
        <f t="shared" si="5"/>
        <v>31</v>
      </c>
      <c r="P16" s="69">
        <f>VLOOKUP($A16,'Return Data'!$A$7:$R$526,12,0)</f>
        <v>4.6580381578011201</v>
      </c>
      <c r="Q16" s="70">
        <f t="shared" si="6"/>
        <v>33</v>
      </c>
      <c r="R16" s="69">
        <f>VLOOKUP($A16,'Return Data'!$A$7:$R$526,13,0)</f>
        <v>4.78386043412831</v>
      </c>
      <c r="S16" s="70">
        <f t="shared" si="7"/>
        <v>35</v>
      </c>
      <c r="T16" s="69">
        <f>VLOOKUP($A16,'Return Data'!$A$7:$R$526,14,0)</f>
        <v>5.1462398901078803</v>
      </c>
      <c r="U16" s="70">
        <f t="shared" si="8"/>
        <v>35</v>
      </c>
      <c r="V16" s="69">
        <f>VLOOKUP($A16,'Return Data'!$A$7:$R$526,18,0)</f>
        <v>0</v>
      </c>
      <c r="W16" s="70">
        <f t="shared" si="9"/>
        <v>1</v>
      </c>
      <c r="X16" s="69">
        <f>VLOOKUP($A16,'Return Data'!$A$7:$R$526,15,0)</f>
        <v>6.9402717616545697</v>
      </c>
      <c r="Y16" s="70">
        <f t="shared" si="10"/>
        <v>30</v>
      </c>
      <c r="Z16" s="69">
        <f>VLOOKUP($A16,'Return Data'!$A$7:$R$526,17,0)</f>
        <v>11.469249506403401</v>
      </c>
      <c r="AA16" s="71">
        <f t="shared" si="11"/>
        <v>22</v>
      </c>
    </row>
    <row r="17" spans="1:27" x14ac:dyDescent="0.25">
      <c r="A17" s="67" t="s">
        <v>236</v>
      </c>
      <c r="B17" s="68">
        <f>VLOOKUP($A17,'Return Data'!$A$7:$R$526,2,0)</f>
        <v>43976</v>
      </c>
      <c r="C17" s="69">
        <f>VLOOKUP($A17,'Return Data'!$A$7:$R$526,3,0)</f>
        <v>3914.1532999999999</v>
      </c>
      <c r="D17" s="69">
        <f>VLOOKUP($A17,'Return Data'!$A$7:$R$526,6,0)</f>
        <v>3.16056121618624</v>
      </c>
      <c r="E17" s="70">
        <f t="shared" si="0"/>
        <v>30</v>
      </c>
      <c r="F17" s="69">
        <f>VLOOKUP($A17,'Return Data'!$A$7:$R$526,7,0)</f>
        <v>3.1617306601764099</v>
      </c>
      <c r="G17" s="70">
        <f t="shared" si="1"/>
        <v>30</v>
      </c>
      <c r="H17" s="69">
        <f>VLOOKUP($A17,'Return Data'!$A$7:$R$526,8,0)</f>
        <v>5.2431941577528596</v>
      </c>
      <c r="I17" s="70">
        <f t="shared" si="2"/>
        <v>11</v>
      </c>
      <c r="J17" s="69">
        <f>VLOOKUP($A17,'Return Data'!$A$7:$R$526,9,0)</f>
        <v>5.7190998447338002</v>
      </c>
      <c r="K17" s="70">
        <f t="shared" si="3"/>
        <v>11</v>
      </c>
      <c r="L17" s="69">
        <f>VLOOKUP($A17,'Return Data'!$A$7:$R$526,10,0)</f>
        <v>4.8529316318245597</v>
      </c>
      <c r="M17" s="70">
        <f t="shared" si="4"/>
        <v>14</v>
      </c>
      <c r="N17" s="69">
        <f>VLOOKUP($A17,'Return Data'!$A$7:$R$526,11,0)</f>
        <v>5.68140377070646</v>
      </c>
      <c r="O17" s="70">
        <f t="shared" si="5"/>
        <v>14</v>
      </c>
      <c r="P17" s="69">
        <f>VLOOKUP($A17,'Return Data'!$A$7:$R$526,12,0)</f>
        <v>5.37118791767187</v>
      </c>
      <c r="Q17" s="70">
        <f t="shared" si="6"/>
        <v>20</v>
      </c>
      <c r="R17" s="69">
        <f>VLOOKUP($A17,'Return Data'!$A$7:$R$526,13,0)</f>
        <v>5.4401274325771096</v>
      </c>
      <c r="S17" s="70">
        <f t="shared" si="7"/>
        <v>22</v>
      </c>
      <c r="T17" s="69">
        <f>VLOOKUP($A17,'Return Data'!$A$7:$R$526,14,0)</f>
        <v>5.7821910661884104</v>
      </c>
      <c r="U17" s="70">
        <f t="shared" si="8"/>
        <v>20</v>
      </c>
      <c r="V17" s="69">
        <f>VLOOKUP($A17,'Return Data'!$A$7:$R$526,18,0)</f>
        <v>0</v>
      </c>
      <c r="W17" s="70">
        <f t="shared" si="9"/>
        <v>1</v>
      </c>
      <c r="X17" s="69">
        <f>VLOOKUP($A17,'Return Data'!$A$7:$R$526,15,0)</f>
        <v>7.0478422738427602</v>
      </c>
      <c r="Y17" s="70">
        <f t="shared" si="10"/>
        <v>27</v>
      </c>
      <c r="Z17" s="69">
        <f>VLOOKUP($A17,'Return Data'!$A$7:$R$526,17,0)</f>
        <v>14.8556697555866</v>
      </c>
      <c r="AA17" s="71">
        <f t="shared" si="11"/>
        <v>3</v>
      </c>
    </row>
    <row r="18" spans="1:27" x14ac:dyDescent="0.25">
      <c r="A18" s="67" t="s">
        <v>237</v>
      </c>
      <c r="B18" s="68">
        <f>VLOOKUP($A18,'Return Data'!$A$7:$R$526,2,0)</f>
        <v>43976</v>
      </c>
      <c r="C18" s="69">
        <f>VLOOKUP($A18,'Return Data'!$A$7:$R$526,3,0)</f>
        <v>1984.7672</v>
      </c>
      <c r="D18" s="69">
        <f>VLOOKUP($A18,'Return Data'!$A$7:$R$526,6,0)</f>
        <v>3.6662446092681198</v>
      </c>
      <c r="E18" s="70">
        <f t="shared" si="0"/>
        <v>6</v>
      </c>
      <c r="F18" s="69">
        <f>VLOOKUP($A18,'Return Data'!$A$7:$R$526,7,0)</f>
        <v>3.6662446092681198</v>
      </c>
      <c r="G18" s="70">
        <f t="shared" si="1"/>
        <v>6</v>
      </c>
      <c r="H18" s="69">
        <f>VLOOKUP($A18,'Return Data'!$A$7:$R$526,8,0)</f>
        <v>5.1593099649555096</v>
      </c>
      <c r="I18" s="70">
        <f t="shared" si="2"/>
        <v>13</v>
      </c>
      <c r="J18" s="69">
        <f>VLOOKUP($A18,'Return Data'!$A$7:$R$526,9,0)</f>
        <v>5.1236701029296299</v>
      </c>
      <c r="K18" s="70">
        <f t="shared" si="3"/>
        <v>23</v>
      </c>
      <c r="L18" s="69">
        <f>VLOOKUP($A18,'Return Data'!$A$7:$R$526,10,0)</f>
        <v>4.6706668510522302</v>
      </c>
      <c r="M18" s="70">
        <f t="shared" si="4"/>
        <v>20</v>
      </c>
      <c r="N18" s="69">
        <f>VLOOKUP($A18,'Return Data'!$A$7:$R$526,11,0)</f>
        <v>5.0811965502388201</v>
      </c>
      <c r="O18" s="70">
        <f t="shared" si="5"/>
        <v>28</v>
      </c>
      <c r="P18" s="69">
        <f>VLOOKUP($A18,'Return Data'!$A$7:$R$526,12,0)</f>
        <v>5.1538078532434</v>
      </c>
      <c r="Q18" s="70">
        <f t="shared" si="6"/>
        <v>28</v>
      </c>
      <c r="R18" s="69">
        <f>VLOOKUP($A18,'Return Data'!$A$7:$R$526,13,0)</f>
        <v>5.3645992388042298</v>
      </c>
      <c r="S18" s="70">
        <f t="shared" si="7"/>
        <v>25</v>
      </c>
      <c r="T18" s="69">
        <f>VLOOKUP($A18,'Return Data'!$A$7:$R$526,14,0)</f>
        <v>5.7550970731043796</v>
      </c>
      <c r="U18" s="70">
        <f t="shared" si="8"/>
        <v>23</v>
      </c>
      <c r="V18" s="69">
        <f>VLOOKUP($A18,'Return Data'!$A$7:$R$526,18,0)</f>
        <v>0</v>
      </c>
      <c r="W18" s="70">
        <f t="shared" si="9"/>
        <v>1</v>
      </c>
      <c r="X18" s="69">
        <f>VLOOKUP($A18,'Return Data'!$A$7:$R$526,15,0)</f>
        <v>7.1788612826240401</v>
      </c>
      <c r="Y18" s="70">
        <f t="shared" si="10"/>
        <v>15</v>
      </c>
      <c r="Z18" s="69">
        <f>VLOOKUP($A18,'Return Data'!$A$7:$R$526,17,0)</f>
        <v>6.1579583347610098</v>
      </c>
      <c r="AA18" s="71">
        <f t="shared" si="11"/>
        <v>35</v>
      </c>
    </row>
    <row r="19" spans="1:27" x14ac:dyDescent="0.25">
      <c r="A19" s="67" t="s">
        <v>238</v>
      </c>
      <c r="B19" s="68">
        <f>VLOOKUP($A19,'Return Data'!$A$7:$R$526,2,0)</f>
        <v>43976</v>
      </c>
      <c r="C19" s="69">
        <f>VLOOKUP($A19,'Return Data'!$A$7:$R$526,3,0)</f>
        <v>294.89280000000002</v>
      </c>
      <c r="D19" s="69">
        <f>VLOOKUP($A19,'Return Data'!$A$7:$R$526,6,0)</f>
        <v>3.4907547396376701</v>
      </c>
      <c r="E19" s="70">
        <f t="shared" si="0"/>
        <v>14</v>
      </c>
      <c r="F19" s="69">
        <f>VLOOKUP($A19,'Return Data'!$A$7:$R$526,7,0)</f>
        <v>3.49142255880319</v>
      </c>
      <c r="G19" s="70">
        <f t="shared" si="1"/>
        <v>15</v>
      </c>
      <c r="H19" s="69">
        <f>VLOOKUP($A19,'Return Data'!$A$7:$R$526,8,0)</f>
        <v>5.5757765860153299</v>
      </c>
      <c r="I19" s="70">
        <f t="shared" si="2"/>
        <v>4</v>
      </c>
      <c r="J19" s="69">
        <f>VLOOKUP($A19,'Return Data'!$A$7:$R$526,9,0)</f>
        <v>6.0568518495414896</v>
      </c>
      <c r="K19" s="70">
        <f t="shared" si="3"/>
        <v>4</v>
      </c>
      <c r="L19" s="69">
        <f>VLOOKUP($A19,'Return Data'!$A$7:$R$526,10,0)</f>
        <v>5.0339936149958602</v>
      </c>
      <c r="M19" s="70">
        <f t="shared" si="4"/>
        <v>8</v>
      </c>
      <c r="N19" s="69">
        <f>VLOOKUP($A19,'Return Data'!$A$7:$R$526,11,0)</f>
        <v>5.922838190467</v>
      </c>
      <c r="O19" s="70">
        <f t="shared" si="5"/>
        <v>6</v>
      </c>
      <c r="P19" s="69">
        <f>VLOOKUP($A19,'Return Data'!$A$7:$R$526,12,0)</f>
        <v>5.5428942485608399</v>
      </c>
      <c r="Q19" s="70">
        <f t="shared" si="6"/>
        <v>8</v>
      </c>
      <c r="R19" s="69">
        <f>VLOOKUP($A19,'Return Data'!$A$7:$R$526,13,0)</f>
        <v>5.5809752310522898</v>
      </c>
      <c r="S19" s="70">
        <f t="shared" si="7"/>
        <v>10</v>
      </c>
      <c r="T19" s="69">
        <f>VLOOKUP($A19,'Return Data'!$A$7:$R$526,14,0)</f>
        <v>5.9074964416843496</v>
      </c>
      <c r="U19" s="70">
        <f t="shared" si="8"/>
        <v>9</v>
      </c>
      <c r="V19" s="69">
        <f>VLOOKUP($A19,'Return Data'!$A$7:$R$526,18,0)</f>
        <v>0</v>
      </c>
      <c r="W19" s="70">
        <f t="shared" si="9"/>
        <v>1</v>
      </c>
      <c r="X19" s="69">
        <f>VLOOKUP($A19,'Return Data'!$A$7:$R$526,15,0)</f>
        <v>7.1943869055962404</v>
      </c>
      <c r="Y19" s="70">
        <f t="shared" si="10"/>
        <v>13</v>
      </c>
      <c r="Z19" s="69">
        <f>VLOOKUP($A19,'Return Data'!$A$7:$R$526,17,0)</f>
        <v>13.4142696586838</v>
      </c>
      <c r="AA19" s="71">
        <f t="shared" si="11"/>
        <v>9</v>
      </c>
    </row>
    <row r="20" spans="1:27" x14ac:dyDescent="0.25">
      <c r="A20" s="67" t="s">
        <v>239</v>
      </c>
      <c r="B20" s="68">
        <f>VLOOKUP($A20,'Return Data'!$A$7:$R$526,2,0)</f>
        <v>43976</v>
      </c>
      <c r="C20" s="69">
        <f>VLOOKUP($A20,'Return Data'!$A$7:$R$526,3,0)</f>
        <v>2132.8915999999999</v>
      </c>
      <c r="D20" s="69">
        <f>VLOOKUP($A20,'Return Data'!$A$7:$R$526,6,0)</f>
        <v>3.7429790569358801</v>
      </c>
      <c r="E20" s="70">
        <f t="shared" si="0"/>
        <v>4</v>
      </c>
      <c r="F20" s="69">
        <f>VLOOKUP($A20,'Return Data'!$A$7:$R$526,7,0)</f>
        <v>3.7454592251359902</v>
      </c>
      <c r="G20" s="70">
        <f t="shared" si="1"/>
        <v>4</v>
      </c>
      <c r="H20" s="69">
        <f>VLOOKUP($A20,'Return Data'!$A$7:$R$526,8,0)</f>
        <v>5.0157270835403702</v>
      </c>
      <c r="I20" s="70">
        <f t="shared" si="2"/>
        <v>17</v>
      </c>
      <c r="J20" s="69">
        <f>VLOOKUP($A20,'Return Data'!$A$7:$R$526,9,0)</f>
        <v>5.2467238598254697</v>
      </c>
      <c r="K20" s="70">
        <f t="shared" si="3"/>
        <v>19</v>
      </c>
      <c r="L20" s="69">
        <f>VLOOKUP($A20,'Return Data'!$A$7:$R$526,10,0)</f>
        <v>4.9272312500021496</v>
      </c>
      <c r="M20" s="70">
        <f t="shared" si="4"/>
        <v>11</v>
      </c>
      <c r="N20" s="69">
        <f>VLOOKUP($A20,'Return Data'!$A$7:$R$526,11,0)</f>
        <v>6.09593624132388</v>
      </c>
      <c r="O20" s="70">
        <f t="shared" si="5"/>
        <v>4</v>
      </c>
      <c r="P20" s="69">
        <f>VLOOKUP($A20,'Return Data'!$A$7:$R$526,12,0)</f>
        <v>5.72294269290974</v>
      </c>
      <c r="Q20" s="70">
        <f t="shared" si="6"/>
        <v>1</v>
      </c>
      <c r="R20" s="69">
        <f>VLOOKUP($A20,'Return Data'!$A$7:$R$526,13,0)</f>
        <v>5.7661121495558696</v>
      </c>
      <c r="S20" s="70">
        <f t="shared" si="7"/>
        <v>3</v>
      </c>
      <c r="T20" s="69">
        <f>VLOOKUP($A20,'Return Data'!$A$7:$R$526,14,0)</f>
        <v>6.0464075805932502</v>
      </c>
      <c r="U20" s="70">
        <f t="shared" si="8"/>
        <v>3</v>
      </c>
      <c r="V20" s="69">
        <f>VLOOKUP($A20,'Return Data'!$A$7:$R$526,18,0)</f>
        <v>0</v>
      </c>
      <c r="W20" s="70">
        <f t="shared" si="9"/>
        <v>1</v>
      </c>
      <c r="X20" s="69">
        <f>VLOOKUP($A20,'Return Data'!$A$7:$R$526,15,0)</f>
        <v>7.2753495196524902</v>
      </c>
      <c r="Y20" s="70">
        <f t="shared" si="10"/>
        <v>1</v>
      </c>
      <c r="Z20" s="69">
        <f>VLOOKUP($A20,'Return Data'!$A$7:$R$526,17,0)</f>
        <v>11.4607936252772</v>
      </c>
      <c r="AA20" s="71">
        <f t="shared" si="11"/>
        <v>23</v>
      </c>
    </row>
    <row r="21" spans="1:27" x14ac:dyDescent="0.25">
      <c r="A21" s="67" t="s">
        <v>240</v>
      </c>
      <c r="B21" s="68">
        <f>VLOOKUP($A21,'Return Data'!$A$7:$R$526,2,0)</f>
        <v>43976</v>
      </c>
      <c r="C21" s="69">
        <f>VLOOKUP($A21,'Return Data'!$A$7:$R$526,3,0)</f>
        <v>2409.0162999999998</v>
      </c>
      <c r="D21" s="69">
        <f>VLOOKUP($A21,'Return Data'!$A$7:$R$526,6,0)</f>
        <v>3.3760469712231802</v>
      </c>
      <c r="E21" s="70">
        <f t="shared" si="0"/>
        <v>19</v>
      </c>
      <c r="F21" s="69">
        <f>VLOOKUP($A21,'Return Data'!$A$7:$R$526,7,0)</f>
        <v>3.3802089111829199</v>
      </c>
      <c r="G21" s="70">
        <f t="shared" si="1"/>
        <v>19</v>
      </c>
      <c r="H21" s="69">
        <f>VLOOKUP($A21,'Return Data'!$A$7:$R$526,8,0)</f>
        <v>4.8603374964993904</v>
      </c>
      <c r="I21" s="70">
        <f t="shared" si="2"/>
        <v>20</v>
      </c>
      <c r="J21" s="69">
        <f>VLOOKUP($A21,'Return Data'!$A$7:$R$526,9,0)</f>
        <v>5.2186148960632099</v>
      </c>
      <c r="K21" s="70">
        <f t="shared" si="3"/>
        <v>21</v>
      </c>
      <c r="L21" s="69">
        <f>VLOOKUP($A21,'Return Data'!$A$7:$R$526,10,0)</f>
        <v>4.5725441682934296</v>
      </c>
      <c r="M21" s="70">
        <f t="shared" si="4"/>
        <v>21</v>
      </c>
      <c r="N21" s="69">
        <f>VLOOKUP($A21,'Return Data'!$A$7:$R$526,11,0)</f>
        <v>5.3681557306324397</v>
      </c>
      <c r="O21" s="70">
        <f t="shared" si="5"/>
        <v>25</v>
      </c>
      <c r="P21" s="69">
        <f>VLOOKUP($A21,'Return Data'!$A$7:$R$526,12,0)</f>
        <v>5.1987758192878797</v>
      </c>
      <c r="Q21" s="70">
        <f t="shared" si="6"/>
        <v>26</v>
      </c>
      <c r="R21" s="69">
        <f>VLOOKUP($A21,'Return Data'!$A$7:$R$526,13,0)</f>
        <v>5.2690258195913797</v>
      </c>
      <c r="S21" s="70">
        <f t="shared" si="7"/>
        <v>29</v>
      </c>
      <c r="T21" s="69">
        <f>VLOOKUP($A21,'Return Data'!$A$7:$R$526,14,0)</f>
        <v>5.5903148931119198</v>
      </c>
      <c r="U21" s="70">
        <f t="shared" si="8"/>
        <v>30</v>
      </c>
      <c r="V21" s="69">
        <f>VLOOKUP($A21,'Return Data'!$A$7:$R$526,18,0)</f>
        <v>0</v>
      </c>
      <c r="W21" s="70">
        <f t="shared" si="9"/>
        <v>1</v>
      </c>
      <c r="X21" s="69">
        <f>VLOOKUP($A21,'Return Data'!$A$7:$R$526,15,0)</f>
        <v>7.0122135350364303</v>
      </c>
      <c r="Y21" s="70">
        <f t="shared" si="10"/>
        <v>28</v>
      </c>
      <c r="Z21" s="69">
        <f>VLOOKUP($A21,'Return Data'!$A$7:$R$526,17,0)</f>
        <v>8.7192921237010399</v>
      </c>
      <c r="AA21" s="71">
        <f t="shared" si="11"/>
        <v>32</v>
      </c>
    </row>
    <row r="22" spans="1:27" x14ac:dyDescent="0.25">
      <c r="A22" s="67" t="s">
        <v>241</v>
      </c>
      <c r="B22" s="68">
        <f>VLOOKUP($A22,'Return Data'!$A$7:$R$526,2,0)</f>
        <v>43976</v>
      </c>
      <c r="C22" s="69">
        <f>VLOOKUP($A22,'Return Data'!$A$7:$R$526,3,0)</f>
        <v>1546.9147</v>
      </c>
      <c r="D22" s="69">
        <f>VLOOKUP($A22,'Return Data'!$A$7:$R$526,6,0)</f>
        <v>2.7793809759733401</v>
      </c>
      <c r="E22" s="70">
        <f t="shared" si="0"/>
        <v>35</v>
      </c>
      <c r="F22" s="69">
        <f>VLOOKUP($A22,'Return Data'!$A$7:$R$526,7,0)</f>
        <v>2.7793809759733401</v>
      </c>
      <c r="G22" s="70">
        <f t="shared" si="1"/>
        <v>35</v>
      </c>
      <c r="H22" s="69">
        <f>VLOOKUP($A22,'Return Data'!$A$7:$R$526,8,0)</f>
        <v>3.3516820809632399</v>
      </c>
      <c r="I22" s="70">
        <f t="shared" si="2"/>
        <v>37</v>
      </c>
      <c r="J22" s="69">
        <f>VLOOKUP($A22,'Return Data'!$A$7:$R$526,9,0)</f>
        <v>3.5833222245755501</v>
      </c>
      <c r="K22" s="70">
        <f t="shared" si="3"/>
        <v>35</v>
      </c>
      <c r="L22" s="69">
        <f>VLOOKUP($A22,'Return Data'!$A$7:$R$526,10,0)</f>
        <v>3.3948563050314302</v>
      </c>
      <c r="M22" s="70">
        <f t="shared" si="4"/>
        <v>36</v>
      </c>
      <c r="N22" s="69">
        <f>VLOOKUP($A22,'Return Data'!$A$7:$R$526,11,0)</f>
        <v>3.89574560298098</v>
      </c>
      <c r="O22" s="70">
        <f t="shared" si="5"/>
        <v>37</v>
      </c>
      <c r="P22" s="69">
        <f>VLOOKUP($A22,'Return Data'!$A$7:$R$526,12,0)</f>
        <v>4.3170682564298604</v>
      </c>
      <c r="Q22" s="70">
        <f t="shared" si="6"/>
        <v>37</v>
      </c>
      <c r="R22" s="69">
        <f>VLOOKUP($A22,'Return Data'!$A$7:$R$526,13,0)</f>
        <v>4.5836348424098601</v>
      </c>
      <c r="S22" s="70">
        <f t="shared" si="7"/>
        <v>37</v>
      </c>
      <c r="T22" s="69">
        <f>VLOOKUP($A22,'Return Data'!$A$7:$R$526,14,0)</f>
        <v>4.9838956242113497</v>
      </c>
      <c r="U22" s="70">
        <f t="shared" si="8"/>
        <v>37</v>
      </c>
      <c r="V22" s="69">
        <f>VLOOKUP($A22,'Return Data'!$A$7:$R$526,18,0)</f>
        <v>0</v>
      </c>
      <c r="W22" s="70">
        <f t="shared" si="9"/>
        <v>1</v>
      </c>
      <c r="X22" s="69">
        <f>VLOOKUP($A22,'Return Data'!$A$7:$R$526,15,0)</f>
        <v>6.4335536376495996</v>
      </c>
      <c r="Y22" s="70">
        <f t="shared" si="10"/>
        <v>32</v>
      </c>
      <c r="Z22" s="69">
        <f>VLOOKUP($A22,'Return Data'!$A$7:$R$526,17,0)</f>
        <v>8.3645059752203501</v>
      </c>
      <c r="AA22" s="71">
        <f t="shared" si="11"/>
        <v>33</v>
      </c>
    </row>
    <row r="23" spans="1:27" x14ac:dyDescent="0.25">
      <c r="A23" s="67" t="s">
        <v>242</v>
      </c>
      <c r="B23" s="68">
        <f>VLOOKUP($A23,'Return Data'!$A$7:$R$526,2,0)</f>
        <v>43976</v>
      </c>
      <c r="C23" s="69">
        <f>VLOOKUP($A23,'Return Data'!$A$7:$R$526,3,0)</f>
        <v>1938.2062000000001</v>
      </c>
      <c r="D23" s="69">
        <f>VLOOKUP($A23,'Return Data'!$A$7:$R$526,6,0)</f>
        <v>3.5143607422786198</v>
      </c>
      <c r="E23" s="70">
        <f t="shared" si="0"/>
        <v>13</v>
      </c>
      <c r="F23" s="69">
        <f>VLOOKUP($A23,'Return Data'!$A$7:$R$526,7,0)</f>
        <v>3.5219466294156301</v>
      </c>
      <c r="G23" s="70">
        <f t="shared" si="1"/>
        <v>13</v>
      </c>
      <c r="H23" s="69">
        <f>VLOOKUP($A23,'Return Data'!$A$7:$R$526,8,0)</f>
        <v>3.7222137465548899</v>
      </c>
      <c r="I23" s="70">
        <f t="shared" si="2"/>
        <v>33</v>
      </c>
      <c r="J23" s="69">
        <f>VLOOKUP($A23,'Return Data'!$A$7:$R$526,9,0)</f>
        <v>3.7656125215673701</v>
      </c>
      <c r="K23" s="70">
        <f t="shared" si="3"/>
        <v>32</v>
      </c>
      <c r="L23" s="69">
        <f>VLOOKUP($A23,'Return Data'!$A$7:$R$526,10,0)</f>
        <v>3.7542525903001902</v>
      </c>
      <c r="M23" s="70">
        <f t="shared" si="4"/>
        <v>31</v>
      </c>
      <c r="N23" s="69">
        <f>VLOOKUP($A23,'Return Data'!$A$7:$R$526,11,0)</f>
        <v>5.0046797912530598</v>
      </c>
      <c r="O23" s="70">
        <f t="shared" si="5"/>
        <v>29</v>
      </c>
      <c r="P23" s="69">
        <f>VLOOKUP($A23,'Return Data'!$A$7:$R$526,12,0)</f>
        <v>5.1335694269041801</v>
      </c>
      <c r="Q23" s="70">
        <f t="shared" si="6"/>
        <v>29</v>
      </c>
      <c r="R23" s="69">
        <f>VLOOKUP($A23,'Return Data'!$A$7:$R$526,13,0)</f>
        <v>5.3047654946438003</v>
      </c>
      <c r="S23" s="70">
        <f t="shared" si="7"/>
        <v>28</v>
      </c>
      <c r="T23" s="69">
        <f>VLOOKUP($A23,'Return Data'!$A$7:$R$526,14,0)</f>
        <v>5.66981490574166</v>
      </c>
      <c r="U23" s="70">
        <f t="shared" si="8"/>
        <v>28</v>
      </c>
      <c r="V23" s="69">
        <f>VLOOKUP($A23,'Return Data'!$A$7:$R$526,18,0)</f>
        <v>0</v>
      </c>
      <c r="W23" s="70">
        <f t="shared" si="9"/>
        <v>1</v>
      </c>
      <c r="X23" s="69">
        <f>VLOOKUP($A23,'Return Data'!$A$7:$R$526,15,0)</f>
        <v>7.0899389405846804</v>
      </c>
      <c r="Y23" s="70">
        <f t="shared" si="10"/>
        <v>26</v>
      </c>
      <c r="Z23" s="69">
        <f>VLOOKUP($A23,'Return Data'!$A$7:$R$526,17,0)</f>
        <v>10.9232938755981</v>
      </c>
      <c r="AA23" s="71">
        <f t="shared" si="11"/>
        <v>28</v>
      </c>
    </row>
    <row r="24" spans="1:27" x14ac:dyDescent="0.25">
      <c r="A24" s="67" t="s">
        <v>243</v>
      </c>
      <c r="B24" s="68">
        <f>VLOOKUP($A24,'Return Data'!$A$7:$R$526,2,0)</f>
        <v>43976</v>
      </c>
      <c r="C24" s="69">
        <f>VLOOKUP($A24,'Return Data'!$A$7:$R$526,3,0)</f>
        <v>2736.4409999999998</v>
      </c>
      <c r="D24" s="69">
        <f>VLOOKUP($A24,'Return Data'!$A$7:$R$526,6,0)</f>
        <v>3.2682234752185999</v>
      </c>
      <c r="E24" s="70">
        <f t="shared" si="0"/>
        <v>28</v>
      </c>
      <c r="F24" s="69">
        <f>VLOOKUP($A24,'Return Data'!$A$7:$R$526,7,0)</f>
        <v>3.2696985667566301</v>
      </c>
      <c r="G24" s="70">
        <f t="shared" si="1"/>
        <v>28</v>
      </c>
      <c r="H24" s="69">
        <f>VLOOKUP($A24,'Return Data'!$A$7:$R$526,8,0)</f>
        <v>5.41456629851091</v>
      </c>
      <c r="I24" s="70">
        <f t="shared" si="2"/>
        <v>7</v>
      </c>
      <c r="J24" s="69">
        <f>VLOOKUP($A24,'Return Data'!$A$7:$R$526,9,0)</f>
        <v>5.8798815013645003</v>
      </c>
      <c r="K24" s="70">
        <f t="shared" si="3"/>
        <v>9</v>
      </c>
      <c r="L24" s="69">
        <f>VLOOKUP($A24,'Return Data'!$A$7:$R$526,10,0)</f>
        <v>4.8148791962276896</v>
      </c>
      <c r="M24" s="70">
        <f t="shared" si="4"/>
        <v>16</v>
      </c>
      <c r="N24" s="69">
        <f>VLOOKUP($A24,'Return Data'!$A$7:$R$526,11,0)</f>
        <v>5.4632052270408096</v>
      </c>
      <c r="O24" s="70">
        <f t="shared" si="5"/>
        <v>23</v>
      </c>
      <c r="P24" s="69">
        <f>VLOOKUP($A24,'Return Data'!$A$7:$R$526,12,0)</f>
        <v>5.2708662134560802</v>
      </c>
      <c r="Q24" s="70">
        <f t="shared" si="6"/>
        <v>25</v>
      </c>
      <c r="R24" s="69">
        <f>VLOOKUP($A24,'Return Data'!$A$7:$R$526,13,0)</f>
        <v>5.3550182492815601</v>
      </c>
      <c r="S24" s="70">
        <f t="shared" si="7"/>
        <v>26</v>
      </c>
      <c r="T24" s="69">
        <f>VLOOKUP($A24,'Return Data'!$A$7:$R$526,14,0)</f>
        <v>5.6766831702933596</v>
      </c>
      <c r="U24" s="70">
        <f t="shared" si="8"/>
        <v>27</v>
      </c>
      <c r="V24" s="69">
        <f>VLOOKUP($A24,'Return Data'!$A$7:$R$526,18,0)</f>
        <v>0</v>
      </c>
      <c r="W24" s="70">
        <f t="shared" si="9"/>
        <v>1</v>
      </c>
      <c r="X24" s="69">
        <f>VLOOKUP($A24,'Return Data'!$A$7:$R$526,15,0)</f>
        <v>7.1218322552250699</v>
      </c>
      <c r="Y24" s="70">
        <f t="shared" si="10"/>
        <v>23</v>
      </c>
      <c r="Z24" s="69">
        <f>VLOOKUP($A24,'Return Data'!$A$7:$R$526,17,0)</f>
        <v>12.835175475901201</v>
      </c>
      <c r="AA24" s="71">
        <f t="shared" si="11"/>
        <v>14</v>
      </c>
    </row>
    <row r="25" spans="1:27" x14ac:dyDescent="0.25">
      <c r="A25" s="67" t="s">
        <v>244</v>
      </c>
      <c r="B25" s="68">
        <f>VLOOKUP($A25,'Return Data'!$A$7:$R$526,2,0)</f>
        <v>43976</v>
      </c>
      <c r="C25" s="69">
        <f>VLOOKUP($A25,'Return Data'!$A$7:$R$526,3,0)</f>
        <v>1052.2040999999999</v>
      </c>
      <c r="D25" s="69">
        <f>VLOOKUP($A25,'Return Data'!$A$7:$R$526,6,0)</f>
        <v>2.5324790798330099</v>
      </c>
      <c r="E25" s="70">
        <f t="shared" si="0"/>
        <v>39</v>
      </c>
      <c r="F25" s="69">
        <f>VLOOKUP($A25,'Return Data'!$A$7:$R$526,7,0)</f>
        <v>2.5328305505455</v>
      </c>
      <c r="G25" s="70">
        <f t="shared" si="1"/>
        <v>39</v>
      </c>
      <c r="H25" s="69">
        <f>VLOOKUP($A25,'Return Data'!$A$7:$R$526,8,0)</f>
        <v>2.58413036314042</v>
      </c>
      <c r="I25" s="70">
        <f t="shared" si="2"/>
        <v>39</v>
      </c>
      <c r="J25" s="69">
        <f>VLOOKUP($A25,'Return Data'!$A$7:$R$526,9,0)</f>
        <v>2.5307932109563702</v>
      </c>
      <c r="K25" s="70">
        <f t="shared" si="3"/>
        <v>39</v>
      </c>
      <c r="L25" s="69">
        <f>VLOOKUP($A25,'Return Data'!$A$7:$R$526,10,0)</f>
        <v>2.7547552036584899</v>
      </c>
      <c r="M25" s="70">
        <f t="shared" si="4"/>
        <v>39</v>
      </c>
      <c r="N25" s="69">
        <f>VLOOKUP($A25,'Return Data'!$A$7:$R$526,11,0)</f>
        <v>3.1446331158229301</v>
      </c>
      <c r="O25" s="70">
        <f t="shared" si="5"/>
        <v>39</v>
      </c>
      <c r="P25" s="69">
        <f>VLOOKUP($A25,'Return Data'!$A$7:$R$526,12,0)</f>
        <v>3.8833334556916901</v>
      </c>
      <c r="Q25" s="70">
        <f t="shared" si="6"/>
        <v>39</v>
      </c>
      <c r="R25" s="69">
        <f>VLOOKUP($A25,'Return Data'!$A$7:$R$526,13,0)</f>
        <v>4.2548346116805904</v>
      </c>
      <c r="S25" s="70">
        <f t="shared" si="7"/>
        <v>39</v>
      </c>
      <c r="T25" s="69"/>
      <c r="U25" s="70"/>
      <c r="V25" s="69"/>
      <c r="W25" s="70"/>
      <c r="X25" s="69"/>
      <c r="Y25" s="70"/>
      <c r="Z25" s="69">
        <f>VLOOKUP($A25,'Return Data'!$A$7:$R$526,17,0)</f>
        <v>4.7914765324870299</v>
      </c>
      <c r="AA25" s="71">
        <f t="shared" si="11"/>
        <v>39</v>
      </c>
    </row>
    <row r="26" spans="1:27" x14ac:dyDescent="0.25">
      <c r="A26" s="67" t="s">
        <v>245</v>
      </c>
      <c r="B26" s="68">
        <f>VLOOKUP($A26,'Return Data'!$A$7:$R$526,2,0)</f>
        <v>43976</v>
      </c>
      <c r="C26" s="69">
        <f>VLOOKUP($A26,'Return Data'!$A$7:$R$526,3,0)</f>
        <v>54.401699999999998</v>
      </c>
      <c r="D26" s="69">
        <f>VLOOKUP($A26,'Return Data'!$A$7:$R$526,6,0)</f>
        <v>3.3549829309432702</v>
      </c>
      <c r="E26" s="70">
        <f t="shared" si="0"/>
        <v>20</v>
      </c>
      <c r="F26" s="69">
        <f>VLOOKUP($A26,'Return Data'!$A$7:$R$526,7,0)</f>
        <v>3.33322301244606</v>
      </c>
      <c r="G26" s="70">
        <f t="shared" si="1"/>
        <v>22</v>
      </c>
      <c r="H26" s="69">
        <f>VLOOKUP($A26,'Return Data'!$A$7:$R$526,8,0)</f>
        <v>3.9807222405888898</v>
      </c>
      <c r="I26" s="70">
        <f t="shared" si="2"/>
        <v>32</v>
      </c>
      <c r="J26" s="69">
        <f>VLOOKUP($A26,'Return Data'!$A$7:$R$526,9,0)</f>
        <v>4.2481780277561603</v>
      </c>
      <c r="K26" s="70">
        <f t="shared" si="3"/>
        <v>30</v>
      </c>
      <c r="L26" s="69">
        <f>VLOOKUP($A26,'Return Data'!$A$7:$R$526,10,0)</f>
        <v>4.1065167552892303</v>
      </c>
      <c r="M26" s="70">
        <f t="shared" si="4"/>
        <v>27</v>
      </c>
      <c r="N26" s="69">
        <f>VLOOKUP($A26,'Return Data'!$A$7:$R$526,11,0)</f>
        <v>4.9905450813333996</v>
      </c>
      <c r="O26" s="70">
        <f t="shared" si="5"/>
        <v>30</v>
      </c>
      <c r="P26" s="69">
        <f>VLOOKUP($A26,'Return Data'!$A$7:$R$526,12,0)</f>
        <v>5.0568498773203698</v>
      </c>
      <c r="Q26" s="70">
        <f t="shared" si="6"/>
        <v>30</v>
      </c>
      <c r="R26" s="69">
        <f>VLOOKUP($A26,'Return Data'!$A$7:$R$526,13,0)</f>
        <v>5.2250601765476103</v>
      </c>
      <c r="S26" s="70">
        <f t="shared" si="7"/>
        <v>30</v>
      </c>
      <c r="T26" s="69">
        <f>VLOOKUP($A26,'Return Data'!$A$7:$R$526,14,0)</f>
        <v>5.6263389709920002</v>
      </c>
      <c r="U26" s="70">
        <f t="shared" ref="U26:U44" si="12">RANK(T26,T$8:T$48,0)</f>
        <v>29</v>
      </c>
      <c r="V26" s="69">
        <f>VLOOKUP($A26,'Return Data'!$A$7:$R$526,18,0)</f>
        <v>0</v>
      </c>
      <c r="W26" s="70">
        <f t="shared" ref="W26:W31" si="13">RANK(V26,V$8:V$48,0)</f>
        <v>1</v>
      </c>
      <c r="X26" s="69">
        <f>VLOOKUP($A26,'Return Data'!$A$7:$R$526,15,0)</f>
        <v>7.1308346206053397</v>
      </c>
      <c r="Y26" s="70">
        <f t="shared" ref="Y26:Y31" si="14">RANK(X26,X$8:X$48,0)</f>
        <v>22</v>
      </c>
      <c r="Z26" s="69">
        <f>VLOOKUP($A26,'Return Data'!$A$7:$R$526,17,0)</f>
        <v>19.8100727294952</v>
      </c>
      <c r="AA26" s="71">
        <f t="shared" si="11"/>
        <v>1</v>
      </c>
    </row>
    <row r="27" spans="1:27" x14ac:dyDescent="0.25">
      <c r="A27" s="67" t="s">
        <v>246</v>
      </c>
      <c r="B27" s="68">
        <f>VLOOKUP($A27,'Return Data'!$A$7:$R$526,2,0)</f>
        <v>43976</v>
      </c>
      <c r="C27" s="69">
        <f>VLOOKUP($A27,'Return Data'!$A$7:$R$526,3,0)</f>
        <v>4030.8957999999998</v>
      </c>
      <c r="D27" s="69">
        <f>VLOOKUP($A27,'Return Data'!$A$7:$R$526,6,0)</f>
        <v>3.2830427703050402</v>
      </c>
      <c r="E27" s="70">
        <f t="shared" si="0"/>
        <v>27</v>
      </c>
      <c r="F27" s="69">
        <f>VLOOKUP($A27,'Return Data'!$A$7:$R$526,7,0)</f>
        <v>3.2830427703050402</v>
      </c>
      <c r="G27" s="70">
        <f t="shared" si="1"/>
        <v>27</v>
      </c>
      <c r="H27" s="69">
        <f>VLOOKUP($A27,'Return Data'!$A$7:$R$526,8,0)</f>
        <v>5.1010433292822501</v>
      </c>
      <c r="I27" s="70">
        <f t="shared" si="2"/>
        <v>16</v>
      </c>
      <c r="J27" s="69">
        <f>VLOOKUP($A27,'Return Data'!$A$7:$R$526,9,0)</f>
        <v>5.5125797324317398</v>
      </c>
      <c r="K27" s="70">
        <f t="shared" si="3"/>
        <v>16</v>
      </c>
      <c r="L27" s="69">
        <f>VLOOKUP($A27,'Return Data'!$A$7:$R$526,10,0)</f>
        <v>4.6976508934616099</v>
      </c>
      <c r="M27" s="70">
        <f t="shared" si="4"/>
        <v>19</v>
      </c>
      <c r="N27" s="69">
        <f>VLOOKUP($A27,'Return Data'!$A$7:$R$526,11,0)</f>
        <v>5.4352724426070402</v>
      </c>
      <c r="O27" s="70">
        <f t="shared" si="5"/>
        <v>24</v>
      </c>
      <c r="P27" s="69">
        <f>VLOOKUP($A27,'Return Data'!$A$7:$R$526,12,0)</f>
        <v>5.27951410401975</v>
      </c>
      <c r="Q27" s="70">
        <f t="shared" si="6"/>
        <v>24</v>
      </c>
      <c r="R27" s="69">
        <f>VLOOKUP($A27,'Return Data'!$A$7:$R$526,13,0)</f>
        <v>5.3792658467702701</v>
      </c>
      <c r="S27" s="70">
        <f t="shared" si="7"/>
        <v>24</v>
      </c>
      <c r="T27" s="69">
        <f>VLOOKUP($A27,'Return Data'!$A$7:$R$526,14,0)</f>
        <v>5.7181184365320501</v>
      </c>
      <c r="U27" s="70">
        <f t="shared" si="12"/>
        <v>24</v>
      </c>
      <c r="V27" s="69">
        <f>VLOOKUP($A27,'Return Data'!$A$7:$R$526,18,0)</f>
        <v>0</v>
      </c>
      <c r="W27" s="70">
        <f t="shared" si="13"/>
        <v>1</v>
      </c>
      <c r="X27" s="69">
        <f>VLOOKUP($A27,'Return Data'!$A$7:$R$526,15,0)</f>
        <v>7.0973126220137397</v>
      </c>
      <c r="Y27" s="70">
        <f t="shared" si="14"/>
        <v>24</v>
      </c>
      <c r="Z27" s="69">
        <f>VLOOKUP($A27,'Return Data'!$A$7:$R$526,17,0)</f>
        <v>13.461883417140401</v>
      </c>
      <c r="AA27" s="71">
        <f t="shared" si="11"/>
        <v>8</v>
      </c>
    </row>
    <row r="28" spans="1:27" x14ac:dyDescent="0.25">
      <c r="A28" s="67" t="s">
        <v>247</v>
      </c>
      <c r="B28" s="68">
        <f>VLOOKUP($A28,'Return Data'!$A$7:$R$526,2,0)</f>
        <v>43976</v>
      </c>
      <c r="C28" s="69">
        <f>VLOOKUP($A28,'Return Data'!$A$7:$R$526,3,0)</f>
        <v>2731.5102999999999</v>
      </c>
      <c r="D28" s="69">
        <f>VLOOKUP($A28,'Return Data'!$A$7:$R$526,6,0)</f>
        <v>3.2260097129197498</v>
      </c>
      <c r="E28" s="70">
        <f t="shared" si="0"/>
        <v>29</v>
      </c>
      <c r="F28" s="69">
        <f>VLOOKUP($A28,'Return Data'!$A$7:$R$526,7,0)</f>
        <v>3.23148227829402</v>
      </c>
      <c r="G28" s="70">
        <f t="shared" si="1"/>
        <v>29</v>
      </c>
      <c r="H28" s="69">
        <f>VLOOKUP($A28,'Return Data'!$A$7:$R$526,8,0)</f>
        <v>4.6548991656921999</v>
      </c>
      <c r="I28" s="70">
        <f t="shared" si="2"/>
        <v>23</v>
      </c>
      <c r="J28" s="69">
        <f>VLOOKUP($A28,'Return Data'!$A$7:$R$526,9,0)</f>
        <v>5.3678931156698599</v>
      </c>
      <c r="K28" s="70">
        <f t="shared" si="3"/>
        <v>18</v>
      </c>
      <c r="L28" s="69">
        <f>VLOOKUP($A28,'Return Data'!$A$7:$R$526,10,0)</f>
        <v>4.5251210653345604</v>
      </c>
      <c r="M28" s="70">
        <f t="shared" si="4"/>
        <v>22</v>
      </c>
      <c r="N28" s="69">
        <f>VLOOKUP($A28,'Return Data'!$A$7:$R$526,11,0)</f>
        <v>5.76382543769438</v>
      </c>
      <c r="O28" s="70">
        <f t="shared" si="5"/>
        <v>11</v>
      </c>
      <c r="P28" s="69">
        <f>VLOOKUP($A28,'Return Data'!$A$7:$R$526,12,0)</f>
        <v>5.4830227633787203</v>
      </c>
      <c r="Q28" s="70">
        <f t="shared" si="6"/>
        <v>12</v>
      </c>
      <c r="R28" s="69">
        <f>VLOOKUP($A28,'Return Data'!$A$7:$R$526,13,0)</f>
        <v>5.5288197664503498</v>
      </c>
      <c r="S28" s="70">
        <f t="shared" si="7"/>
        <v>15</v>
      </c>
      <c r="T28" s="69">
        <f>VLOOKUP($A28,'Return Data'!$A$7:$R$526,14,0)</f>
        <v>5.8244487254489803</v>
      </c>
      <c r="U28" s="70">
        <f t="shared" si="12"/>
        <v>17</v>
      </c>
      <c r="V28" s="69">
        <f>VLOOKUP($A28,'Return Data'!$A$7:$R$526,18,0)</f>
        <v>0</v>
      </c>
      <c r="W28" s="70">
        <f t="shared" si="13"/>
        <v>1</v>
      </c>
      <c r="X28" s="69">
        <f>VLOOKUP($A28,'Return Data'!$A$7:$R$526,15,0)</f>
        <v>7.1904348567486398</v>
      </c>
      <c r="Y28" s="70">
        <f t="shared" si="14"/>
        <v>14</v>
      </c>
      <c r="Z28" s="69">
        <f>VLOOKUP($A28,'Return Data'!$A$7:$R$526,17,0)</f>
        <v>12.683147892835599</v>
      </c>
      <c r="AA28" s="71">
        <f t="shared" si="11"/>
        <v>16</v>
      </c>
    </row>
    <row r="29" spans="1:27" x14ac:dyDescent="0.25">
      <c r="A29" s="67" t="s">
        <v>248</v>
      </c>
      <c r="B29" s="68">
        <f>VLOOKUP($A29,'Return Data'!$A$7:$R$526,2,0)</f>
        <v>43976</v>
      </c>
      <c r="C29" s="69">
        <f>VLOOKUP($A29,'Return Data'!$A$7:$R$526,3,0)</f>
        <v>3603.0808000000002</v>
      </c>
      <c r="D29" s="69">
        <f>VLOOKUP($A29,'Return Data'!$A$7:$R$526,6,0)</f>
        <v>3.6006352302128102</v>
      </c>
      <c r="E29" s="70">
        <f t="shared" si="0"/>
        <v>8</v>
      </c>
      <c r="F29" s="69">
        <f>VLOOKUP($A29,'Return Data'!$A$7:$R$526,7,0)</f>
        <v>3.60067001020303</v>
      </c>
      <c r="G29" s="70">
        <f t="shared" si="1"/>
        <v>8</v>
      </c>
      <c r="H29" s="69">
        <f>VLOOKUP($A29,'Return Data'!$A$7:$R$526,8,0)</f>
        <v>4.7390231252625004</v>
      </c>
      <c r="I29" s="70">
        <f t="shared" si="2"/>
        <v>21</v>
      </c>
      <c r="J29" s="69">
        <f>VLOOKUP($A29,'Return Data'!$A$7:$R$526,9,0)</f>
        <v>5.2254169232121699</v>
      </c>
      <c r="K29" s="70">
        <f t="shared" si="3"/>
        <v>20</v>
      </c>
      <c r="L29" s="69">
        <f>VLOOKUP($A29,'Return Data'!$A$7:$R$526,10,0)</f>
        <v>4.5134523563886804</v>
      </c>
      <c r="M29" s="70">
        <f t="shared" si="4"/>
        <v>23</v>
      </c>
      <c r="N29" s="69">
        <f>VLOOKUP($A29,'Return Data'!$A$7:$R$526,11,0)</f>
        <v>5.8794374949015502</v>
      </c>
      <c r="O29" s="70">
        <f t="shared" si="5"/>
        <v>8</v>
      </c>
      <c r="P29" s="69">
        <f>VLOOKUP($A29,'Return Data'!$A$7:$R$526,12,0)</f>
        <v>5.5691975456111198</v>
      </c>
      <c r="Q29" s="70">
        <f t="shared" si="6"/>
        <v>6</v>
      </c>
      <c r="R29" s="69">
        <f>VLOOKUP($A29,'Return Data'!$A$7:$R$526,13,0)</f>
        <v>5.6004406521175598</v>
      </c>
      <c r="S29" s="70">
        <f t="shared" si="7"/>
        <v>8</v>
      </c>
      <c r="T29" s="69">
        <f>VLOOKUP($A29,'Return Data'!$A$7:$R$526,14,0)</f>
        <v>5.8755301353041496</v>
      </c>
      <c r="U29" s="70">
        <f t="shared" si="12"/>
        <v>14</v>
      </c>
      <c r="V29" s="69">
        <f>VLOOKUP($A29,'Return Data'!$A$7:$R$526,18,0)</f>
        <v>0</v>
      </c>
      <c r="W29" s="70">
        <f t="shared" si="13"/>
        <v>1</v>
      </c>
      <c r="X29" s="69">
        <f>VLOOKUP($A29,'Return Data'!$A$7:$R$526,15,0)</f>
        <v>7.1411869958320997</v>
      </c>
      <c r="Y29" s="70">
        <f t="shared" si="14"/>
        <v>20</v>
      </c>
      <c r="Z29" s="69">
        <f>VLOOKUP($A29,'Return Data'!$A$7:$R$526,17,0)</f>
        <v>14.2918846570397</v>
      </c>
      <c r="AA29" s="71">
        <f t="shared" si="11"/>
        <v>5</v>
      </c>
    </row>
    <row r="30" spans="1:27" x14ac:dyDescent="0.25">
      <c r="A30" s="67" t="s">
        <v>249</v>
      </c>
      <c r="B30" s="68">
        <f>VLOOKUP($A30,'Return Data'!$A$7:$R$526,2,0)</f>
        <v>43976</v>
      </c>
      <c r="C30" s="69">
        <f>VLOOKUP($A30,'Return Data'!$A$7:$R$526,3,0)</f>
        <v>1292.4434000000001</v>
      </c>
      <c r="D30" s="69">
        <f>VLOOKUP($A30,'Return Data'!$A$7:$R$526,6,0)</f>
        <v>3.7225542198953101</v>
      </c>
      <c r="E30" s="70">
        <f t="shared" si="0"/>
        <v>5</v>
      </c>
      <c r="F30" s="69">
        <f>VLOOKUP($A30,'Return Data'!$A$7:$R$526,7,0)</f>
        <v>3.7233136849416502</v>
      </c>
      <c r="G30" s="70">
        <f t="shared" si="1"/>
        <v>5</v>
      </c>
      <c r="H30" s="69">
        <f>VLOOKUP($A30,'Return Data'!$A$7:$R$526,8,0)</f>
        <v>4.4966270982284202</v>
      </c>
      <c r="I30" s="70">
        <f t="shared" si="2"/>
        <v>25</v>
      </c>
      <c r="J30" s="69">
        <f>VLOOKUP($A30,'Return Data'!$A$7:$R$526,9,0)</f>
        <v>5.1741300667854997</v>
      </c>
      <c r="K30" s="70">
        <f t="shared" si="3"/>
        <v>22</v>
      </c>
      <c r="L30" s="69">
        <f>VLOOKUP($A30,'Return Data'!$A$7:$R$526,10,0)</f>
        <v>4.7018842178512603</v>
      </c>
      <c r="M30" s="70">
        <f t="shared" si="4"/>
        <v>18</v>
      </c>
      <c r="N30" s="69">
        <f>VLOOKUP($A30,'Return Data'!$A$7:$R$526,11,0)</f>
        <v>5.5757250855842901</v>
      </c>
      <c r="O30" s="70">
        <f t="shared" si="5"/>
        <v>18</v>
      </c>
      <c r="P30" s="69">
        <f>VLOOKUP($A30,'Return Data'!$A$7:$R$526,12,0)</f>
        <v>5.4573225393798399</v>
      </c>
      <c r="Q30" s="70">
        <f t="shared" si="6"/>
        <v>14</v>
      </c>
      <c r="R30" s="69">
        <f>VLOOKUP($A30,'Return Data'!$A$7:$R$526,13,0)</f>
        <v>5.5956125982319804</v>
      </c>
      <c r="S30" s="70">
        <f t="shared" si="7"/>
        <v>9</v>
      </c>
      <c r="T30" s="69">
        <f>VLOOKUP($A30,'Return Data'!$A$7:$R$526,14,0)</f>
        <v>5.9355390128058003</v>
      </c>
      <c r="U30" s="70">
        <f t="shared" si="12"/>
        <v>8</v>
      </c>
      <c r="V30" s="69">
        <f>VLOOKUP($A30,'Return Data'!$A$7:$R$526,18,0)</f>
        <v>0</v>
      </c>
      <c r="W30" s="70">
        <f t="shared" si="13"/>
        <v>1</v>
      </c>
      <c r="X30" s="69">
        <f>VLOOKUP($A30,'Return Data'!$A$7:$R$526,15,0)</f>
        <v>7.2314927853784203</v>
      </c>
      <c r="Y30" s="70">
        <f t="shared" si="14"/>
        <v>9</v>
      </c>
      <c r="Z30" s="69">
        <f>VLOOKUP($A30,'Return Data'!$A$7:$R$526,17,0)</f>
        <v>7.5064501994947799</v>
      </c>
      <c r="AA30" s="71">
        <f t="shared" si="11"/>
        <v>34</v>
      </c>
    </row>
    <row r="31" spans="1:27" x14ac:dyDescent="0.25">
      <c r="A31" s="67" t="s">
        <v>250</v>
      </c>
      <c r="B31" s="68">
        <f>VLOOKUP($A31,'Return Data'!$A$7:$R$526,2,0)</f>
        <v>43976</v>
      </c>
      <c r="C31" s="69">
        <f>VLOOKUP($A31,'Return Data'!$A$7:$R$526,3,0)</f>
        <v>2085.4357</v>
      </c>
      <c r="D31" s="69">
        <f>VLOOKUP($A31,'Return Data'!$A$7:$R$526,6,0)</f>
        <v>3.2854923628366701</v>
      </c>
      <c r="E31" s="70">
        <f t="shared" si="0"/>
        <v>26</v>
      </c>
      <c r="F31" s="69">
        <f>VLOOKUP($A31,'Return Data'!$A$7:$R$526,7,0)</f>
        <v>3.2854923628366701</v>
      </c>
      <c r="G31" s="70">
        <f t="shared" si="1"/>
        <v>26</v>
      </c>
      <c r="H31" s="69">
        <f>VLOOKUP($A31,'Return Data'!$A$7:$R$526,8,0)</f>
        <v>4.4230890503586604</v>
      </c>
      <c r="I31" s="70">
        <f t="shared" si="2"/>
        <v>26</v>
      </c>
      <c r="J31" s="69">
        <f>VLOOKUP($A31,'Return Data'!$A$7:$R$526,9,0)</f>
        <v>5.1039025788046404</v>
      </c>
      <c r="K31" s="70">
        <f t="shared" si="3"/>
        <v>24</v>
      </c>
      <c r="L31" s="69">
        <f>VLOOKUP($A31,'Return Data'!$A$7:$R$526,10,0)</f>
        <v>4.4556161679087598</v>
      </c>
      <c r="M31" s="70">
        <f t="shared" si="4"/>
        <v>24</v>
      </c>
      <c r="N31" s="69">
        <f>VLOOKUP($A31,'Return Data'!$A$7:$R$526,11,0)</f>
        <v>5.4748254323504897</v>
      </c>
      <c r="O31" s="70">
        <f t="shared" si="5"/>
        <v>22</v>
      </c>
      <c r="P31" s="69">
        <f>VLOOKUP($A31,'Return Data'!$A$7:$R$526,12,0)</f>
        <v>5.3592514503101603</v>
      </c>
      <c r="Q31" s="70">
        <f t="shared" si="6"/>
        <v>22</v>
      </c>
      <c r="R31" s="69">
        <f>VLOOKUP($A31,'Return Data'!$A$7:$R$526,13,0)</f>
        <v>5.4442427993927298</v>
      </c>
      <c r="S31" s="70">
        <f t="shared" si="7"/>
        <v>21</v>
      </c>
      <c r="T31" s="69">
        <f>VLOOKUP($A31,'Return Data'!$A$7:$R$526,14,0)</f>
        <v>5.7787949108979504</v>
      </c>
      <c r="U31" s="70">
        <f t="shared" si="12"/>
        <v>22</v>
      </c>
      <c r="V31" s="69">
        <f>VLOOKUP($A31,'Return Data'!$A$7:$R$526,18,0)</f>
        <v>0</v>
      </c>
      <c r="W31" s="70">
        <f t="shared" si="13"/>
        <v>1</v>
      </c>
      <c r="X31" s="69">
        <f>VLOOKUP($A31,'Return Data'!$A$7:$R$526,15,0)</f>
        <v>7.1575131327380399</v>
      </c>
      <c r="Y31" s="70">
        <f t="shared" si="14"/>
        <v>18</v>
      </c>
      <c r="Z31" s="69">
        <f>VLOOKUP($A31,'Return Data'!$A$7:$R$526,17,0)</f>
        <v>9.5443033124548293</v>
      </c>
      <c r="AA31" s="71">
        <f t="shared" si="11"/>
        <v>31</v>
      </c>
    </row>
    <row r="32" spans="1:27" x14ac:dyDescent="0.25">
      <c r="A32" s="67" t="s">
        <v>251</v>
      </c>
      <c r="B32" s="68">
        <f>VLOOKUP($A32,'Return Data'!$A$7:$R$526,2,0)</f>
        <v>43976</v>
      </c>
      <c r="C32" s="69">
        <f>VLOOKUP($A32,'Return Data'!$A$7:$R$526,3,0)</f>
        <v>10.7423</v>
      </c>
      <c r="D32" s="69">
        <f>VLOOKUP($A32,'Return Data'!$A$7:$R$526,6,0)</f>
        <v>2.6055245189322198</v>
      </c>
      <c r="E32" s="70">
        <f t="shared" si="0"/>
        <v>38</v>
      </c>
      <c r="F32" s="69">
        <f>VLOOKUP($A32,'Return Data'!$A$7:$R$526,7,0)</f>
        <v>2.6055245189322198</v>
      </c>
      <c r="G32" s="70">
        <f t="shared" si="1"/>
        <v>38</v>
      </c>
      <c r="H32" s="69">
        <f>VLOOKUP($A32,'Return Data'!$A$7:$R$526,8,0)</f>
        <v>3.4972060942950902</v>
      </c>
      <c r="I32" s="70">
        <f t="shared" si="2"/>
        <v>36</v>
      </c>
      <c r="J32" s="69">
        <f>VLOOKUP($A32,'Return Data'!$A$7:$R$526,9,0)</f>
        <v>3.3292188303095802</v>
      </c>
      <c r="K32" s="70">
        <f t="shared" si="3"/>
        <v>37</v>
      </c>
      <c r="L32" s="69">
        <f>VLOOKUP($A32,'Return Data'!$A$7:$R$526,10,0)</f>
        <v>3.2202358906725599</v>
      </c>
      <c r="M32" s="70">
        <f t="shared" si="4"/>
        <v>38</v>
      </c>
      <c r="N32" s="69">
        <f>VLOOKUP($A32,'Return Data'!$A$7:$R$526,11,0)</f>
        <v>3.83771655056047</v>
      </c>
      <c r="O32" s="70">
        <f t="shared" si="5"/>
        <v>38</v>
      </c>
      <c r="P32" s="69">
        <f>VLOOKUP($A32,'Return Data'!$A$7:$R$526,12,0)</f>
        <v>4.1969748444691604</v>
      </c>
      <c r="Q32" s="70">
        <f t="shared" si="6"/>
        <v>38</v>
      </c>
      <c r="R32" s="69">
        <f>VLOOKUP($A32,'Return Data'!$A$7:$R$526,13,0)</f>
        <v>4.4426958570063304</v>
      </c>
      <c r="S32" s="70">
        <f t="shared" si="7"/>
        <v>38</v>
      </c>
      <c r="T32" s="69">
        <f>VLOOKUP($A32,'Return Data'!$A$7:$R$526,14,0)</f>
        <v>4.7340607214206099</v>
      </c>
      <c r="U32" s="70">
        <f t="shared" si="12"/>
        <v>38</v>
      </c>
      <c r="V32" s="69"/>
      <c r="W32" s="70"/>
      <c r="X32" s="69"/>
      <c r="Y32" s="70"/>
      <c r="Z32" s="69">
        <f>VLOOKUP($A32,'Return Data'!$A$7:$R$526,17,0)</f>
        <v>5.18048757170172</v>
      </c>
      <c r="AA32" s="71">
        <f t="shared" si="11"/>
        <v>38</v>
      </c>
    </row>
    <row r="33" spans="1:27" x14ac:dyDescent="0.25">
      <c r="A33" s="67" t="s">
        <v>252</v>
      </c>
      <c r="B33" s="68">
        <f>VLOOKUP($A33,'Return Data'!$A$7:$R$526,2,0)</f>
        <v>43976</v>
      </c>
      <c r="C33" s="69">
        <f>VLOOKUP($A33,'Return Data'!$A$7:$R$526,3,0)</f>
        <v>4863.9102000000003</v>
      </c>
      <c r="D33" s="69">
        <f>VLOOKUP($A33,'Return Data'!$A$7:$R$526,6,0)</f>
        <v>3.5873842345339702</v>
      </c>
      <c r="E33" s="70">
        <f t="shared" si="0"/>
        <v>10</v>
      </c>
      <c r="F33" s="69">
        <f>VLOOKUP($A33,'Return Data'!$A$7:$R$526,7,0)</f>
        <v>3.5875889632448899</v>
      </c>
      <c r="G33" s="70">
        <f t="shared" si="1"/>
        <v>10</v>
      </c>
      <c r="H33" s="69">
        <f>VLOOKUP($A33,'Return Data'!$A$7:$R$526,8,0)</f>
        <v>5.3468954830150999</v>
      </c>
      <c r="I33" s="70">
        <f t="shared" si="2"/>
        <v>9</v>
      </c>
      <c r="J33" s="69">
        <f>VLOOKUP($A33,'Return Data'!$A$7:$R$526,9,0)</f>
        <v>5.8168974679981202</v>
      </c>
      <c r="K33" s="70">
        <f t="shared" si="3"/>
        <v>10</v>
      </c>
      <c r="L33" s="69">
        <f>VLOOKUP($A33,'Return Data'!$A$7:$R$526,10,0)</f>
        <v>5.0818290893175098</v>
      </c>
      <c r="M33" s="70">
        <f t="shared" si="4"/>
        <v>6</v>
      </c>
      <c r="N33" s="69">
        <f>VLOOKUP($A33,'Return Data'!$A$7:$R$526,11,0)</f>
        <v>5.8697449743379302</v>
      </c>
      <c r="O33" s="70">
        <f t="shared" si="5"/>
        <v>9</v>
      </c>
      <c r="P33" s="69">
        <f>VLOOKUP($A33,'Return Data'!$A$7:$R$526,12,0)</f>
        <v>5.5288559567223796</v>
      </c>
      <c r="Q33" s="70">
        <f t="shared" si="6"/>
        <v>9</v>
      </c>
      <c r="R33" s="69">
        <f>VLOOKUP($A33,'Return Data'!$A$7:$R$526,13,0)</f>
        <v>5.6045578818354302</v>
      </c>
      <c r="S33" s="70">
        <f t="shared" si="7"/>
        <v>7</v>
      </c>
      <c r="T33" s="69">
        <f>VLOOKUP($A33,'Return Data'!$A$7:$R$526,14,0)</f>
        <v>5.9721034645281499</v>
      </c>
      <c r="U33" s="70">
        <f t="shared" si="12"/>
        <v>5</v>
      </c>
      <c r="V33" s="69">
        <f>VLOOKUP($A33,'Return Data'!$A$7:$R$526,18,0)</f>
        <v>0</v>
      </c>
      <c r="W33" s="70">
        <f>RANK(V33,V$8:V$48,0)</f>
        <v>1</v>
      </c>
      <c r="X33" s="69">
        <f>VLOOKUP($A33,'Return Data'!$A$7:$R$526,15,0)</f>
        <v>7.26646451700773</v>
      </c>
      <c r="Y33" s="70">
        <f>RANK(X33,X$8:X$48,0)</f>
        <v>4</v>
      </c>
      <c r="Z33" s="69">
        <f>VLOOKUP($A33,'Return Data'!$A$7:$R$526,17,0)</f>
        <v>13.350894784623</v>
      </c>
      <c r="AA33" s="71">
        <f t="shared" si="11"/>
        <v>10</v>
      </c>
    </row>
    <row r="34" spans="1:27" x14ac:dyDescent="0.25">
      <c r="A34" s="67" t="s">
        <v>253</v>
      </c>
      <c r="B34" s="68">
        <f>VLOOKUP($A34,'Return Data'!$A$7:$R$526,2,0)</f>
        <v>43976</v>
      </c>
      <c r="C34" s="69">
        <f>VLOOKUP($A34,'Return Data'!$A$7:$R$526,3,0)</f>
        <v>1121.5064</v>
      </c>
      <c r="D34" s="69">
        <f>VLOOKUP($A34,'Return Data'!$A$7:$R$526,6,0)</f>
        <v>2.6552082652354598</v>
      </c>
      <c r="E34" s="70">
        <f t="shared" si="0"/>
        <v>37</v>
      </c>
      <c r="F34" s="69">
        <f>VLOOKUP($A34,'Return Data'!$A$7:$R$526,7,0)</f>
        <v>2.6552082652354598</v>
      </c>
      <c r="G34" s="70">
        <f t="shared" si="1"/>
        <v>37</v>
      </c>
      <c r="H34" s="69">
        <f>VLOOKUP($A34,'Return Data'!$A$7:$R$526,8,0)</f>
        <v>4.55290465107218</v>
      </c>
      <c r="I34" s="70">
        <f t="shared" si="2"/>
        <v>24</v>
      </c>
      <c r="J34" s="69">
        <f>VLOOKUP($A34,'Return Data'!$A$7:$R$526,9,0)</f>
        <v>4.1997787193226799</v>
      </c>
      <c r="K34" s="70">
        <f t="shared" si="3"/>
        <v>31</v>
      </c>
      <c r="L34" s="69">
        <f>VLOOKUP($A34,'Return Data'!$A$7:$R$526,10,0)</f>
        <v>3.7455827125975101</v>
      </c>
      <c r="M34" s="70">
        <f t="shared" si="4"/>
        <v>32</v>
      </c>
      <c r="N34" s="69">
        <f>VLOOKUP($A34,'Return Data'!$A$7:$R$526,11,0)</f>
        <v>4.44076674541187</v>
      </c>
      <c r="O34" s="70">
        <f t="shared" si="5"/>
        <v>32</v>
      </c>
      <c r="P34" s="69">
        <f>VLOOKUP($A34,'Return Data'!$A$7:$R$526,12,0)</f>
        <v>4.6233407718336199</v>
      </c>
      <c r="Q34" s="70">
        <f t="shared" si="6"/>
        <v>34</v>
      </c>
      <c r="R34" s="69">
        <f>VLOOKUP($A34,'Return Data'!$A$7:$R$526,13,0)</f>
        <v>4.8100577615011897</v>
      </c>
      <c r="S34" s="70">
        <f t="shared" si="7"/>
        <v>34</v>
      </c>
      <c r="T34" s="69">
        <f>VLOOKUP($A34,'Return Data'!$A$7:$R$526,14,0)</f>
        <v>5.1833642057225404</v>
      </c>
      <c r="U34" s="70">
        <f t="shared" si="12"/>
        <v>34</v>
      </c>
      <c r="V34" s="69"/>
      <c r="W34" s="70"/>
      <c r="X34" s="69"/>
      <c r="Y34" s="70"/>
      <c r="Z34" s="69">
        <f>VLOOKUP($A34,'Return Data'!$A$7:$R$526,17,0)</f>
        <v>5.9529981208053604</v>
      </c>
      <c r="AA34" s="71">
        <f t="shared" si="11"/>
        <v>37</v>
      </c>
    </row>
    <row r="35" spans="1:27" x14ac:dyDescent="0.25">
      <c r="A35" s="67" t="s">
        <v>254</v>
      </c>
      <c r="B35" s="68">
        <f>VLOOKUP($A35,'Return Data'!$A$7:$R$526,2,0)</f>
        <v>43976</v>
      </c>
      <c r="C35" s="69">
        <f>VLOOKUP($A35,'Return Data'!$A$7:$R$526,3,0)</f>
        <v>259.09640000000002</v>
      </c>
      <c r="D35" s="69">
        <f>VLOOKUP($A35,'Return Data'!$A$7:$R$526,6,0)</f>
        <v>4.0153565918452596</v>
      </c>
      <c r="E35" s="70">
        <f t="shared" si="0"/>
        <v>3</v>
      </c>
      <c r="F35" s="69">
        <f>VLOOKUP($A35,'Return Data'!$A$7:$R$526,7,0)</f>
        <v>4.0209391526023799</v>
      </c>
      <c r="G35" s="70">
        <f t="shared" si="1"/>
        <v>3</v>
      </c>
      <c r="H35" s="69">
        <f>VLOOKUP($A35,'Return Data'!$A$7:$R$526,8,0)</f>
        <v>5.9839507245500796</v>
      </c>
      <c r="I35" s="70">
        <f t="shared" si="2"/>
        <v>3</v>
      </c>
      <c r="J35" s="69">
        <f>VLOOKUP($A35,'Return Data'!$A$7:$R$526,9,0)</f>
        <v>6.2779456126566497</v>
      </c>
      <c r="K35" s="70">
        <f t="shared" si="3"/>
        <v>1</v>
      </c>
      <c r="L35" s="69">
        <f>VLOOKUP($A35,'Return Data'!$A$7:$R$526,10,0)</f>
        <v>5.4612092438535997</v>
      </c>
      <c r="M35" s="70">
        <f t="shared" si="4"/>
        <v>1</v>
      </c>
      <c r="N35" s="69">
        <f>VLOOKUP($A35,'Return Data'!$A$7:$R$526,11,0)</f>
        <v>5.4910626114435797</v>
      </c>
      <c r="O35" s="70">
        <f t="shared" si="5"/>
        <v>20</v>
      </c>
      <c r="P35" s="69">
        <f>VLOOKUP($A35,'Return Data'!$A$7:$R$526,12,0)</f>
        <v>5.3710960316299401</v>
      </c>
      <c r="Q35" s="70">
        <f t="shared" si="6"/>
        <v>21</v>
      </c>
      <c r="R35" s="69">
        <f>VLOOKUP($A35,'Return Data'!$A$7:$R$526,13,0)</f>
        <v>5.5116937734909097</v>
      </c>
      <c r="S35" s="70">
        <f t="shared" si="7"/>
        <v>16</v>
      </c>
      <c r="T35" s="69">
        <f>VLOOKUP($A35,'Return Data'!$A$7:$R$526,14,0)</f>
        <v>5.8853382352803401</v>
      </c>
      <c r="U35" s="70">
        <f t="shared" si="12"/>
        <v>12</v>
      </c>
      <c r="V35" s="69">
        <f>VLOOKUP($A35,'Return Data'!$A$7:$R$526,18,0)</f>
        <v>0</v>
      </c>
      <c r="W35" s="70">
        <f t="shared" ref="W35:W43" si="15">RANK(V35,V$8:V$48,0)</f>
        <v>1</v>
      </c>
      <c r="X35" s="69">
        <f>VLOOKUP($A35,'Return Data'!$A$7:$R$526,15,0)</f>
        <v>7.2454208935202304</v>
      </c>
      <c r="Y35" s="70">
        <f t="shared" ref="Y35:Y43" si="16">RANK(X35,X$8:X$48,0)</f>
        <v>7</v>
      </c>
      <c r="Z35" s="69">
        <f>VLOOKUP($A35,'Return Data'!$A$7:$R$526,17,0)</f>
        <v>12.4962741553691</v>
      </c>
      <c r="AA35" s="71">
        <f t="shared" si="11"/>
        <v>17</v>
      </c>
    </row>
    <row r="36" spans="1:27" x14ac:dyDescent="0.25">
      <c r="A36" s="67" t="s">
        <v>255</v>
      </c>
      <c r="B36" s="68">
        <f>VLOOKUP($A36,'Return Data'!$A$7:$R$526,2,0)</f>
        <v>43976</v>
      </c>
      <c r="C36" s="69">
        <f>VLOOKUP($A36,'Return Data'!$A$7:$R$526,3,0)</f>
        <v>1760.1238000000001</v>
      </c>
      <c r="D36" s="69">
        <f>VLOOKUP($A36,'Return Data'!$A$7:$R$526,6,0)</f>
        <v>3.3099536911085399</v>
      </c>
      <c r="E36" s="70">
        <f t="shared" si="0"/>
        <v>23</v>
      </c>
      <c r="F36" s="69">
        <f>VLOOKUP($A36,'Return Data'!$A$7:$R$526,7,0)</f>
        <v>3.3064044259818099</v>
      </c>
      <c r="G36" s="70">
        <f t="shared" si="1"/>
        <v>24</v>
      </c>
      <c r="H36" s="69">
        <f>VLOOKUP($A36,'Return Data'!$A$7:$R$526,8,0)</f>
        <v>4.1094936604659296</v>
      </c>
      <c r="I36" s="70">
        <f t="shared" si="2"/>
        <v>30</v>
      </c>
      <c r="J36" s="69">
        <f>VLOOKUP($A36,'Return Data'!$A$7:$R$526,9,0)</f>
        <v>4.3124557559371803</v>
      </c>
      <c r="K36" s="70">
        <f t="shared" si="3"/>
        <v>28</v>
      </c>
      <c r="L36" s="69">
        <f>VLOOKUP($A36,'Return Data'!$A$7:$R$526,10,0)</f>
        <v>3.9356802626771299</v>
      </c>
      <c r="M36" s="70">
        <f t="shared" si="4"/>
        <v>29</v>
      </c>
      <c r="N36" s="69">
        <f>VLOOKUP($A36,'Return Data'!$A$7:$R$526,11,0)</f>
        <v>4.4012286964931002</v>
      </c>
      <c r="O36" s="70">
        <f t="shared" si="5"/>
        <v>33</v>
      </c>
      <c r="P36" s="69">
        <f>VLOOKUP($A36,'Return Data'!$A$7:$R$526,12,0)</f>
        <v>4.7333603691547896</v>
      </c>
      <c r="Q36" s="70">
        <f t="shared" si="6"/>
        <v>31</v>
      </c>
      <c r="R36" s="69">
        <f>VLOOKUP($A36,'Return Data'!$A$7:$R$526,13,0)</f>
        <v>5.0214033320730698</v>
      </c>
      <c r="S36" s="70">
        <f t="shared" si="7"/>
        <v>32</v>
      </c>
      <c r="T36" s="69">
        <f>VLOOKUP($A36,'Return Data'!$A$7:$R$526,14,0)</f>
        <v>5.2791914756421701</v>
      </c>
      <c r="U36" s="70">
        <f t="shared" si="12"/>
        <v>32</v>
      </c>
      <c r="V36" s="69">
        <f>VLOOKUP($A36,'Return Data'!$A$7:$R$526,18,0)</f>
        <v>0</v>
      </c>
      <c r="W36" s="70">
        <f t="shared" si="15"/>
        <v>1</v>
      </c>
      <c r="X36" s="69">
        <f>VLOOKUP($A36,'Return Data'!$A$7:$R$526,15,0)</f>
        <v>3.4669155166415702</v>
      </c>
      <c r="Y36" s="70">
        <f t="shared" si="16"/>
        <v>35</v>
      </c>
      <c r="Z36" s="69">
        <f>VLOOKUP($A36,'Return Data'!$A$7:$R$526,17,0)</f>
        <v>11.534927774491001</v>
      </c>
      <c r="AA36" s="71">
        <f t="shared" si="11"/>
        <v>21</v>
      </c>
    </row>
    <row r="37" spans="1:27" x14ac:dyDescent="0.25">
      <c r="A37" s="67" t="s">
        <v>256</v>
      </c>
      <c r="B37" s="68">
        <f>VLOOKUP($A37,'Return Data'!$A$7:$R$526,2,0)</f>
        <v>43976</v>
      </c>
      <c r="C37" s="69">
        <f>VLOOKUP($A37,'Return Data'!$A$7:$R$526,3,0)</f>
        <v>31.265499999999999</v>
      </c>
      <c r="D37" s="69">
        <f>VLOOKUP($A37,'Return Data'!$A$7:$R$526,6,0)</f>
        <v>4.2820500514596098</v>
      </c>
      <c r="E37" s="70">
        <f t="shared" si="0"/>
        <v>1</v>
      </c>
      <c r="F37" s="69">
        <f>VLOOKUP($A37,'Return Data'!$A$7:$R$526,7,0)</f>
        <v>4.2820500514596098</v>
      </c>
      <c r="G37" s="70">
        <f t="shared" si="1"/>
        <v>1</v>
      </c>
      <c r="H37" s="69">
        <f>VLOOKUP($A37,'Return Data'!$A$7:$R$526,8,0)</f>
        <v>5.1584277874996101</v>
      </c>
      <c r="I37" s="70">
        <f t="shared" si="2"/>
        <v>14</v>
      </c>
      <c r="J37" s="69">
        <f>VLOOKUP($A37,'Return Data'!$A$7:$R$526,9,0)</f>
        <v>5.9004608354018604</v>
      </c>
      <c r="K37" s="70">
        <f t="shared" si="3"/>
        <v>8</v>
      </c>
      <c r="L37" s="69">
        <f>VLOOKUP($A37,'Return Data'!$A$7:$R$526,10,0)</f>
        <v>5.0565970403876603</v>
      </c>
      <c r="M37" s="70">
        <f t="shared" si="4"/>
        <v>7</v>
      </c>
      <c r="N37" s="69">
        <f>VLOOKUP($A37,'Return Data'!$A$7:$R$526,11,0)</f>
        <v>5.0987834644436703</v>
      </c>
      <c r="O37" s="70">
        <f t="shared" si="5"/>
        <v>27</v>
      </c>
      <c r="P37" s="69">
        <f>VLOOKUP($A37,'Return Data'!$A$7:$R$526,12,0)</f>
        <v>5.5632735069385104</v>
      </c>
      <c r="Q37" s="70">
        <f t="shared" si="6"/>
        <v>7</v>
      </c>
      <c r="R37" s="69">
        <f>VLOOKUP($A37,'Return Data'!$A$7:$R$526,13,0)</f>
        <v>5.8845227430714999</v>
      </c>
      <c r="S37" s="70">
        <f t="shared" si="7"/>
        <v>1</v>
      </c>
      <c r="T37" s="69">
        <f>VLOOKUP($A37,'Return Data'!$A$7:$R$526,14,0)</f>
        <v>6.2840445413107604</v>
      </c>
      <c r="U37" s="70">
        <f t="shared" si="12"/>
        <v>1</v>
      </c>
      <c r="V37" s="69">
        <f>VLOOKUP($A37,'Return Data'!$A$7:$R$526,18,0)</f>
        <v>0</v>
      </c>
      <c r="W37" s="70">
        <f t="shared" si="15"/>
        <v>1</v>
      </c>
      <c r="X37" s="69">
        <f>VLOOKUP($A37,'Return Data'!$A$7:$R$526,15,0)</f>
        <v>7.26784454044485</v>
      </c>
      <c r="Y37" s="70">
        <f t="shared" si="16"/>
        <v>3</v>
      </c>
      <c r="Z37" s="69">
        <f>VLOOKUP($A37,'Return Data'!$A$7:$R$526,17,0)</f>
        <v>14.502816704035901</v>
      </c>
      <c r="AA37" s="71">
        <f t="shared" si="11"/>
        <v>4</v>
      </c>
    </row>
    <row r="38" spans="1:27" x14ac:dyDescent="0.25">
      <c r="A38" s="67" t="s">
        <v>257</v>
      </c>
      <c r="B38" s="68">
        <f>VLOOKUP($A38,'Return Data'!$A$7:$R$526,2,0)</f>
        <v>43976</v>
      </c>
      <c r="C38" s="69">
        <f>VLOOKUP($A38,'Return Data'!$A$7:$R$526,3,0)</f>
        <v>27.0289</v>
      </c>
      <c r="D38" s="69">
        <f>VLOOKUP($A38,'Return Data'!$A$7:$R$526,6,0)</f>
        <v>2.70101269476186</v>
      </c>
      <c r="E38" s="70">
        <f t="shared" si="0"/>
        <v>36</v>
      </c>
      <c r="F38" s="69">
        <f>VLOOKUP($A38,'Return Data'!$A$7:$R$526,7,0)</f>
        <v>2.7014125056906302</v>
      </c>
      <c r="G38" s="70">
        <f t="shared" si="1"/>
        <v>36</v>
      </c>
      <c r="H38" s="69">
        <f>VLOOKUP($A38,'Return Data'!$A$7:$R$526,8,0)</f>
        <v>4.0350478165197501</v>
      </c>
      <c r="I38" s="70">
        <f t="shared" si="2"/>
        <v>31</v>
      </c>
      <c r="J38" s="69">
        <f>VLOOKUP($A38,'Return Data'!$A$7:$R$526,9,0)</f>
        <v>3.72858820708589</v>
      </c>
      <c r="K38" s="70">
        <f t="shared" si="3"/>
        <v>33</v>
      </c>
      <c r="L38" s="69">
        <f>VLOOKUP($A38,'Return Data'!$A$7:$R$526,10,0)</f>
        <v>3.3944628504929799</v>
      </c>
      <c r="M38" s="70">
        <f t="shared" si="4"/>
        <v>37</v>
      </c>
      <c r="N38" s="69">
        <f>VLOOKUP($A38,'Return Data'!$A$7:$R$526,11,0)</f>
        <v>4.1625292216786001</v>
      </c>
      <c r="O38" s="70">
        <f t="shared" si="5"/>
        <v>34</v>
      </c>
      <c r="P38" s="69">
        <f>VLOOKUP($A38,'Return Data'!$A$7:$R$526,12,0)</f>
        <v>4.4978729471466501</v>
      </c>
      <c r="Q38" s="70">
        <f t="shared" si="6"/>
        <v>36</v>
      </c>
      <c r="R38" s="69">
        <f>VLOOKUP($A38,'Return Data'!$A$7:$R$526,13,0)</f>
        <v>4.7351949006148404</v>
      </c>
      <c r="S38" s="70">
        <f t="shared" si="7"/>
        <v>36</v>
      </c>
      <c r="T38" s="69">
        <f>VLOOKUP($A38,'Return Data'!$A$7:$R$526,14,0)</f>
        <v>5.1110011464885003</v>
      </c>
      <c r="U38" s="70">
        <f t="shared" si="12"/>
        <v>36</v>
      </c>
      <c r="V38" s="69">
        <f>VLOOKUP($A38,'Return Data'!$A$7:$R$526,18,0)</f>
        <v>0</v>
      </c>
      <c r="W38" s="70">
        <f t="shared" si="15"/>
        <v>1</v>
      </c>
      <c r="X38" s="69">
        <f>VLOOKUP($A38,'Return Data'!$A$7:$R$526,15,0)</f>
        <v>6.3335950496910201</v>
      </c>
      <c r="Y38" s="70">
        <f t="shared" si="16"/>
        <v>33</v>
      </c>
      <c r="Z38" s="69">
        <f>VLOOKUP($A38,'Return Data'!$A$7:$R$526,17,0)</f>
        <v>11.9362402276205</v>
      </c>
      <c r="AA38" s="71">
        <f t="shared" si="11"/>
        <v>18</v>
      </c>
    </row>
    <row r="39" spans="1:27" x14ac:dyDescent="0.25">
      <c r="A39" s="67" t="s">
        <v>260</v>
      </c>
      <c r="B39" s="68">
        <f>VLOOKUP($A39,'Return Data'!$A$7:$R$526,2,0)</f>
        <v>43976</v>
      </c>
      <c r="C39" s="69">
        <f>VLOOKUP($A39,'Return Data'!$A$7:$R$526,3,0)</f>
        <v>3117.5862999999999</v>
      </c>
      <c r="D39" s="69">
        <f>VLOOKUP($A39,'Return Data'!$A$7:$R$526,6,0)</f>
        <v>3.4833955711801599</v>
      </c>
      <c r="E39" s="70">
        <f t="shared" si="0"/>
        <v>15</v>
      </c>
      <c r="F39" s="69">
        <f>VLOOKUP($A39,'Return Data'!$A$7:$R$526,7,0)</f>
        <v>3.5195946085500802</v>
      </c>
      <c r="G39" s="70">
        <f t="shared" si="1"/>
        <v>14</v>
      </c>
      <c r="H39" s="69">
        <f>VLOOKUP($A39,'Return Data'!$A$7:$R$526,8,0)</f>
        <v>5.0147425231904501</v>
      </c>
      <c r="I39" s="70">
        <f t="shared" si="2"/>
        <v>18</v>
      </c>
      <c r="J39" s="69">
        <f>VLOOKUP($A39,'Return Data'!$A$7:$R$526,9,0)</f>
        <v>5.6180976727736098</v>
      </c>
      <c r="K39" s="70">
        <f t="shared" si="3"/>
        <v>15</v>
      </c>
      <c r="L39" s="69">
        <f>VLOOKUP($A39,'Return Data'!$A$7:$R$526,10,0)</f>
        <v>4.8603872314586702</v>
      </c>
      <c r="M39" s="70">
        <f t="shared" si="4"/>
        <v>13</v>
      </c>
      <c r="N39" s="69">
        <f>VLOOKUP($A39,'Return Data'!$A$7:$R$526,11,0)</f>
        <v>5.67018096358749</v>
      </c>
      <c r="O39" s="70">
        <f t="shared" si="5"/>
        <v>16</v>
      </c>
      <c r="P39" s="69">
        <f>VLOOKUP($A39,'Return Data'!$A$7:$R$526,12,0)</f>
        <v>5.4029514159145302</v>
      </c>
      <c r="Q39" s="70">
        <f t="shared" si="6"/>
        <v>16</v>
      </c>
      <c r="R39" s="69">
        <f>VLOOKUP($A39,'Return Data'!$A$7:$R$526,13,0)</f>
        <v>5.4719092116257597</v>
      </c>
      <c r="S39" s="70">
        <f t="shared" si="7"/>
        <v>18</v>
      </c>
      <c r="T39" s="69">
        <f>VLOOKUP($A39,'Return Data'!$A$7:$R$526,14,0)</f>
        <v>5.7813144138320203</v>
      </c>
      <c r="U39" s="70">
        <f t="shared" si="12"/>
        <v>21</v>
      </c>
      <c r="V39" s="69">
        <f>VLOOKUP($A39,'Return Data'!$A$7:$R$526,18,0)</f>
        <v>0</v>
      </c>
      <c r="W39" s="70">
        <f t="shared" si="15"/>
        <v>1</v>
      </c>
      <c r="X39" s="69">
        <f>VLOOKUP($A39,'Return Data'!$A$7:$R$526,15,0)</f>
        <v>7.09292372935034</v>
      </c>
      <c r="Y39" s="70">
        <f t="shared" si="16"/>
        <v>25</v>
      </c>
      <c r="Z39" s="69">
        <f>VLOOKUP($A39,'Return Data'!$A$7:$R$526,17,0)</f>
        <v>11.444546948459401</v>
      </c>
      <c r="AA39" s="71">
        <f t="shared" si="11"/>
        <v>24</v>
      </c>
    </row>
    <row r="40" spans="1:27" x14ac:dyDescent="0.25">
      <c r="A40" s="67" t="s">
        <v>261</v>
      </c>
      <c r="B40" s="68">
        <f>VLOOKUP($A40,'Return Data'!$A$7:$R$526,2,0)</f>
        <v>43976</v>
      </c>
      <c r="C40" s="69">
        <f>VLOOKUP($A40,'Return Data'!$A$7:$R$526,3,0)</f>
        <v>41.9602</v>
      </c>
      <c r="D40" s="69">
        <f>VLOOKUP($A40,'Return Data'!$A$7:$R$526,6,0)</f>
        <v>3.30581270079922</v>
      </c>
      <c r="E40" s="70">
        <f t="shared" si="0"/>
        <v>24</v>
      </c>
      <c r="F40" s="69">
        <f>VLOOKUP($A40,'Return Data'!$A$7:$R$526,7,0)</f>
        <v>3.3644348877749</v>
      </c>
      <c r="G40" s="70">
        <f t="shared" si="1"/>
        <v>20</v>
      </c>
      <c r="H40" s="69">
        <f>VLOOKUP($A40,'Return Data'!$A$7:$R$526,8,0)</f>
        <v>5.1123984736581898</v>
      </c>
      <c r="I40" s="70">
        <f t="shared" si="2"/>
        <v>15</v>
      </c>
      <c r="J40" s="69">
        <f>VLOOKUP($A40,'Return Data'!$A$7:$R$526,9,0)</f>
        <v>5.4418210798965303</v>
      </c>
      <c r="K40" s="70">
        <f t="shared" si="3"/>
        <v>17</v>
      </c>
      <c r="L40" s="69">
        <f>VLOOKUP($A40,'Return Data'!$A$7:$R$526,10,0)</f>
        <v>4.7272025481404398</v>
      </c>
      <c r="M40" s="70">
        <f t="shared" si="4"/>
        <v>17</v>
      </c>
      <c r="N40" s="69">
        <f>VLOOKUP($A40,'Return Data'!$A$7:$R$526,11,0)</f>
        <v>5.5155367459098699</v>
      </c>
      <c r="O40" s="70">
        <f t="shared" si="5"/>
        <v>19</v>
      </c>
      <c r="P40" s="69">
        <f>VLOOKUP($A40,'Return Data'!$A$7:$R$526,12,0)</f>
        <v>5.3909401074723897</v>
      </c>
      <c r="Q40" s="70">
        <f t="shared" si="6"/>
        <v>17</v>
      </c>
      <c r="R40" s="69">
        <f>VLOOKUP($A40,'Return Data'!$A$7:$R$526,13,0)</f>
        <v>5.4698978907722502</v>
      </c>
      <c r="S40" s="70">
        <f t="shared" si="7"/>
        <v>19</v>
      </c>
      <c r="T40" s="69">
        <f>VLOOKUP($A40,'Return Data'!$A$7:$R$526,14,0)</f>
        <v>5.8222752494202403</v>
      </c>
      <c r="U40" s="70">
        <f t="shared" si="12"/>
        <v>18</v>
      </c>
      <c r="V40" s="69">
        <f>VLOOKUP($A40,'Return Data'!$A$7:$R$526,18,0)</f>
        <v>0</v>
      </c>
      <c r="W40" s="70">
        <f t="shared" si="15"/>
        <v>1</v>
      </c>
      <c r="X40" s="69">
        <f>VLOOKUP($A40,'Return Data'!$A$7:$R$526,15,0)</f>
        <v>7.1717820035567401</v>
      </c>
      <c r="Y40" s="70">
        <f t="shared" si="16"/>
        <v>17</v>
      </c>
      <c r="Z40" s="69">
        <f>VLOOKUP($A40,'Return Data'!$A$7:$R$526,17,0)</f>
        <v>13.1118316186645</v>
      </c>
      <c r="AA40" s="71">
        <f t="shared" si="11"/>
        <v>12</v>
      </c>
    </row>
    <row r="41" spans="1:27" x14ac:dyDescent="0.25">
      <c r="A41" s="67" t="s">
        <v>262</v>
      </c>
      <c r="B41" s="68">
        <f>VLOOKUP($A41,'Return Data'!$A$7:$R$526,2,0)</f>
        <v>43976</v>
      </c>
      <c r="C41" s="69">
        <f>VLOOKUP($A41,'Return Data'!$A$7:$R$526,3,0)</f>
        <v>3139.7206000000001</v>
      </c>
      <c r="D41" s="69">
        <f>VLOOKUP($A41,'Return Data'!$A$7:$R$526,6,0)</f>
        <v>3.43674398974558</v>
      </c>
      <c r="E41" s="70">
        <f t="shared" si="0"/>
        <v>18</v>
      </c>
      <c r="F41" s="69">
        <f>VLOOKUP($A41,'Return Data'!$A$7:$R$526,7,0)</f>
        <v>3.43622812049948</v>
      </c>
      <c r="G41" s="70">
        <f t="shared" si="1"/>
        <v>18</v>
      </c>
      <c r="H41" s="69">
        <f>VLOOKUP($A41,'Return Data'!$A$7:$R$526,8,0)</f>
        <v>5.5271765063189502</v>
      </c>
      <c r="I41" s="70">
        <f t="shared" si="2"/>
        <v>6</v>
      </c>
      <c r="J41" s="69">
        <f>VLOOKUP($A41,'Return Data'!$A$7:$R$526,9,0)</f>
        <v>6.0541677367642404</v>
      </c>
      <c r="K41" s="70">
        <f t="shared" si="3"/>
        <v>5</v>
      </c>
      <c r="L41" s="69">
        <f>VLOOKUP($A41,'Return Data'!$A$7:$R$526,10,0)</f>
        <v>5.1388107756522396</v>
      </c>
      <c r="M41" s="70">
        <f t="shared" si="4"/>
        <v>4</v>
      </c>
      <c r="N41" s="69">
        <f>VLOOKUP($A41,'Return Data'!$A$7:$R$526,11,0)</f>
        <v>6.1932398498832901</v>
      </c>
      <c r="O41" s="70">
        <f t="shared" si="5"/>
        <v>1</v>
      </c>
      <c r="P41" s="69">
        <f>VLOOKUP($A41,'Return Data'!$A$7:$R$526,12,0)</f>
        <v>5.6748722803143696</v>
      </c>
      <c r="Q41" s="70">
        <f t="shared" si="6"/>
        <v>4</v>
      </c>
      <c r="R41" s="69">
        <f>VLOOKUP($A41,'Return Data'!$A$7:$R$526,13,0)</f>
        <v>5.6528371782812101</v>
      </c>
      <c r="S41" s="70">
        <f t="shared" si="7"/>
        <v>4</v>
      </c>
      <c r="T41" s="69">
        <f>VLOOKUP($A41,'Return Data'!$A$7:$R$526,14,0)</f>
        <v>5.9627279259259298</v>
      </c>
      <c r="U41" s="70">
        <f t="shared" si="12"/>
        <v>6</v>
      </c>
      <c r="V41" s="69">
        <f>VLOOKUP($A41,'Return Data'!$A$7:$R$526,18,0)</f>
        <v>0</v>
      </c>
      <c r="W41" s="70">
        <f t="shared" si="15"/>
        <v>1</v>
      </c>
      <c r="X41" s="69">
        <f>VLOOKUP($A41,'Return Data'!$A$7:$R$526,15,0)</f>
        <v>7.24440633243956</v>
      </c>
      <c r="Y41" s="70">
        <f t="shared" si="16"/>
        <v>8</v>
      </c>
      <c r="Z41" s="69">
        <f>VLOOKUP($A41,'Return Data'!$A$7:$R$526,17,0)</f>
        <v>13.5943954569191</v>
      </c>
      <c r="AA41" s="71">
        <f t="shared" si="11"/>
        <v>7</v>
      </c>
    </row>
    <row r="42" spans="1:27" x14ac:dyDescent="0.25">
      <c r="A42" s="67" t="s">
        <v>263</v>
      </c>
      <c r="B42" s="68">
        <f>VLOOKUP($A42,'Return Data'!$A$7:$R$526,2,0)</f>
        <v>43976</v>
      </c>
      <c r="C42" s="69">
        <f>VLOOKUP($A42,'Return Data'!$A$7:$R$526,3,0)</f>
        <v>1913.6206</v>
      </c>
      <c r="D42" s="69">
        <f>VLOOKUP($A42,'Return Data'!$A$7:$R$526,6,0)</f>
        <v>3.53280805821288</v>
      </c>
      <c r="E42" s="70">
        <f t="shared" si="0"/>
        <v>12</v>
      </c>
      <c r="F42" s="69">
        <f>VLOOKUP($A42,'Return Data'!$A$7:$R$526,7,0)</f>
        <v>3.5334920663945999</v>
      </c>
      <c r="G42" s="70">
        <f t="shared" si="1"/>
        <v>12</v>
      </c>
      <c r="H42" s="69">
        <f>VLOOKUP($A42,'Return Data'!$A$7:$R$526,8,0)</f>
        <v>5.4078454483240801</v>
      </c>
      <c r="I42" s="70">
        <f t="shared" si="2"/>
        <v>8</v>
      </c>
      <c r="J42" s="69">
        <f>VLOOKUP($A42,'Return Data'!$A$7:$R$526,9,0)</f>
        <v>5.99652772381602</v>
      </c>
      <c r="K42" s="70">
        <f t="shared" si="3"/>
        <v>7</v>
      </c>
      <c r="L42" s="69">
        <f>VLOOKUP($A42,'Return Data'!$A$7:$R$526,10,0)</f>
        <v>5.0877581669304597</v>
      </c>
      <c r="M42" s="70">
        <f t="shared" si="4"/>
        <v>5</v>
      </c>
      <c r="N42" s="69">
        <f>VLOOKUP($A42,'Return Data'!$A$7:$R$526,11,0)</f>
        <v>6.1916988757815501</v>
      </c>
      <c r="O42" s="70">
        <f t="shared" si="5"/>
        <v>3</v>
      </c>
      <c r="P42" s="69">
        <f>VLOOKUP($A42,'Return Data'!$A$7:$R$526,12,0)</f>
        <v>5.6889101274014298</v>
      </c>
      <c r="Q42" s="70">
        <f t="shared" si="6"/>
        <v>3</v>
      </c>
      <c r="R42" s="69">
        <f>VLOOKUP($A42,'Return Data'!$A$7:$R$526,13,0)</f>
        <v>5.6140911357335099</v>
      </c>
      <c r="S42" s="70">
        <f t="shared" si="7"/>
        <v>6</v>
      </c>
      <c r="T42" s="69">
        <f>VLOOKUP($A42,'Return Data'!$A$7:$R$526,14,0)</f>
        <v>5.8891211953733302</v>
      </c>
      <c r="U42" s="70">
        <f t="shared" si="12"/>
        <v>11</v>
      </c>
      <c r="V42" s="69">
        <f>VLOOKUP($A42,'Return Data'!$A$7:$R$526,18,0)</f>
        <v>0</v>
      </c>
      <c r="W42" s="70">
        <f t="shared" si="15"/>
        <v>1</v>
      </c>
      <c r="X42" s="69">
        <f>VLOOKUP($A42,'Return Data'!$A$7:$R$526,15,0)</f>
        <v>5.6932799283832596</v>
      </c>
      <c r="Y42" s="70">
        <f t="shared" si="16"/>
        <v>34</v>
      </c>
      <c r="Z42" s="69">
        <f>VLOOKUP($A42,'Return Data'!$A$7:$R$526,17,0)</f>
        <v>10.203422612579899</v>
      </c>
      <c r="AA42" s="71">
        <f t="shared" si="11"/>
        <v>30</v>
      </c>
    </row>
    <row r="43" spans="1:27" x14ac:dyDescent="0.25">
      <c r="A43" s="67" t="s">
        <v>264</v>
      </c>
      <c r="B43" s="68">
        <f>VLOOKUP($A43,'Return Data'!$A$7:$R$526,2,0)</f>
        <v>43976</v>
      </c>
      <c r="C43" s="69">
        <f>VLOOKUP($A43,'Return Data'!$A$7:$R$526,3,0)</f>
        <v>3263.221</v>
      </c>
      <c r="D43" s="69">
        <f>VLOOKUP($A43,'Return Data'!$A$7:$R$526,6,0)</f>
        <v>3.3413452719929202</v>
      </c>
      <c r="E43" s="70">
        <f t="shared" si="0"/>
        <v>21</v>
      </c>
      <c r="F43" s="69">
        <f>VLOOKUP($A43,'Return Data'!$A$7:$R$526,7,0)</f>
        <v>3.3408380010656198</v>
      </c>
      <c r="G43" s="70">
        <f t="shared" si="1"/>
        <v>21</v>
      </c>
      <c r="H43" s="69">
        <f>VLOOKUP($A43,'Return Data'!$A$7:$R$526,8,0)</f>
        <v>4.8694954928555996</v>
      </c>
      <c r="I43" s="70">
        <f t="shared" si="2"/>
        <v>19</v>
      </c>
      <c r="J43" s="69">
        <f>VLOOKUP($A43,'Return Data'!$A$7:$R$526,9,0)</f>
        <v>5.6311354609393796</v>
      </c>
      <c r="K43" s="70">
        <f t="shared" si="3"/>
        <v>14</v>
      </c>
      <c r="L43" s="69">
        <f>VLOOKUP($A43,'Return Data'!$A$7:$R$526,10,0)</f>
        <v>4.8644566049664002</v>
      </c>
      <c r="M43" s="70">
        <f t="shared" si="4"/>
        <v>12</v>
      </c>
      <c r="N43" s="69">
        <f>VLOOKUP($A43,'Return Data'!$A$7:$R$526,11,0)</f>
        <v>5.6403998120177503</v>
      </c>
      <c r="O43" s="70">
        <f t="shared" si="5"/>
        <v>17</v>
      </c>
      <c r="P43" s="69">
        <f>VLOOKUP($A43,'Return Data'!$A$7:$R$526,12,0)</f>
        <v>5.3789098266798501</v>
      </c>
      <c r="Q43" s="70">
        <f t="shared" si="6"/>
        <v>19</v>
      </c>
      <c r="R43" s="69">
        <f>VLOOKUP($A43,'Return Data'!$A$7:$R$526,13,0)</f>
        <v>5.4809369250667803</v>
      </c>
      <c r="S43" s="70">
        <f t="shared" si="7"/>
        <v>17</v>
      </c>
      <c r="T43" s="69">
        <f>VLOOKUP($A43,'Return Data'!$A$7:$R$526,14,0)</f>
        <v>5.8322404565850796</v>
      </c>
      <c r="U43" s="70">
        <f t="shared" si="12"/>
        <v>16</v>
      </c>
      <c r="V43" s="69">
        <f>VLOOKUP($A43,'Return Data'!$A$7:$R$526,18,0)</f>
        <v>0</v>
      </c>
      <c r="W43" s="70">
        <f t="shared" si="15"/>
        <v>1</v>
      </c>
      <c r="X43" s="69">
        <f>VLOOKUP($A43,'Return Data'!$A$7:$R$526,15,0)</f>
        <v>7.2060608169647704</v>
      </c>
      <c r="Y43" s="70">
        <f t="shared" si="16"/>
        <v>12</v>
      </c>
      <c r="Z43" s="69">
        <f>VLOOKUP($A43,'Return Data'!$A$7:$R$526,17,0)</f>
        <v>13.308602737053</v>
      </c>
      <c r="AA43" s="71">
        <f t="shared" si="11"/>
        <v>11</v>
      </c>
    </row>
    <row r="44" spans="1:27" x14ac:dyDescent="0.25">
      <c r="A44" s="67" t="s">
        <v>265</v>
      </c>
      <c r="B44" s="68">
        <f>VLOOKUP($A44,'Return Data'!$A$7:$R$526,2,0)</f>
        <v>43976</v>
      </c>
      <c r="C44" s="69">
        <f>VLOOKUP($A44,'Return Data'!$A$7:$R$526,3,0)</f>
        <v>1083.0866000000001</v>
      </c>
      <c r="D44" s="69">
        <f>VLOOKUP($A44,'Return Data'!$A$7:$R$526,6,0)</f>
        <v>2.8752878912662299</v>
      </c>
      <c r="E44" s="70">
        <f t="shared" si="0"/>
        <v>34</v>
      </c>
      <c r="F44" s="69">
        <f>VLOOKUP($A44,'Return Data'!$A$7:$R$526,7,0)</f>
        <v>2.8752878912662299</v>
      </c>
      <c r="G44" s="70">
        <f t="shared" si="1"/>
        <v>34</v>
      </c>
      <c r="H44" s="69">
        <f>VLOOKUP($A44,'Return Data'!$A$7:$R$526,8,0)</f>
        <v>3.6999931707467102</v>
      </c>
      <c r="I44" s="70">
        <f t="shared" si="2"/>
        <v>34</v>
      </c>
      <c r="J44" s="69">
        <f>VLOOKUP($A44,'Return Data'!$A$7:$R$526,9,0)</f>
        <v>3.5927888687575602</v>
      </c>
      <c r="K44" s="70">
        <f t="shared" si="3"/>
        <v>34</v>
      </c>
      <c r="L44" s="69">
        <f>VLOOKUP($A44,'Return Data'!$A$7:$R$526,10,0)</f>
        <v>3.4077712234019799</v>
      </c>
      <c r="M44" s="70">
        <f t="shared" si="4"/>
        <v>35</v>
      </c>
      <c r="N44" s="69">
        <f>VLOOKUP($A44,'Return Data'!$A$7:$R$526,11,0)</f>
        <v>4.1538488229285502</v>
      </c>
      <c r="O44" s="70">
        <f t="shared" si="5"/>
        <v>35</v>
      </c>
      <c r="P44" s="69">
        <f>VLOOKUP($A44,'Return Data'!$A$7:$R$526,12,0)</f>
        <v>4.6737892635013898</v>
      </c>
      <c r="Q44" s="70">
        <f t="shared" si="6"/>
        <v>32</v>
      </c>
      <c r="R44" s="69">
        <f>VLOOKUP($A44,'Return Data'!$A$7:$R$526,13,0)</f>
        <v>5.0710066570827497</v>
      </c>
      <c r="S44" s="70">
        <f t="shared" si="7"/>
        <v>31</v>
      </c>
      <c r="T44" s="69">
        <f>VLOOKUP($A44,'Return Data'!$A$7:$R$526,14,0)</f>
        <v>5.5499370635806304</v>
      </c>
      <c r="U44" s="70">
        <f t="shared" si="12"/>
        <v>31</v>
      </c>
      <c r="V44" s="69"/>
      <c r="W44" s="70"/>
      <c r="X44" s="69"/>
      <c r="Y44" s="70"/>
      <c r="Z44" s="69">
        <f>VLOOKUP($A44,'Return Data'!$A$7:$R$526,17,0)</f>
        <v>6.1101188459627398</v>
      </c>
      <c r="AA44" s="71">
        <f t="shared" si="11"/>
        <v>36</v>
      </c>
    </row>
    <row r="45" spans="1:27" x14ac:dyDescent="0.25">
      <c r="A45" s="73"/>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6"/>
    </row>
    <row r="46" spans="1:27" x14ac:dyDescent="0.25">
      <c r="A46" s="77" t="s">
        <v>27</v>
      </c>
      <c r="B46" s="78"/>
      <c r="C46" s="78"/>
      <c r="D46" s="79">
        <f>AVERAGE(D8:D44)</f>
        <v>3.3272612880944621</v>
      </c>
      <c r="E46" s="69"/>
      <c r="F46" s="79">
        <f>AVERAGE(F8:F44)</f>
        <v>3.3303798108244136</v>
      </c>
      <c r="G46" s="69"/>
      <c r="H46" s="79">
        <f>AVERAGE(H8:H44)</f>
        <v>4.6722666179011041</v>
      </c>
      <c r="I46" s="69"/>
      <c r="J46" s="79">
        <f>AVERAGE(J8:J44)</f>
        <v>4.9621619299006614</v>
      </c>
      <c r="K46" s="69"/>
      <c r="L46" s="79">
        <f>AVERAGE(L8:L44)</f>
        <v>4.4088338002395817</v>
      </c>
      <c r="M46" s="69"/>
      <c r="N46" s="79">
        <f>AVERAGE(N8:N44)</f>
        <v>5.2504217285762964</v>
      </c>
      <c r="O46" s="69"/>
      <c r="P46" s="79">
        <f>AVERAGE(P8:P44)</f>
        <v>5.1890096947459003</v>
      </c>
      <c r="Q46" s="69"/>
      <c r="R46" s="79">
        <f>AVERAGE(R8:R44)</f>
        <v>5.3203107989177001</v>
      </c>
      <c r="S46" s="69"/>
      <c r="T46" s="79">
        <f>AVERAGE(T8:T44)</f>
        <v>5.691647598497493</v>
      </c>
      <c r="U46" s="69"/>
      <c r="V46" s="79">
        <f>AVERAGE(V8:V44)</f>
        <v>0</v>
      </c>
      <c r="W46" s="69"/>
      <c r="X46" s="79">
        <f>AVERAGE(X8:X44)</f>
        <v>6.9556135467938169</v>
      </c>
      <c r="Y46" s="69"/>
      <c r="Z46" s="79">
        <f>AVERAGE(Z8:Z44)</f>
        <v>11.333989175472356</v>
      </c>
      <c r="AA46" s="80"/>
    </row>
    <row r="47" spans="1:27" x14ac:dyDescent="0.25">
      <c r="A47" s="77" t="s">
        <v>28</v>
      </c>
      <c r="B47" s="78"/>
      <c r="C47" s="78"/>
      <c r="D47" s="79">
        <f>MIN(D8:D44)</f>
        <v>2.5324790798330099</v>
      </c>
      <c r="E47" s="69"/>
      <c r="F47" s="79">
        <f>MIN(F8:F44)</f>
        <v>2.5328305505455</v>
      </c>
      <c r="G47" s="69"/>
      <c r="H47" s="79">
        <f>MIN(H8:H44)</f>
        <v>2.58413036314042</v>
      </c>
      <c r="I47" s="69"/>
      <c r="J47" s="79">
        <f>MIN(J8:J44)</f>
        <v>2.5307932109563702</v>
      </c>
      <c r="K47" s="69"/>
      <c r="L47" s="79">
        <f>MIN(L8:L44)</f>
        <v>2.7547552036584899</v>
      </c>
      <c r="M47" s="69"/>
      <c r="N47" s="79">
        <f>MIN(N8:N44)</f>
        <v>3.1446331158229301</v>
      </c>
      <c r="O47" s="69"/>
      <c r="P47" s="79">
        <f>MIN(P8:P44)</f>
        <v>3.8833334556916901</v>
      </c>
      <c r="Q47" s="69"/>
      <c r="R47" s="79">
        <f>MIN(R8:R44)</f>
        <v>4.2548346116805904</v>
      </c>
      <c r="S47" s="69"/>
      <c r="T47" s="79">
        <f>MIN(T8:T44)</f>
        <v>4.7340607214206099</v>
      </c>
      <c r="U47" s="69"/>
      <c r="V47" s="79">
        <f>MIN(V8:V44)</f>
        <v>0</v>
      </c>
      <c r="W47" s="69"/>
      <c r="X47" s="79">
        <f>MIN(X8:X44)</f>
        <v>3.4669155166415702</v>
      </c>
      <c r="Y47" s="69"/>
      <c r="Z47" s="79">
        <f>MIN(Z8:Z44)</f>
        <v>4.7914765324870299</v>
      </c>
      <c r="AA47" s="80"/>
    </row>
    <row r="48" spans="1:27" ht="15.75" thickBot="1" x14ac:dyDescent="0.3">
      <c r="A48" s="81" t="s">
        <v>29</v>
      </c>
      <c r="B48" s="82"/>
      <c r="C48" s="82"/>
      <c r="D48" s="83">
        <f>MAX(D8:D44)</f>
        <v>4.2820500514596098</v>
      </c>
      <c r="E48" s="99"/>
      <c r="F48" s="83">
        <f>MAX(F8:F44)</f>
        <v>4.2820500514596098</v>
      </c>
      <c r="G48" s="99"/>
      <c r="H48" s="83">
        <f>MAX(H8:H44)</f>
        <v>6.4805379605443401</v>
      </c>
      <c r="I48" s="99"/>
      <c r="J48" s="83">
        <f>MAX(J8:J44)</f>
        <v>6.2779456126566497</v>
      </c>
      <c r="K48" s="99"/>
      <c r="L48" s="83">
        <f>MAX(L8:L44)</f>
        <v>5.4612092438535997</v>
      </c>
      <c r="M48" s="99"/>
      <c r="N48" s="83">
        <f>MAX(N8:N44)</f>
        <v>6.1932398498832901</v>
      </c>
      <c r="O48" s="99"/>
      <c r="P48" s="83">
        <f>MAX(P8:P44)</f>
        <v>5.72294269290974</v>
      </c>
      <c r="Q48" s="99"/>
      <c r="R48" s="83">
        <f>MAX(R8:R44)</f>
        <v>5.8845227430714999</v>
      </c>
      <c r="S48" s="99"/>
      <c r="T48" s="83">
        <f>MAX(T8:T44)</f>
        <v>6.2840445413107604</v>
      </c>
      <c r="U48" s="99"/>
      <c r="V48" s="83">
        <f>MAX(V8:V44)</f>
        <v>0</v>
      </c>
      <c r="W48" s="99"/>
      <c r="X48" s="83">
        <f>MAX(X8:X44)</f>
        <v>7.2753495196524902</v>
      </c>
      <c r="Y48" s="99"/>
      <c r="Z48" s="83">
        <f>MAX(Z8:Z44)</f>
        <v>19.8100727294952</v>
      </c>
      <c r="AA48" s="84"/>
    </row>
    <row r="50" spans="1:1" x14ac:dyDescent="0.25">
      <c r="A50" s="15" t="s">
        <v>342</v>
      </c>
    </row>
  </sheetData>
  <sheetProtection algorithmName="SHA-512" hashValue="dILWFyp4QG0PzSkHI9Dh9MSOC/Tbk87heUdoyVnMFBQ8RUc40/B6m7KxQCg+8itDfy45OhISakfTQDk3FCjBNA==" saltValue="hFbk/Tdv1WBnN2DH/+65OQ==" spinCount="100000"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5" x14ac:dyDescent="0.25"/>
  <cols>
    <col min="1" max="1" width="9.140625" style="107"/>
    <col min="2" max="2" width="12.140625" style="107" bestFit="1" customWidth="1"/>
    <col min="3" max="27" width="9.140625" style="107"/>
  </cols>
  <sheetData>
    <row r="1" spans="1:27" x14ac:dyDescent="0.25">
      <c r="A1" s="136"/>
      <c r="B1" s="136"/>
      <c r="C1" s="136"/>
      <c r="D1" s="136" t="s">
        <v>115</v>
      </c>
      <c r="E1" s="136"/>
      <c r="F1" s="136" t="s">
        <v>116</v>
      </c>
      <c r="G1" s="136"/>
      <c r="H1" s="136" t="s">
        <v>117</v>
      </c>
      <c r="I1" s="136"/>
      <c r="J1" s="136" t="s">
        <v>47</v>
      </c>
      <c r="K1" s="136"/>
      <c r="L1" s="136" t="s">
        <v>48</v>
      </c>
      <c r="M1" s="136"/>
      <c r="N1" s="136" t="s">
        <v>1</v>
      </c>
      <c r="O1" s="136"/>
      <c r="P1" s="136" t="s">
        <v>2</v>
      </c>
      <c r="Q1" s="136"/>
      <c r="R1" s="136" t="s">
        <v>3</v>
      </c>
      <c r="S1" s="136"/>
      <c r="T1" s="136" t="s">
        <v>4</v>
      </c>
      <c r="U1" s="136"/>
      <c r="V1" s="136" t="s">
        <v>5</v>
      </c>
      <c r="W1" s="136"/>
      <c r="X1" s="136" t="s">
        <v>6</v>
      </c>
      <c r="Y1" s="136"/>
      <c r="Z1" s="111" t="s">
        <v>46</v>
      </c>
      <c r="AA1" s="136" t="s">
        <v>405</v>
      </c>
    </row>
    <row r="2" spans="1:27" x14ac:dyDescent="0.25">
      <c r="A2" s="136"/>
      <c r="B2" s="136"/>
      <c r="C2" s="136"/>
      <c r="D2" s="111" t="s">
        <v>0</v>
      </c>
      <c r="E2" s="111"/>
      <c r="F2" s="111" t="s">
        <v>0</v>
      </c>
      <c r="G2" s="111"/>
      <c r="H2" s="111" t="s">
        <v>0</v>
      </c>
      <c r="I2" s="111"/>
      <c r="J2" s="111" t="s">
        <v>0</v>
      </c>
      <c r="K2" s="111"/>
      <c r="L2" s="111" t="s">
        <v>0</v>
      </c>
      <c r="M2" s="111"/>
      <c r="N2" s="111" t="s">
        <v>0</v>
      </c>
      <c r="O2" s="111"/>
      <c r="P2" s="111" t="s">
        <v>0</v>
      </c>
      <c r="Q2" s="111"/>
      <c r="R2" s="111" t="s">
        <v>0</v>
      </c>
      <c r="S2" s="111"/>
      <c r="T2" s="111" t="s">
        <v>0</v>
      </c>
      <c r="U2" s="111"/>
      <c r="V2" s="111" t="s">
        <v>0</v>
      </c>
      <c r="W2" s="111"/>
      <c r="X2" s="111" t="s">
        <v>0</v>
      </c>
      <c r="Y2" s="111"/>
      <c r="Z2" s="111" t="s">
        <v>0</v>
      </c>
      <c r="AA2" s="136"/>
    </row>
    <row r="3" spans="1:27" x14ac:dyDescent="0.25">
      <c r="A3" s="111" t="s">
        <v>7</v>
      </c>
      <c r="B3" s="111" t="s">
        <v>8</v>
      </c>
      <c r="C3" s="111" t="s">
        <v>9</v>
      </c>
      <c r="D3" s="111"/>
      <c r="E3" s="111" t="s">
        <v>10</v>
      </c>
      <c r="F3" s="111"/>
      <c r="G3" s="111" t="s">
        <v>10</v>
      </c>
      <c r="H3" s="111"/>
      <c r="I3" s="111" t="s">
        <v>10</v>
      </c>
      <c r="J3" s="111"/>
      <c r="K3" s="111" t="s">
        <v>10</v>
      </c>
      <c r="L3" s="111"/>
      <c r="M3" s="111" t="s">
        <v>10</v>
      </c>
      <c r="N3" s="111"/>
      <c r="O3" s="111" t="s">
        <v>10</v>
      </c>
      <c r="P3" s="111"/>
      <c r="Q3" s="111" t="s">
        <v>10</v>
      </c>
      <c r="R3" s="111"/>
      <c r="S3" s="111" t="s">
        <v>10</v>
      </c>
      <c r="T3" s="111"/>
      <c r="U3" s="111" t="s">
        <v>10</v>
      </c>
      <c r="V3" s="111"/>
      <c r="W3" s="111" t="s">
        <v>10</v>
      </c>
      <c r="X3" s="111"/>
      <c r="Y3" s="111" t="s">
        <v>10</v>
      </c>
      <c r="Z3" s="111"/>
      <c r="AA3" s="111" t="s">
        <v>10</v>
      </c>
    </row>
    <row r="4" spans="1:27" x14ac:dyDescent="0.25">
      <c r="A4" s="136"/>
      <c r="B4" s="136"/>
      <c r="C4" s="136"/>
      <c r="D4" s="136" t="s">
        <v>115</v>
      </c>
      <c r="E4" s="136"/>
      <c r="F4" s="136" t="s">
        <v>116</v>
      </c>
      <c r="G4" s="136"/>
      <c r="H4" s="136" t="s">
        <v>117</v>
      </c>
      <c r="I4" s="136"/>
      <c r="J4" s="136" t="s">
        <v>47</v>
      </c>
      <c r="K4" s="136"/>
      <c r="L4" s="136" t="s">
        <v>48</v>
      </c>
      <c r="M4" s="136"/>
      <c r="N4" s="136" t="s">
        <v>1</v>
      </c>
      <c r="O4" s="136"/>
      <c r="P4" s="136" t="s">
        <v>2</v>
      </c>
      <c r="Q4" s="136"/>
      <c r="R4" s="136" t="s">
        <v>3</v>
      </c>
      <c r="S4" s="136"/>
      <c r="T4" s="136" t="s">
        <v>4</v>
      </c>
      <c r="U4" s="136"/>
      <c r="V4" s="136" t="s">
        <v>5</v>
      </c>
      <c r="W4" s="136"/>
      <c r="X4" s="136" t="s">
        <v>6</v>
      </c>
      <c r="Y4" s="136"/>
      <c r="Z4" s="118" t="s">
        <v>46</v>
      </c>
      <c r="AA4" s="136" t="s">
        <v>405</v>
      </c>
    </row>
    <row r="5" spans="1:27" x14ac:dyDescent="0.25">
      <c r="A5" s="136"/>
      <c r="B5" s="136"/>
      <c r="C5" s="136"/>
      <c r="D5" s="118" t="s">
        <v>0</v>
      </c>
      <c r="E5" s="118"/>
      <c r="F5" s="118" t="s">
        <v>0</v>
      </c>
      <c r="G5" s="118"/>
      <c r="H5" s="118" t="s">
        <v>0</v>
      </c>
      <c r="I5" s="118"/>
      <c r="J5" s="118" t="s">
        <v>0</v>
      </c>
      <c r="K5" s="118"/>
      <c r="L5" s="118" t="s">
        <v>0</v>
      </c>
      <c r="M5" s="118"/>
      <c r="N5" s="118" t="s">
        <v>0</v>
      </c>
      <c r="O5" s="118"/>
      <c r="P5" s="118" t="s">
        <v>0</v>
      </c>
      <c r="Q5" s="118"/>
      <c r="R5" s="118" t="s">
        <v>0</v>
      </c>
      <c r="S5" s="118"/>
      <c r="T5" s="118" t="s">
        <v>0</v>
      </c>
      <c r="U5" s="118"/>
      <c r="V5" s="118" t="s">
        <v>0</v>
      </c>
      <c r="W5" s="118"/>
      <c r="X5" s="118" t="s">
        <v>0</v>
      </c>
      <c r="Y5" s="118"/>
      <c r="Z5" s="118" t="s">
        <v>0</v>
      </c>
      <c r="AA5" s="136"/>
    </row>
    <row r="6" spans="1:27" x14ac:dyDescent="0.25">
      <c r="A6" s="118" t="s">
        <v>7</v>
      </c>
      <c r="B6" s="118" t="s">
        <v>8</v>
      </c>
      <c r="C6" s="118" t="s">
        <v>9</v>
      </c>
      <c r="D6" s="118"/>
      <c r="E6" s="118" t="s">
        <v>10</v>
      </c>
      <c r="F6" s="118"/>
      <c r="G6" s="118" t="s">
        <v>10</v>
      </c>
      <c r="H6" s="118"/>
      <c r="I6" s="118" t="s">
        <v>10</v>
      </c>
      <c r="J6" s="118"/>
      <c r="K6" s="118" t="s">
        <v>10</v>
      </c>
      <c r="L6" s="118"/>
      <c r="M6" s="118" t="s">
        <v>10</v>
      </c>
      <c r="N6" s="118"/>
      <c r="O6" s="118" t="s">
        <v>10</v>
      </c>
      <c r="P6" s="118"/>
      <c r="Q6" s="118" t="s">
        <v>10</v>
      </c>
      <c r="R6" s="118"/>
      <c r="S6" s="118" t="s">
        <v>10</v>
      </c>
      <c r="T6" s="118"/>
      <c r="U6" s="118" t="s">
        <v>10</v>
      </c>
      <c r="V6" s="118"/>
      <c r="W6" s="118" t="s">
        <v>10</v>
      </c>
      <c r="X6" s="118"/>
      <c r="Y6" s="118" t="s">
        <v>10</v>
      </c>
      <c r="Z6" s="118"/>
      <c r="AA6" s="118" t="s">
        <v>10</v>
      </c>
    </row>
    <row r="7" spans="1:27" x14ac:dyDescent="0.25">
      <c r="A7" s="112" t="s">
        <v>390</v>
      </c>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row>
    <row r="8" spans="1:27" x14ac:dyDescent="0.25">
      <c r="A8" s="113" t="s">
        <v>11</v>
      </c>
      <c r="B8" s="114">
        <v>43973</v>
      </c>
      <c r="C8" s="115">
        <v>37.735900000000001</v>
      </c>
      <c r="D8" s="115"/>
      <c r="E8" s="115"/>
      <c r="F8" s="115"/>
      <c r="G8" s="115"/>
      <c r="H8" s="115"/>
      <c r="I8" s="115"/>
      <c r="J8" s="115"/>
      <c r="K8" s="115"/>
      <c r="L8" s="115"/>
      <c r="M8" s="115"/>
      <c r="N8" s="115">
        <v>-94.9980095115815</v>
      </c>
      <c r="O8" s="116">
        <v>8</v>
      </c>
      <c r="P8" s="115">
        <v>-48.3338923056412</v>
      </c>
      <c r="Q8" s="116">
        <v>10</v>
      </c>
      <c r="R8" s="115">
        <v>-23.850511891531202</v>
      </c>
      <c r="S8" s="116">
        <v>12</v>
      </c>
      <c r="T8" s="115">
        <v>-29.347213784334699</v>
      </c>
      <c r="U8" s="116">
        <v>14</v>
      </c>
      <c r="V8" s="115">
        <v>-10.1124333208022</v>
      </c>
      <c r="W8" s="116">
        <v>12</v>
      </c>
      <c r="X8" s="115">
        <v>0.144940069588853</v>
      </c>
      <c r="Y8" s="116">
        <v>9</v>
      </c>
      <c r="Z8" s="115">
        <v>14.159775634483299</v>
      </c>
      <c r="AA8" s="116">
        <v>5</v>
      </c>
    </row>
    <row r="9" spans="1:27" x14ac:dyDescent="0.25">
      <c r="A9" s="113" t="s">
        <v>12</v>
      </c>
      <c r="B9" s="114">
        <v>43973</v>
      </c>
      <c r="C9" s="115">
        <v>224.17599999999999</v>
      </c>
      <c r="D9" s="115"/>
      <c r="E9" s="115"/>
      <c r="F9" s="115"/>
      <c r="G9" s="115"/>
      <c r="H9" s="115"/>
      <c r="I9" s="115"/>
      <c r="J9" s="115"/>
      <c r="K9" s="115"/>
      <c r="L9" s="115"/>
      <c r="M9" s="115"/>
      <c r="N9" s="115">
        <v>-104.651906614608</v>
      </c>
      <c r="O9" s="116">
        <v>11</v>
      </c>
      <c r="P9" s="115">
        <v>-51.008223354402503</v>
      </c>
      <c r="Q9" s="116">
        <v>14</v>
      </c>
      <c r="R9" s="115">
        <v>-24.2934934487017</v>
      </c>
      <c r="S9" s="116">
        <v>13</v>
      </c>
      <c r="T9" s="115">
        <v>-27.4855434967861</v>
      </c>
      <c r="U9" s="116">
        <v>12</v>
      </c>
      <c r="V9" s="115">
        <v>-4.5294229802734201</v>
      </c>
      <c r="W9" s="116">
        <v>6</v>
      </c>
      <c r="X9" s="115">
        <v>2.1852304909964002</v>
      </c>
      <c r="Y9" s="116">
        <v>5</v>
      </c>
      <c r="Z9" s="115">
        <v>12.436827630082</v>
      </c>
      <c r="AA9" s="116">
        <v>6</v>
      </c>
    </row>
    <row r="10" spans="1:27" x14ac:dyDescent="0.25">
      <c r="A10" s="113" t="s">
        <v>13</v>
      </c>
      <c r="B10" s="114">
        <v>43973</v>
      </c>
      <c r="C10" s="115">
        <v>131.06</v>
      </c>
      <c r="D10" s="115"/>
      <c r="E10" s="115"/>
      <c r="F10" s="115"/>
      <c r="G10" s="115"/>
      <c r="H10" s="115"/>
      <c r="I10" s="115"/>
      <c r="J10" s="115"/>
      <c r="K10" s="115"/>
      <c r="L10" s="115"/>
      <c r="M10" s="115"/>
      <c r="N10" s="115">
        <v>-50.832860911215398</v>
      </c>
      <c r="O10" s="116">
        <v>1</v>
      </c>
      <c r="P10" s="115">
        <v>-26.263852850286099</v>
      </c>
      <c r="Q10" s="116">
        <v>1</v>
      </c>
      <c r="R10" s="115">
        <v>-9.2062620572234799</v>
      </c>
      <c r="S10" s="116">
        <v>1</v>
      </c>
      <c r="T10" s="115">
        <v>-14.2224500578765</v>
      </c>
      <c r="U10" s="116">
        <v>1</v>
      </c>
      <c r="V10" s="115">
        <v>-2.1043446048533099</v>
      </c>
      <c r="W10" s="116">
        <v>2</v>
      </c>
      <c r="X10" s="115">
        <v>2.42951552322541</v>
      </c>
      <c r="Y10" s="116">
        <v>4</v>
      </c>
      <c r="Z10" s="115">
        <v>17.0202268418447</v>
      </c>
      <c r="AA10" s="116">
        <v>3</v>
      </c>
    </row>
    <row r="11" spans="1:27" x14ac:dyDescent="0.25">
      <c r="A11" s="113" t="s">
        <v>14</v>
      </c>
      <c r="B11" s="114">
        <v>43973</v>
      </c>
      <c r="C11" s="115">
        <v>8.41</v>
      </c>
      <c r="D11" s="115"/>
      <c r="E11" s="115"/>
      <c r="F11" s="115"/>
      <c r="G11" s="115"/>
      <c r="H11" s="115"/>
      <c r="I11" s="115"/>
      <c r="J11" s="115"/>
      <c r="K11" s="115"/>
      <c r="L11" s="115"/>
      <c r="M11" s="115"/>
      <c r="N11" s="115">
        <v>-93.689531256170199</v>
      </c>
      <c r="O11" s="116">
        <v>6</v>
      </c>
      <c r="P11" s="115">
        <v>-40.680172907661102</v>
      </c>
      <c r="Q11" s="116">
        <v>4</v>
      </c>
      <c r="R11" s="115">
        <v>-18.308066629234499</v>
      </c>
      <c r="S11" s="116">
        <v>9</v>
      </c>
      <c r="T11" s="115">
        <v>-19.8503773093937</v>
      </c>
      <c r="U11" s="116">
        <v>7</v>
      </c>
      <c r="V11" s="115"/>
      <c r="W11" s="116"/>
      <c r="X11" s="115"/>
      <c r="Y11" s="116"/>
      <c r="Z11" s="115">
        <v>-9.05382215288612</v>
      </c>
      <c r="AA11" s="116">
        <v>13</v>
      </c>
    </row>
    <row r="12" spans="1:27" x14ac:dyDescent="0.25">
      <c r="A12" s="113" t="s">
        <v>15</v>
      </c>
      <c r="B12" s="114">
        <v>43973</v>
      </c>
      <c r="C12" s="115">
        <v>34.17</v>
      </c>
      <c r="D12" s="115"/>
      <c r="E12" s="115"/>
      <c r="F12" s="115"/>
      <c r="G12" s="115"/>
      <c r="H12" s="115"/>
      <c r="I12" s="115"/>
      <c r="J12" s="115"/>
      <c r="K12" s="115"/>
      <c r="L12" s="115"/>
      <c r="M12" s="115"/>
      <c r="N12" s="115">
        <v>-141.38829059759101</v>
      </c>
      <c r="O12" s="116">
        <v>16</v>
      </c>
      <c r="P12" s="115">
        <v>-63.411673377653003</v>
      </c>
      <c r="Q12" s="116">
        <v>16</v>
      </c>
      <c r="R12" s="115">
        <v>-33.804754488517098</v>
      </c>
      <c r="S12" s="116">
        <v>16</v>
      </c>
      <c r="T12" s="115">
        <v>-35.540226051853402</v>
      </c>
      <c r="U12" s="116">
        <v>16</v>
      </c>
      <c r="V12" s="115">
        <v>-9.7330908246032593</v>
      </c>
      <c r="W12" s="116">
        <v>11</v>
      </c>
      <c r="X12" s="115">
        <v>-1.41739316789143</v>
      </c>
      <c r="Y12" s="116">
        <v>11</v>
      </c>
      <c r="Z12" s="115">
        <v>7.5881739130340504</v>
      </c>
      <c r="AA12" s="116">
        <v>10</v>
      </c>
    </row>
    <row r="13" spans="1:27" x14ac:dyDescent="0.25">
      <c r="A13" s="113" t="s">
        <v>16</v>
      </c>
      <c r="B13" s="114">
        <v>43973</v>
      </c>
      <c r="C13" s="115">
        <v>10.033899999999999</v>
      </c>
      <c r="D13" s="115"/>
      <c r="E13" s="115"/>
      <c r="F13" s="115"/>
      <c r="G13" s="115"/>
      <c r="H13" s="115"/>
      <c r="I13" s="115"/>
      <c r="J13" s="115"/>
      <c r="K13" s="115"/>
      <c r="L13" s="115"/>
      <c r="M13" s="115"/>
      <c r="N13" s="115">
        <v>-92.020762333928005</v>
      </c>
      <c r="O13" s="116">
        <v>4</v>
      </c>
      <c r="P13" s="115">
        <v>-39.119160958412003</v>
      </c>
      <c r="Q13" s="116">
        <v>3</v>
      </c>
      <c r="R13" s="115">
        <v>-15.0604829200539</v>
      </c>
      <c r="S13" s="116">
        <v>5</v>
      </c>
      <c r="T13" s="115">
        <v>-20.312749634281701</v>
      </c>
      <c r="U13" s="116">
        <v>8</v>
      </c>
      <c r="V13" s="115">
        <v>-8.7707077106725695</v>
      </c>
      <c r="W13" s="116">
        <v>9</v>
      </c>
      <c r="X13" s="115"/>
      <c r="Y13" s="116"/>
      <c r="Z13" s="115">
        <v>7.1980802792321205E-2</v>
      </c>
      <c r="AA13" s="116">
        <v>12</v>
      </c>
    </row>
    <row r="14" spans="1:27" x14ac:dyDescent="0.25">
      <c r="A14" s="113" t="s">
        <v>17</v>
      </c>
      <c r="B14" s="114">
        <v>43973</v>
      </c>
      <c r="C14" s="115">
        <v>26.751999999999999</v>
      </c>
      <c r="D14" s="115"/>
      <c r="E14" s="115"/>
      <c r="F14" s="115"/>
      <c r="G14" s="115"/>
      <c r="H14" s="115"/>
      <c r="I14" s="115"/>
      <c r="J14" s="115"/>
      <c r="K14" s="115"/>
      <c r="L14" s="115"/>
      <c r="M14" s="115"/>
      <c r="N14" s="115">
        <v>-113.31014500494</v>
      </c>
      <c r="O14" s="116">
        <v>14</v>
      </c>
      <c r="P14" s="115">
        <v>-49.967935918223901</v>
      </c>
      <c r="Q14" s="116">
        <v>13</v>
      </c>
      <c r="R14" s="115">
        <v>-17.891970065968</v>
      </c>
      <c r="S14" s="116">
        <v>8</v>
      </c>
      <c r="T14" s="115">
        <v>-20.727317533894698</v>
      </c>
      <c r="U14" s="116">
        <v>9</v>
      </c>
      <c r="V14" s="115">
        <v>-3.7414801907039301</v>
      </c>
      <c r="W14" s="116">
        <v>4</v>
      </c>
      <c r="X14" s="115">
        <v>4.6171214570218</v>
      </c>
      <c r="Y14" s="116">
        <v>2</v>
      </c>
      <c r="Z14" s="115">
        <v>11.456651636781199</v>
      </c>
      <c r="AA14" s="116">
        <v>7</v>
      </c>
    </row>
    <row r="15" spans="1:27" x14ac:dyDescent="0.25">
      <c r="A15" s="113" t="s">
        <v>18</v>
      </c>
      <c r="B15" s="114">
        <v>43973</v>
      </c>
      <c r="C15" s="115">
        <v>28.789000000000001</v>
      </c>
      <c r="D15" s="115"/>
      <c r="E15" s="115"/>
      <c r="F15" s="115"/>
      <c r="G15" s="115"/>
      <c r="H15" s="115"/>
      <c r="I15" s="115"/>
      <c r="J15" s="115"/>
      <c r="K15" s="115"/>
      <c r="L15" s="115"/>
      <c r="M15" s="115"/>
      <c r="N15" s="115">
        <v>-107.339813889645</v>
      </c>
      <c r="O15" s="116">
        <v>12</v>
      </c>
      <c r="P15" s="115">
        <v>-46.4918116811278</v>
      </c>
      <c r="Q15" s="116">
        <v>9</v>
      </c>
      <c r="R15" s="115">
        <v>-20.300416594583702</v>
      </c>
      <c r="S15" s="116">
        <v>10</v>
      </c>
      <c r="T15" s="115">
        <v>-23.424276341500502</v>
      </c>
      <c r="U15" s="116">
        <v>10</v>
      </c>
      <c r="V15" s="115">
        <v>-5.5136453254184703</v>
      </c>
      <c r="W15" s="116">
        <v>7</v>
      </c>
      <c r="X15" s="115">
        <v>3.76388345215077</v>
      </c>
      <c r="Y15" s="116">
        <v>3</v>
      </c>
      <c r="Z15" s="115">
        <v>18.190096080316</v>
      </c>
      <c r="AA15" s="116">
        <v>2</v>
      </c>
    </row>
    <row r="16" spans="1:27" x14ac:dyDescent="0.25">
      <c r="A16" s="113" t="s">
        <v>19</v>
      </c>
      <c r="B16" s="114">
        <v>43973</v>
      </c>
      <c r="C16" s="115">
        <v>58.843699999999998</v>
      </c>
      <c r="D16" s="115"/>
      <c r="E16" s="115"/>
      <c r="F16" s="115"/>
      <c r="G16" s="115"/>
      <c r="H16" s="115"/>
      <c r="I16" s="115"/>
      <c r="J16" s="115"/>
      <c r="K16" s="115"/>
      <c r="L16" s="115"/>
      <c r="M16" s="115"/>
      <c r="N16" s="115">
        <v>-108.54783940835399</v>
      </c>
      <c r="O16" s="116">
        <v>13</v>
      </c>
      <c r="P16" s="115">
        <v>-49.034740149979697</v>
      </c>
      <c r="Q16" s="116">
        <v>11</v>
      </c>
      <c r="R16" s="115">
        <v>-20.572410397688898</v>
      </c>
      <c r="S16" s="116">
        <v>11</v>
      </c>
      <c r="T16" s="115">
        <v>-23.950847607468901</v>
      </c>
      <c r="U16" s="116">
        <v>11</v>
      </c>
      <c r="V16" s="115">
        <v>-4.0165668308531597</v>
      </c>
      <c r="W16" s="116">
        <v>5</v>
      </c>
      <c r="X16" s="115">
        <v>2.1675317327704202</v>
      </c>
      <c r="Y16" s="116">
        <v>6</v>
      </c>
      <c r="Z16" s="115">
        <v>9.6618857763641195</v>
      </c>
      <c r="AA16" s="116">
        <v>8</v>
      </c>
    </row>
    <row r="17" spans="1:27" x14ac:dyDescent="0.25">
      <c r="A17" s="113" t="s">
        <v>20</v>
      </c>
      <c r="B17" s="114">
        <v>43973</v>
      </c>
      <c r="C17" s="115">
        <v>39.83</v>
      </c>
      <c r="D17" s="115"/>
      <c r="E17" s="115"/>
      <c r="F17" s="115"/>
      <c r="G17" s="115"/>
      <c r="H17" s="115"/>
      <c r="I17" s="115"/>
      <c r="J17" s="115"/>
      <c r="K17" s="115"/>
      <c r="L17" s="115"/>
      <c r="M17" s="115"/>
      <c r="N17" s="115">
        <v>-95.9755300309495</v>
      </c>
      <c r="O17" s="116">
        <v>10</v>
      </c>
      <c r="P17" s="115">
        <v>-49.406884506222298</v>
      </c>
      <c r="Q17" s="116">
        <v>12</v>
      </c>
      <c r="R17" s="115">
        <v>-28.041784523232501</v>
      </c>
      <c r="S17" s="116">
        <v>14</v>
      </c>
      <c r="T17" s="115">
        <v>-27.715944079221099</v>
      </c>
      <c r="U17" s="116">
        <v>13</v>
      </c>
      <c r="V17" s="115">
        <v>-6.57603492119053</v>
      </c>
      <c r="W17" s="116">
        <v>8</v>
      </c>
      <c r="X17" s="115">
        <v>0.65264230731406303</v>
      </c>
      <c r="Y17" s="116">
        <v>8</v>
      </c>
      <c r="Z17" s="115">
        <v>21.0029899691358</v>
      </c>
      <c r="AA17" s="116">
        <v>1</v>
      </c>
    </row>
    <row r="18" spans="1:27" x14ac:dyDescent="0.25">
      <c r="A18" s="113" t="s">
        <v>21</v>
      </c>
      <c r="B18" s="114">
        <v>43973</v>
      </c>
      <c r="C18" s="115">
        <v>114.01819999999999</v>
      </c>
      <c r="D18" s="115"/>
      <c r="E18" s="115"/>
      <c r="F18" s="115"/>
      <c r="G18" s="115"/>
      <c r="H18" s="115"/>
      <c r="I18" s="115"/>
      <c r="J18" s="115"/>
      <c r="K18" s="115"/>
      <c r="L18" s="115"/>
      <c r="M18" s="115"/>
      <c r="N18" s="115">
        <v>-88.307682000350397</v>
      </c>
      <c r="O18" s="116">
        <v>3</v>
      </c>
      <c r="P18" s="115">
        <v>-42.965138470568697</v>
      </c>
      <c r="Q18" s="116">
        <v>7</v>
      </c>
      <c r="R18" s="115">
        <v>-17.389013106333302</v>
      </c>
      <c r="S18" s="116">
        <v>7</v>
      </c>
      <c r="T18" s="115">
        <v>-18.8562743443829</v>
      </c>
      <c r="U18" s="116">
        <v>5</v>
      </c>
      <c r="V18" s="115">
        <v>-2.8357959587923398</v>
      </c>
      <c r="W18" s="116">
        <v>3</v>
      </c>
      <c r="X18" s="115">
        <v>5.3104331185659399</v>
      </c>
      <c r="Y18" s="116">
        <v>1</v>
      </c>
      <c r="Z18" s="115">
        <v>16.877107031233301</v>
      </c>
      <c r="AA18" s="116">
        <v>4</v>
      </c>
    </row>
    <row r="19" spans="1:27" x14ac:dyDescent="0.25">
      <c r="A19" s="113" t="s">
        <v>22</v>
      </c>
      <c r="B19" s="114">
        <v>43973</v>
      </c>
      <c r="C19" s="115">
        <v>8.2735000000000003</v>
      </c>
      <c r="D19" s="115"/>
      <c r="E19" s="115"/>
      <c r="F19" s="115"/>
      <c r="G19" s="115"/>
      <c r="H19" s="115"/>
      <c r="I19" s="115"/>
      <c r="J19" s="115"/>
      <c r="K19" s="115"/>
      <c r="L19" s="115"/>
      <c r="M19" s="115"/>
      <c r="N19" s="115">
        <v>-94.954471884654893</v>
      </c>
      <c r="O19" s="116">
        <v>7</v>
      </c>
      <c r="P19" s="115">
        <v>-44.083244776346703</v>
      </c>
      <c r="Q19" s="116">
        <v>8</v>
      </c>
      <c r="R19" s="115">
        <v>-15.0109940744412</v>
      </c>
      <c r="S19" s="116">
        <v>4</v>
      </c>
      <c r="T19" s="115">
        <v>-16.847356865516701</v>
      </c>
      <c r="U19" s="116">
        <v>4</v>
      </c>
      <c r="V19" s="115"/>
      <c r="W19" s="116"/>
      <c r="X19" s="115"/>
      <c r="Y19" s="116"/>
      <c r="Z19" s="115">
        <v>-9.2808910162002896</v>
      </c>
      <c r="AA19" s="116">
        <v>14</v>
      </c>
    </row>
    <row r="20" spans="1:27" x14ac:dyDescent="0.25">
      <c r="A20" s="113" t="s">
        <v>23</v>
      </c>
      <c r="B20" s="114">
        <v>43973</v>
      </c>
      <c r="C20" s="115">
        <v>8.0989000000000004</v>
      </c>
      <c r="D20" s="115"/>
      <c r="E20" s="115"/>
      <c r="F20" s="115"/>
      <c r="G20" s="115"/>
      <c r="H20" s="115"/>
      <c r="I20" s="115"/>
      <c r="J20" s="115"/>
      <c r="K20" s="115"/>
      <c r="L20" s="115"/>
      <c r="M20" s="115"/>
      <c r="N20" s="115">
        <v>-92.273219592943903</v>
      </c>
      <c r="O20" s="116">
        <v>5</v>
      </c>
      <c r="P20" s="115">
        <v>-41.768882280055898</v>
      </c>
      <c r="Q20" s="116">
        <v>6</v>
      </c>
      <c r="R20" s="115">
        <v>-15.176180080072999</v>
      </c>
      <c r="S20" s="116">
        <v>6</v>
      </c>
      <c r="T20" s="115">
        <v>-16.175980376279199</v>
      </c>
      <c r="U20" s="116">
        <v>3</v>
      </c>
      <c r="V20" s="115"/>
      <c r="W20" s="116"/>
      <c r="X20" s="115"/>
      <c r="Y20" s="116"/>
      <c r="Z20" s="115">
        <v>-10.5456155015198</v>
      </c>
      <c r="AA20" s="116">
        <v>16</v>
      </c>
    </row>
    <row r="21" spans="1:27" x14ac:dyDescent="0.25">
      <c r="A21" s="113" t="s">
        <v>24</v>
      </c>
      <c r="B21" s="114">
        <v>43973</v>
      </c>
      <c r="C21" s="115">
        <v>178.8527</v>
      </c>
      <c r="D21" s="115"/>
      <c r="E21" s="115"/>
      <c r="F21" s="115"/>
      <c r="G21" s="115"/>
      <c r="H21" s="115"/>
      <c r="I21" s="115"/>
      <c r="J21" s="115"/>
      <c r="K21" s="115"/>
      <c r="L21" s="115"/>
      <c r="M21" s="115"/>
      <c r="N21" s="115">
        <v>-114.423256277954</v>
      </c>
      <c r="O21" s="116">
        <v>15</v>
      </c>
      <c r="P21" s="115">
        <v>-57.980830063700701</v>
      </c>
      <c r="Q21" s="116">
        <v>15</v>
      </c>
      <c r="R21" s="115">
        <v>-28.299841516698201</v>
      </c>
      <c r="S21" s="116">
        <v>15</v>
      </c>
      <c r="T21" s="115">
        <v>-31.082666061701399</v>
      </c>
      <c r="U21" s="116">
        <v>15</v>
      </c>
      <c r="V21" s="115">
        <v>-8.8857297586186608</v>
      </c>
      <c r="W21" s="116">
        <v>10</v>
      </c>
      <c r="X21" s="115">
        <v>-0.87993355192767497</v>
      </c>
      <c r="Y21" s="116">
        <v>10</v>
      </c>
      <c r="Z21" s="115">
        <v>5.6858928699221698</v>
      </c>
      <c r="AA21" s="116">
        <v>11</v>
      </c>
    </row>
    <row r="22" spans="1:27" x14ac:dyDescent="0.25">
      <c r="A22" s="113" t="s">
        <v>25</v>
      </c>
      <c r="B22" s="114">
        <v>43973</v>
      </c>
      <c r="C22" s="115">
        <v>8.5299999999999994</v>
      </c>
      <c r="D22" s="115"/>
      <c r="E22" s="115"/>
      <c r="F22" s="115"/>
      <c r="G22" s="115"/>
      <c r="H22" s="115"/>
      <c r="I22" s="115"/>
      <c r="J22" s="115"/>
      <c r="K22" s="115"/>
      <c r="L22" s="115"/>
      <c r="M22" s="115"/>
      <c r="N22" s="115">
        <v>-84.832698857944294</v>
      </c>
      <c r="O22" s="116">
        <v>2</v>
      </c>
      <c r="P22" s="115">
        <v>-41.711306335261803</v>
      </c>
      <c r="Q22" s="116">
        <v>5</v>
      </c>
      <c r="R22" s="115">
        <v>-14.600444965941801</v>
      </c>
      <c r="S22" s="116">
        <v>3</v>
      </c>
      <c r="T22" s="115">
        <v>-19.0946054437625</v>
      </c>
      <c r="U22" s="116">
        <v>6</v>
      </c>
      <c r="V22" s="115"/>
      <c r="W22" s="116"/>
      <c r="X22" s="115"/>
      <c r="Y22" s="116"/>
      <c r="Z22" s="115">
        <v>-10.0477528089888</v>
      </c>
      <c r="AA22" s="116">
        <v>15</v>
      </c>
    </row>
    <row r="23" spans="1:27" x14ac:dyDescent="0.25">
      <c r="A23" s="113" t="s">
        <v>26</v>
      </c>
      <c r="B23" s="114">
        <v>43973</v>
      </c>
      <c r="C23" s="115">
        <v>53.479599999999998</v>
      </c>
      <c r="D23" s="115"/>
      <c r="E23" s="115"/>
      <c r="F23" s="115"/>
      <c r="G23" s="115"/>
      <c r="H23" s="115"/>
      <c r="I23" s="115"/>
      <c r="J23" s="115"/>
      <c r="K23" s="115"/>
      <c r="L23" s="115"/>
      <c r="M23" s="115"/>
      <c r="N23" s="115">
        <v>-95.416531648170803</v>
      </c>
      <c r="O23" s="116">
        <v>9</v>
      </c>
      <c r="P23" s="115">
        <v>-37.8542879483375</v>
      </c>
      <c r="Q23" s="116">
        <v>2</v>
      </c>
      <c r="R23" s="115">
        <v>-12.2744925779034</v>
      </c>
      <c r="S23" s="116">
        <v>2</v>
      </c>
      <c r="T23" s="115">
        <v>-15.563413942812399</v>
      </c>
      <c r="U23" s="116">
        <v>2</v>
      </c>
      <c r="V23" s="115">
        <v>-0.42450846607988701</v>
      </c>
      <c r="W23" s="116">
        <v>1</v>
      </c>
      <c r="X23" s="115">
        <v>1.4092655770078499</v>
      </c>
      <c r="Y23" s="116">
        <v>7</v>
      </c>
      <c r="Z23" s="115">
        <v>8.8362482713739503</v>
      </c>
      <c r="AA23" s="116">
        <v>9</v>
      </c>
    </row>
    <row r="24" spans="1:27" x14ac:dyDescent="0.25">
      <c r="A24" s="136"/>
      <c r="B24" s="136"/>
      <c r="C24" s="136"/>
      <c r="D24" s="118"/>
      <c r="E24" s="118"/>
      <c r="F24" s="118"/>
      <c r="G24" s="118"/>
      <c r="H24" s="118"/>
      <c r="I24" s="118"/>
      <c r="J24" s="118"/>
      <c r="K24" s="118"/>
      <c r="L24" s="118"/>
      <c r="M24" s="118"/>
      <c r="N24" s="136" t="s">
        <v>1</v>
      </c>
      <c r="O24" s="136"/>
      <c r="P24" s="136" t="s">
        <v>2</v>
      </c>
      <c r="Q24" s="136"/>
      <c r="R24" s="136" t="s">
        <v>3</v>
      </c>
      <c r="S24" s="136"/>
      <c r="T24" s="136" t="s">
        <v>4</v>
      </c>
      <c r="U24" s="136"/>
      <c r="V24" s="136" t="s">
        <v>5</v>
      </c>
      <c r="W24" s="136"/>
      <c r="X24" s="136" t="s">
        <v>6</v>
      </c>
      <c r="Y24" s="136"/>
      <c r="Z24" s="118" t="s">
        <v>46</v>
      </c>
      <c r="AA24" s="136" t="s">
        <v>405</v>
      </c>
    </row>
    <row r="25" spans="1:27" x14ac:dyDescent="0.25">
      <c r="A25" s="136"/>
      <c r="B25" s="136"/>
      <c r="C25" s="136"/>
      <c r="D25" s="118"/>
      <c r="E25" s="118"/>
      <c r="F25" s="118"/>
      <c r="G25" s="118"/>
      <c r="H25" s="118"/>
      <c r="I25" s="118"/>
      <c r="J25" s="118"/>
      <c r="K25" s="118"/>
      <c r="L25" s="118"/>
      <c r="M25" s="118"/>
      <c r="N25" s="118" t="s">
        <v>0</v>
      </c>
      <c r="O25" s="118"/>
      <c r="P25" s="118" t="s">
        <v>0</v>
      </c>
      <c r="Q25" s="118"/>
      <c r="R25" s="118" t="s">
        <v>0</v>
      </c>
      <c r="S25" s="118"/>
      <c r="T25" s="118" t="s">
        <v>0</v>
      </c>
      <c r="U25" s="118"/>
      <c r="V25" s="118" t="s">
        <v>0</v>
      </c>
      <c r="W25" s="118"/>
      <c r="X25" s="118" t="s">
        <v>0</v>
      </c>
      <c r="Y25" s="118"/>
      <c r="Z25" s="118" t="s">
        <v>0</v>
      </c>
      <c r="AA25" s="136"/>
    </row>
    <row r="26" spans="1:27" x14ac:dyDescent="0.25">
      <c r="A26" s="118" t="s">
        <v>7</v>
      </c>
      <c r="B26" s="118" t="s">
        <v>8</v>
      </c>
      <c r="C26" s="118" t="s">
        <v>9</v>
      </c>
      <c r="D26" s="118"/>
      <c r="E26" s="118"/>
      <c r="F26" s="118"/>
      <c r="G26" s="118"/>
      <c r="H26" s="118"/>
      <c r="I26" s="118"/>
      <c r="J26" s="118"/>
      <c r="K26" s="118"/>
      <c r="L26" s="118"/>
      <c r="M26" s="118"/>
      <c r="N26" s="118"/>
      <c r="O26" s="118" t="s">
        <v>10</v>
      </c>
      <c r="P26" s="118"/>
      <c r="Q26" s="118" t="s">
        <v>10</v>
      </c>
      <c r="R26" s="118"/>
      <c r="S26" s="118" t="s">
        <v>10</v>
      </c>
      <c r="T26" s="118"/>
      <c r="U26" s="118" t="s">
        <v>10</v>
      </c>
      <c r="V26" s="118"/>
      <c r="W26" s="118" t="s">
        <v>10</v>
      </c>
      <c r="X26" s="118"/>
      <c r="Y26" s="118" t="s">
        <v>10</v>
      </c>
      <c r="Z26" s="118"/>
      <c r="AA26" s="118" t="s">
        <v>10</v>
      </c>
    </row>
    <row r="27" spans="1:27" x14ac:dyDescent="0.25">
      <c r="A27" s="112" t="s">
        <v>390</v>
      </c>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row>
    <row r="28" spans="1:27" x14ac:dyDescent="0.25">
      <c r="A28" s="113" t="s">
        <v>30</v>
      </c>
      <c r="B28" s="114">
        <v>43973</v>
      </c>
      <c r="C28" s="115">
        <v>35.130499999999998</v>
      </c>
      <c r="D28" s="115"/>
      <c r="E28" s="115"/>
      <c r="F28" s="115"/>
      <c r="G28" s="115"/>
      <c r="H28" s="115"/>
      <c r="I28" s="115"/>
      <c r="J28" s="115"/>
      <c r="K28" s="115"/>
      <c r="L28" s="115"/>
      <c r="M28" s="115"/>
      <c r="N28" s="115">
        <v>-95.720504259032097</v>
      </c>
      <c r="O28" s="116">
        <v>7</v>
      </c>
      <c r="P28" s="115">
        <v>-49.0950235276662</v>
      </c>
      <c r="Q28" s="116">
        <v>10</v>
      </c>
      <c r="R28" s="115">
        <v>-24.7241755411446</v>
      </c>
      <c r="S28" s="116">
        <v>12</v>
      </c>
      <c r="T28" s="115">
        <v>-30.1225628368509</v>
      </c>
      <c r="U28" s="116">
        <v>14</v>
      </c>
      <c r="V28" s="115">
        <v>-10.9242438803083</v>
      </c>
      <c r="W28" s="116">
        <v>12</v>
      </c>
      <c r="X28" s="115">
        <v>-0.92513779968068799</v>
      </c>
      <c r="Y28" s="116">
        <v>9</v>
      </c>
      <c r="Z28" s="115">
        <v>20.6637362018473</v>
      </c>
      <c r="AA28" s="116">
        <v>8</v>
      </c>
    </row>
    <row r="29" spans="1:27" x14ac:dyDescent="0.25">
      <c r="A29" s="113" t="s">
        <v>31</v>
      </c>
      <c r="B29" s="114">
        <v>43973</v>
      </c>
      <c r="C29" s="115">
        <v>210.13</v>
      </c>
      <c r="D29" s="115"/>
      <c r="E29" s="115"/>
      <c r="F29" s="115"/>
      <c r="G29" s="115"/>
      <c r="H29" s="115"/>
      <c r="I29" s="115"/>
      <c r="J29" s="115"/>
      <c r="K29" s="115"/>
      <c r="L29" s="115"/>
      <c r="M29" s="115"/>
      <c r="N29" s="115">
        <v>-105.37113538979899</v>
      </c>
      <c r="O29" s="116">
        <v>11</v>
      </c>
      <c r="P29" s="115">
        <v>-51.6828463713112</v>
      </c>
      <c r="Q29" s="116">
        <v>14</v>
      </c>
      <c r="R29" s="115">
        <v>-25.024235075236401</v>
      </c>
      <c r="S29" s="116">
        <v>13</v>
      </c>
      <c r="T29" s="115">
        <v>-28.118750369839301</v>
      </c>
      <c r="U29" s="116">
        <v>13</v>
      </c>
      <c r="V29" s="115">
        <v>-5.4668091651920401</v>
      </c>
      <c r="W29" s="116">
        <v>6</v>
      </c>
      <c r="X29" s="115">
        <v>1.0192401494874599</v>
      </c>
      <c r="Y29" s="116">
        <v>6</v>
      </c>
      <c r="Z29" s="115">
        <v>76.035651087748505</v>
      </c>
      <c r="AA29" s="116">
        <v>2</v>
      </c>
    </row>
    <row r="30" spans="1:27" x14ac:dyDescent="0.25">
      <c r="A30" s="113" t="s">
        <v>32</v>
      </c>
      <c r="B30" s="114">
        <v>43973</v>
      </c>
      <c r="C30" s="115">
        <v>122.64</v>
      </c>
      <c r="D30" s="115"/>
      <c r="E30" s="115"/>
      <c r="F30" s="115"/>
      <c r="G30" s="115"/>
      <c r="H30" s="115"/>
      <c r="I30" s="115"/>
      <c r="J30" s="115"/>
      <c r="K30" s="115"/>
      <c r="L30" s="115"/>
      <c r="M30" s="115"/>
      <c r="N30" s="115">
        <v>-51.317527733364599</v>
      </c>
      <c r="O30" s="116">
        <v>1</v>
      </c>
      <c r="P30" s="115">
        <v>-26.718193108044002</v>
      </c>
      <c r="Q30" s="116">
        <v>1</v>
      </c>
      <c r="R30" s="115">
        <v>-9.6985595157880606</v>
      </c>
      <c r="S30" s="116">
        <v>1</v>
      </c>
      <c r="T30" s="115">
        <v>-14.6924173156759</v>
      </c>
      <c r="U30" s="116">
        <v>1</v>
      </c>
      <c r="V30" s="115">
        <v>-2.8301145674435002</v>
      </c>
      <c r="W30" s="116">
        <v>2</v>
      </c>
      <c r="X30" s="115">
        <v>1.3792416403872201</v>
      </c>
      <c r="Y30" s="116">
        <v>4</v>
      </c>
      <c r="Z30" s="115">
        <v>71.402570336922494</v>
      </c>
      <c r="AA30" s="116">
        <v>3</v>
      </c>
    </row>
    <row r="31" spans="1:27" x14ac:dyDescent="0.25">
      <c r="A31" s="113" t="s">
        <v>33</v>
      </c>
      <c r="B31" s="114">
        <v>43973</v>
      </c>
      <c r="C31" s="115">
        <v>8.1999999999999993</v>
      </c>
      <c r="D31" s="115"/>
      <c r="E31" s="115"/>
      <c r="F31" s="115"/>
      <c r="G31" s="115"/>
      <c r="H31" s="115"/>
      <c r="I31" s="115"/>
      <c r="J31" s="115"/>
      <c r="K31" s="115"/>
      <c r="L31" s="115"/>
      <c r="M31" s="115"/>
      <c r="N31" s="115">
        <v>-93.546132339235797</v>
      </c>
      <c r="O31" s="116">
        <v>6</v>
      </c>
      <c r="P31" s="115">
        <v>-40.8887229275579</v>
      </c>
      <c r="Q31" s="116">
        <v>4</v>
      </c>
      <c r="R31" s="115">
        <v>-18.711074385223998</v>
      </c>
      <c r="S31" s="116">
        <v>9</v>
      </c>
      <c r="T31" s="115">
        <v>-20.486508239081601</v>
      </c>
      <c r="U31" s="116">
        <v>7</v>
      </c>
      <c r="V31" s="115"/>
      <c r="W31" s="116"/>
      <c r="X31" s="115"/>
      <c r="Y31" s="116"/>
      <c r="Z31" s="115">
        <v>-10.249609984399401</v>
      </c>
      <c r="AA31" s="116">
        <v>13</v>
      </c>
    </row>
    <row r="32" spans="1:27" x14ac:dyDescent="0.25">
      <c r="A32" s="113" t="s">
        <v>34</v>
      </c>
      <c r="B32" s="114">
        <v>43973</v>
      </c>
      <c r="C32" s="115">
        <v>31.87</v>
      </c>
      <c r="D32" s="115"/>
      <c r="E32" s="115"/>
      <c r="F32" s="115"/>
      <c r="G32" s="115"/>
      <c r="H32" s="115"/>
      <c r="I32" s="115"/>
      <c r="J32" s="115"/>
      <c r="K32" s="115"/>
      <c r="L32" s="115"/>
      <c r="M32" s="115"/>
      <c r="N32" s="115">
        <v>-142.02365728900301</v>
      </c>
      <c r="O32" s="116">
        <v>16</v>
      </c>
      <c r="P32" s="115">
        <v>-64.124456120187205</v>
      </c>
      <c r="Q32" s="116">
        <v>16</v>
      </c>
      <c r="R32" s="115">
        <v>-34.5489736408651</v>
      </c>
      <c r="S32" s="116">
        <v>16</v>
      </c>
      <c r="T32" s="115">
        <v>-36.211740989721903</v>
      </c>
      <c r="U32" s="116">
        <v>16</v>
      </c>
      <c r="V32" s="115">
        <v>-10.5095030259025</v>
      </c>
      <c r="W32" s="116">
        <v>11</v>
      </c>
      <c r="X32" s="115">
        <v>-2.32366169728934</v>
      </c>
      <c r="Y32" s="116">
        <v>11</v>
      </c>
      <c r="Z32" s="115">
        <v>17.9021080959856</v>
      </c>
      <c r="AA32" s="116">
        <v>10</v>
      </c>
    </row>
    <row r="33" spans="1:27" x14ac:dyDescent="0.25">
      <c r="A33" s="113" t="s">
        <v>35</v>
      </c>
      <c r="B33" s="114">
        <v>43973</v>
      </c>
      <c r="C33" s="115">
        <v>9.1914999999999996</v>
      </c>
      <c r="D33" s="115"/>
      <c r="E33" s="115"/>
      <c r="F33" s="115"/>
      <c r="G33" s="115"/>
      <c r="H33" s="115"/>
      <c r="I33" s="115"/>
      <c r="J33" s="115"/>
      <c r="K33" s="115"/>
      <c r="L33" s="115"/>
      <c r="M33" s="115"/>
      <c r="N33" s="115">
        <v>-93.389405166814001</v>
      </c>
      <c r="O33" s="116">
        <v>5</v>
      </c>
      <c r="P33" s="115">
        <v>-40.409906749636903</v>
      </c>
      <c r="Q33" s="116">
        <v>3</v>
      </c>
      <c r="R33" s="115">
        <v>-16.466177255499801</v>
      </c>
      <c r="S33" s="116">
        <v>6</v>
      </c>
      <c r="T33" s="115">
        <v>-21.523293275143502</v>
      </c>
      <c r="U33" s="116">
        <v>9</v>
      </c>
      <c r="V33" s="115">
        <v>-9.9058558468084996</v>
      </c>
      <c r="W33" s="116">
        <v>10</v>
      </c>
      <c r="X33" s="115"/>
      <c r="Y33" s="116"/>
      <c r="Z33" s="115">
        <v>-1.7167102966841199</v>
      </c>
      <c r="AA33" s="116">
        <v>12</v>
      </c>
    </row>
    <row r="34" spans="1:27" x14ac:dyDescent="0.25">
      <c r="A34" s="113" t="s">
        <v>36</v>
      </c>
      <c r="B34" s="114">
        <v>43973</v>
      </c>
      <c r="C34" s="115">
        <v>24.902699999999999</v>
      </c>
      <c r="D34" s="115"/>
      <c r="E34" s="115"/>
      <c r="F34" s="115"/>
      <c r="G34" s="115"/>
      <c r="H34" s="115"/>
      <c r="I34" s="115"/>
      <c r="J34" s="115"/>
      <c r="K34" s="115"/>
      <c r="L34" s="115"/>
      <c r="M34" s="115"/>
      <c r="N34" s="115">
        <v>-113.77381292599</v>
      </c>
      <c r="O34" s="116">
        <v>14</v>
      </c>
      <c r="P34" s="115">
        <v>-50.454246162868998</v>
      </c>
      <c r="Q34" s="116">
        <v>13</v>
      </c>
      <c r="R34" s="115">
        <v>-18.452159464613199</v>
      </c>
      <c r="S34" s="116">
        <v>7</v>
      </c>
      <c r="T34" s="115">
        <v>-21.239405418556899</v>
      </c>
      <c r="U34" s="116">
        <v>8</v>
      </c>
      <c r="V34" s="115">
        <v>-4.3123712893506703</v>
      </c>
      <c r="W34" s="116">
        <v>4</v>
      </c>
      <c r="X34" s="115">
        <v>3.2674695191630798</v>
      </c>
      <c r="Y34" s="116">
        <v>2</v>
      </c>
      <c r="Z34" s="115">
        <v>83.024965340508103</v>
      </c>
      <c r="AA34" s="116">
        <v>1</v>
      </c>
    </row>
    <row r="35" spans="1:27" x14ac:dyDescent="0.25">
      <c r="A35" s="113" t="s">
        <v>37</v>
      </c>
      <c r="B35" s="114">
        <v>43973</v>
      </c>
      <c r="C35" s="115">
        <v>27.1</v>
      </c>
      <c r="D35" s="115"/>
      <c r="E35" s="115"/>
      <c r="F35" s="115"/>
      <c r="G35" s="115"/>
      <c r="H35" s="115"/>
      <c r="I35" s="115"/>
      <c r="J35" s="115"/>
      <c r="K35" s="115"/>
      <c r="L35" s="115"/>
      <c r="M35" s="115"/>
      <c r="N35" s="115">
        <v>-108.081508752966</v>
      </c>
      <c r="O35" s="116">
        <v>12</v>
      </c>
      <c r="P35" s="115">
        <v>-47.255319847975102</v>
      </c>
      <c r="Q35" s="116">
        <v>9</v>
      </c>
      <c r="R35" s="115">
        <v>-21.130071320229899</v>
      </c>
      <c r="S35" s="116">
        <v>10</v>
      </c>
      <c r="T35" s="115">
        <v>-24.1677391520094</v>
      </c>
      <c r="U35" s="116">
        <v>10</v>
      </c>
      <c r="V35" s="115">
        <v>-6.2752147461343997</v>
      </c>
      <c r="W35" s="116">
        <v>7</v>
      </c>
      <c r="X35" s="115">
        <v>2.7347636230089298</v>
      </c>
      <c r="Y35" s="116">
        <v>3</v>
      </c>
      <c r="Z35" s="115">
        <v>16.481383681014002</v>
      </c>
      <c r="AA35" s="116">
        <v>11</v>
      </c>
    </row>
    <row r="36" spans="1:27" x14ac:dyDescent="0.25">
      <c r="A36" s="113" t="s">
        <v>38</v>
      </c>
      <c r="B36" s="114">
        <v>43973</v>
      </c>
      <c r="C36" s="115">
        <v>55.691400000000002</v>
      </c>
      <c r="D36" s="115"/>
      <c r="E36" s="115"/>
      <c r="F36" s="115"/>
      <c r="G36" s="115"/>
      <c r="H36" s="115"/>
      <c r="I36" s="115"/>
      <c r="J36" s="115"/>
      <c r="K36" s="115"/>
      <c r="L36" s="115"/>
      <c r="M36" s="115"/>
      <c r="N36" s="115">
        <v>-109.0990514824</v>
      </c>
      <c r="O36" s="116">
        <v>13</v>
      </c>
      <c r="P36" s="115">
        <v>-49.576004396014397</v>
      </c>
      <c r="Q36" s="116">
        <v>11</v>
      </c>
      <c r="R36" s="115">
        <v>-21.145368907118002</v>
      </c>
      <c r="S36" s="116">
        <v>11</v>
      </c>
      <c r="T36" s="115">
        <v>-24.450058108357599</v>
      </c>
      <c r="U36" s="116">
        <v>11</v>
      </c>
      <c r="V36" s="115">
        <v>-4.6347214013970301</v>
      </c>
      <c r="W36" s="116">
        <v>5</v>
      </c>
      <c r="X36" s="115">
        <v>1.3568360349080899</v>
      </c>
      <c r="Y36" s="116">
        <v>5</v>
      </c>
      <c r="Z36" s="115">
        <v>30.5334328084951</v>
      </c>
      <c r="AA36" s="116">
        <v>6</v>
      </c>
    </row>
    <row r="37" spans="1:27" x14ac:dyDescent="0.25">
      <c r="A37" s="113" t="s">
        <v>39</v>
      </c>
      <c r="B37" s="114">
        <v>43973</v>
      </c>
      <c r="C37" s="115">
        <v>39.46</v>
      </c>
      <c r="D37" s="115"/>
      <c r="E37" s="115"/>
      <c r="F37" s="115"/>
      <c r="G37" s="115"/>
      <c r="H37" s="115"/>
      <c r="I37" s="115"/>
      <c r="J37" s="115"/>
      <c r="K37" s="115"/>
      <c r="L37" s="115"/>
      <c r="M37" s="115"/>
      <c r="N37" s="115">
        <v>-96.310688927269197</v>
      </c>
      <c r="O37" s="116">
        <v>10</v>
      </c>
      <c r="P37" s="115">
        <v>-49.783946288042301</v>
      </c>
      <c r="Q37" s="116">
        <v>12</v>
      </c>
      <c r="R37" s="115">
        <v>-28.416366896005801</v>
      </c>
      <c r="S37" s="116">
        <v>14</v>
      </c>
      <c r="T37" s="115">
        <v>-28.073123748800999</v>
      </c>
      <c r="U37" s="116">
        <v>12</v>
      </c>
      <c r="V37" s="115">
        <v>-6.8189775137762298</v>
      </c>
      <c r="W37" s="116">
        <v>8</v>
      </c>
      <c r="X37" s="115">
        <v>0.36605046171230698</v>
      </c>
      <c r="Y37" s="116">
        <v>8</v>
      </c>
      <c r="Z37" s="115">
        <v>19.985731313349699</v>
      </c>
      <c r="AA37" s="116">
        <v>9</v>
      </c>
    </row>
    <row r="38" spans="1:27" x14ac:dyDescent="0.25">
      <c r="A38" s="113" t="s">
        <v>40</v>
      </c>
      <c r="B38" s="114">
        <v>43973</v>
      </c>
      <c r="C38" s="115">
        <v>106.8094</v>
      </c>
      <c r="D38" s="115"/>
      <c r="E38" s="115"/>
      <c r="F38" s="115"/>
      <c r="G38" s="115"/>
      <c r="H38" s="115"/>
      <c r="I38" s="115"/>
      <c r="J38" s="115"/>
      <c r="K38" s="115"/>
      <c r="L38" s="115"/>
      <c r="M38" s="115"/>
      <c r="N38" s="115">
        <v>-89.408173442068005</v>
      </c>
      <c r="O38" s="116">
        <v>3</v>
      </c>
      <c r="P38" s="115">
        <v>-44.156137730820497</v>
      </c>
      <c r="Q38" s="116">
        <v>7</v>
      </c>
      <c r="R38" s="115">
        <v>-18.697694513106899</v>
      </c>
      <c r="S38" s="116">
        <v>8</v>
      </c>
      <c r="T38" s="115">
        <v>-20.063526861414999</v>
      </c>
      <c r="U38" s="116">
        <v>6</v>
      </c>
      <c r="V38" s="115">
        <v>-3.9778145760004202</v>
      </c>
      <c r="W38" s="116">
        <v>3</v>
      </c>
      <c r="X38" s="115">
        <v>4.0299398312981296</v>
      </c>
      <c r="Y38" s="116">
        <v>1</v>
      </c>
      <c r="Z38" s="115">
        <v>60.860198070961097</v>
      </c>
      <c r="AA38" s="116">
        <v>4</v>
      </c>
    </row>
    <row r="39" spans="1:27" x14ac:dyDescent="0.25">
      <c r="A39" s="113" t="s">
        <v>41</v>
      </c>
      <c r="B39" s="114">
        <v>43973</v>
      </c>
      <c r="C39" s="115">
        <v>8.0297999999999998</v>
      </c>
      <c r="D39" s="115"/>
      <c r="E39" s="115"/>
      <c r="F39" s="115"/>
      <c r="G39" s="115"/>
      <c r="H39" s="115"/>
      <c r="I39" s="115"/>
      <c r="J39" s="115"/>
      <c r="K39" s="115"/>
      <c r="L39" s="115"/>
      <c r="M39" s="115"/>
      <c r="N39" s="115">
        <v>-95.917054197049495</v>
      </c>
      <c r="O39" s="116">
        <v>9</v>
      </c>
      <c r="P39" s="115">
        <v>-45.007548158717398</v>
      </c>
      <c r="Q39" s="116">
        <v>8</v>
      </c>
      <c r="R39" s="115">
        <v>-16.0448180651298</v>
      </c>
      <c r="S39" s="116">
        <v>4</v>
      </c>
      <c r="T39" s="115">
        <v>-17.856018518596098</v>
      </c>
      <c r="U39" s="116">
        <v>4</v>
      </c>
      <c r="V39" s="115"/>
      <c r="W39" s="116"/>
      <c r="X39" s="115"/>
      <c r="Y39" s="116"/>
      <c r="Z39" s="115">
        <v>-10.590913107511</v>
      </c>
      <c r="AA39" s="116">
        <v>14</v>
      </c>
    </row>
    <row r="40" spans="1:27" x14ac:dyDescent="0.25">
      <c r="A40" s="113" t="s">
        <v>42</v>
      </c>
      <c r="B40" s="114">
        <v>43973</v>
      </c>
      <c r="C40" s="115">
        <v>7.8502000000000001</v>
      </c>
      <c r="D40" s="115"/>
      <c r="E40" s="115"/>
      <c r="F40" s="115"/>
      <c r="G40" s="115"/>
      <c r="H40" s="115"/>
      <c r="I40" s="115"/>
      <c r="J40" s="115"/>
      <c r="K40" s="115"/>
      <c r="L40" s="115"/>
      <c r="M40" s="115"/>
      <c r="N40" s="115">
        <v>-93.242587681018193</v>
      </c>
      <c r="O40" s="116">
        <v>4</v>
      </c>
      <c r="P40" s="115">
        <v>-42.705304540958899</v>
      </c>
      <c r="Q40" s="116">
        <v>6</v>
      </c>
      <c r="R40" s="115">
        <v>-16.209919879367401</v>
      </c>
      <c r="S40" s="116">
        <v>5</v>
      </c>
      <c r="T40" s="115">
        <v>-17.232899536433798</v>
      </c>
      <c r="U40" s="116">
        <v>3</v>
      </c>
      <c r="V40" s="115"/>
      <c r="W40" s="116"/>
      <c r="X40" s="115"/>
      <c r="Y40" s="116"/>
      <c r="Z40" s="115">
        <v>-11.9251823708207</v>
      </c>
      <c r="AA40" s="116">
        <v>16</v>
      </c>
    </row>
    <row r="41" spans="1:27" x14ac:dyDescent="0.25">
      <c r="A41" s="113" t="s">
        <v>43</v>
      </c>
      <c r="B41" s="114">
        <v>43973</v>
      </c>
      <c r="C41" s="115">
        <v>169.50399999999999</v>
      </c>
      <c r="D41" s="115"/>
      <c r="E41" s="115"/>
      <c r="F41" s="115"/>
      <c r="G41" s="115"/>
      <c r="H41" s="115"/>
      <c r="I41" s="115"/>
      <c r="J41" s="115"/>
      <c r="K41" s="115"/>
      <c r="L41" s="115"/>
      <c r="M41" s="115"/>
      <c r="N41" s="115">
        <v>-115.161761658459</v>
      </c>
      <c r="O41" s="116">
        <v>15</v>
      </c>
      <c r="P41" s="115">
        <v>-58.701729276824103</v>
      </c>
      <c r="Q41" s="116">
        <v>15</v>
      </c>
      <c r="R41" s="115">
        <v>-29.056275374775399</v>
      </c>
      <c r="S41" s="116">
        <v>15</v>
      </c>
      <c r="T41" s="115">
        <v>-31.713692309982601</v>
      </c>
      <c r="U41" s="116">
        <v>15</v>
      </c>
      <c r="V41" s="115">
        <v>-9.4834919158190392</v>
      </c>
      <c r="W41" s="116">
        <v>9</v>
      </c>
      <c r="X41" s="115">
        <v>-1.6111105062398901</v>
      </c>
      <c r="Y41" s="116">
        <v>10</v>
      </c>
      <c r="Z41" s="115">
        <v>43.247152958879497</v>
      </c>
      <c r="AA41" s="116">
        <v>5</v>
      </c>
    </row>
    <row r="42" spans="1:27" x14ac:dyDescent="0.25">
      <c r="A42" s="113" t="s">
        <v>44</v>
      </c>
      <c r="B42" s="114">
        <v>43973</v>
      </c>
      <c r="C42" s="115">
        <v>8.42</v>
      </c>
      <c r="D42" s="115"/>
      <c r="E42" s="115"/>
      <c r="F42" s="115"/>
      <c r="G42" s="115"/>
      <c r="H42" s="115"/>
      <c r="I42" s="115"/>
      <c r="J42" s="115"/>
      <c r="K42" s="115"/>
      <c r="L42" s="115"/>
      <c r="M42" s="115"/>
      <c r="N42" s="115">
        <v>-85.121268656716396</v>
      </c>
      <c r="O42" s="116">
        <v>2</v>
      </c>
      <c r="P42" s="115">
        <v>-42.290184042761403</v>
      </c>
      <c r="Q42" s="116">
        <v>5</v>
      </c>
      <c r="R42" s="115">
        <v>-15.2682155548904</v>
      </c>
      <c r="S42" s="116">
        <v>3</v>
      </c>
      <c r="T42" s="115">
        <v>-19.755399427530602</v>
      </c>
      <c r="U42" s="116">
        <v>5</v>
      </c>
      <c r="V42" s="115"/>
      <c r="W42" s="116"/>
      <c r="X42" s="115"/>
      <c r="Y42" s="116"/>
      <c r="Z42" s="115">
        <v>-10.7996254681648</v>
      </c>
      <c r="AA42" s="116">
        <v>15</v>
      </c>
    </row>
    <row r="43" spans="1:27" x14ac:dyDescent="0.25">
      <c r="A43" s="113" t="s">
        <v>45</v>
      </c>
      <c r="B43" s="114">
        <v>43973</v>
      </c>
      <c r="C43" s="115">
        <v>50.6708</v>
      </c>
      <c r="D43" s="115"/>
      <c r="E43" s="115"/>
      <c r="F43" s="115"/>
      <c r="G43" s="115"/>
      <c r="H43" s="115"/>
      <c r="I43" s="115"/>
      <c r="J43" s="115"/>
      <c r="K43" s="115"/>
      <c r="L43" s="115"/>
      <c r="M43" s="115"/>
      <c r="N43" s="115">
        <v>-95.910870534642498</v>
      </c>
      <c r="O43" s="116">
        <v>8</v>
      </c>
      <c r="P43" s="115">
        <v>-38.3713115776889</v>
      </c>
      <c r="Q43" s="116">
        <v>2</v>
      </c>
      <c r="R43" s="115">
        <v>-12.8386380624642</v>
      </c>
      <c r="S43" s="116">
        <v>2</v>
      </c>
      <c r="T43" s="115">
        <v>-16.0917684153221</v>
      </c>
      <c r="U43" s="116">
        <v>2</v>
      </c>
      <c r="V43" s="115">
        <v>-1.1199398544300001</v>
      </c>
      <c r="W43" s="116">
        <v>1</v>
      </c>
      <c r="X43" s="115">
        <v>0.65544176896162998</v>
      </c>
      <c r="Y43" s="116">
        <v>7</v>
      </c>
      <c r="Z43" s="115">
        <v>27.389007380073799</v>
      </c>
      <c r="AA43" s="116">
        <v>7</v>
      </c>
    </row>
    <row r="44" spans="1:27" x14ac:dyDescent="0.25">
      <c r="A44" s="136"/>
      <c r="B44" s="136"/>
      <c r="C44" s="136"/>
      <c r="D44" s="118"/>
      <c r="E44" s="118"/>
      <c r="F44" s="118"/>
      <c r="G44" s="118"/>
      <c r="H44" s="118"/>
      <c r="I44" s="118"/>
      <c r="J44" s="136" t="s">
        <v>47</v>
      </c>
      <c r="K44" s="136"/>
      <c r="L44" s="136" t="s">
        <v>48</v>
      </c>
      <c r="M44" s="136"/>
      <c r="N44" s="136" t="s">
        <v>1</v>
      </c>
      <c r="O44" s="136"/>
      <c r="P44" s="136" t="s">
        <v>2</v>
      </c>
      <c r="Q44" s="136"/>
      <c r="R44" s="136" t="s">
        <v>3</v>
      </c>
      <c r="S44" s="136"/>
      <c r="V44" s="113"/>
      <c r="W44" s="113"/>
      <c r="X44" s="113"/>
      <c r="Y44" s="113"/>
      <c r="Z44" s="118" t="s">
        <v>46</v>
      </c>
      <c r="AA44" s="136" t="s">
        <v>405</v>
      </c>
    </row>
    <row r="45" spans="1:27" x14ac:dyDescent="0.25">
      <c r="A45" s="136"/>
      <c r="B45" s="136"/>
      <c r="C45" s="136"/>
      <c r="D45" s="118"/>
      <c r="E45" s="118"/>
      <c r="F45" s="118"/>
      <c r="G45" s="118"/>
      <c r="H45" s="118"/>
      <c r="I45" s="118"/>
      <c r="J45" s="118" t="s">
        <v>0</v>
      </c>
      <c r="K45" s="118"/>
      <c r="L45" s="118" t="s">
        <v>0</v>
      </c>
      <c r="M45" s="118"/>
      <c r="N45" s="118" t="s">
        <v>0</v>
      </c>
      <c r="O45" s="118"/>
      <c r="P45" s="118" t="s">
        <v>0</v>
      </c>
      <c r="Q45" s="118"/>
      <c r="R45" s="118" t="s">
        <v>0</v>
      </c>
      <c r="S45" s="118"/>
      <c r="V45" s="113"/>
      <c r="W45" s="113"/>
      <c r="X45" s="113"/>
      <c r="Y45" s="113"/>
      <c r="Z45" s="118" t="s">
        <v>0</v>
      </c>
      <c r="AA45" s="136"/>
    </row>
    <row r="46" spans="1:27" x14ac:dyDescent="0.25">
      <c r="A46" s="118" t="s">
        <v>7</v>
      </c>
      <c r="B46" s="118" t="s">
        <v>8</v>
      </c>
      <c r="C46" s="118" t="s">
        <v>9</v>
      </c>
      <c r="D46" s="118"/>
      <c r="E46" s="118"/>
      <c r="F46" s="118"/>
      <c r="G46" s="118"/>
      <c r="H46" s="118"/>
      <c r="I46" s="118"/>
      <c r="J46" s="118"/>
      <c r="K46" s="118" t="s">
        <v>10</v>
      </c>
      <c r="L46" s="118"/>
      <c r="M46" s="118" t="s">
        <v>10</v>
      </c>
      <c r="N46" s="118"/>
      <c r="O46" s="118" t="s">
        <v>10</v>
      </c>
      <c r="P46" s="118"/>
      <c r="Q46" s="118" t="s">
        <v>10</v>
      </c>
      <c r="R46" s="118"/>
      <c r="S46" s="118" t="s">
        <v>10</v>
      </c>
      <c r="V46" s="113"/>
      <c r="W46" s="113"/>
      <c r="X46" s="113"/>
      <c r="Y46" s="113"/>
      <c r="Z46" s="118"/>
      <c r="AA46" s="118" t="s">
        <v>10</v>
      </c>
    </row>
    <row r="47" spans="1:27" x14ac:dyDescent="0.25">
      <c r="A47" s="112" t="s">
        <v>389</v>
      </c>
      <c r="B47" s="112"/>
      <c r="C47" s="112"/>
      <c r="D47" s="112"/>
      <c r="E47" s="112"/>
      <c r="F47" s="112"/>
      <c r="G47" s="112"/>
      <c r="H47" s="112"/>
      <c r="I47" s="112"/>
      <c r="J47" s="112"/>
      <c r="K47" s="112"/>
      <c r="L47" s="112"/>
      <c r="M47" s="112"/>
      <c r="N47" s="112"/>
      <c r="O47" s="112"/>
      <c r="P47" s="112"/>
      <c r="Q47" s="112"/>
      <c r="R47" s="112"/>
      <c r="S47" s="112"/>
      <c r="V47" s="113"/>
      <c r="W47" s="113"/>
      <c r="X47" s="113"/>
      <c r="Y47" s="113"/>
      <c r="Z47" s="112"/>
      <c r="AA47" s="112"/>
    </row>
    <row r="48" spans="1:27" x14ac:dyDescent="0.25">
      <c r="A48" s="113" t="s">
        <v>379</v>
      </c>
      <c r="B48" s="114">
        <v>43973</v>
      </c>
      <c r="C48" s="115">
        <v>9.24</v>
      </c>
      <c r="D48" s="115"/>
      <c r="E48" s="115"/>
      <c r="F48" s="115"/>
      <c r="G48" s="115"/>
      <c r="H48" s="115"/>
      <c r="I48" s="115"/>
      <c r="J48" s="115">
        <v>-49.818016378525897</v>
      </c>
      <c r="K48" s="116">
        <v>3</v>
      </c>
      <c r="L48" s="115">
        <v>-14.313725490195999</v>
      </c>
      <c r="M48" s="116">
        <v>3</v>
      </c>
      <c r="N48" s="115">
        <v>-34.856646207991801</v>
      </c>
      <c r="O48" s="116">
        <v>1</v>
      </c>
      <c r="P48" s="115"/>
      <c r="Q48" s="116"/>
      <c r="R48" s="115"/>
      <c r="S48" s="116"/>
      <c r="V48" s="113"/>
      <c r="W48" s="113"/>
      <c r="X48" s="113"/>
      <c r="Y48" s="113"/>
      <c r="Z48" s="115">
        <v>-27.74</v>
      </c>
      <c r="AA48" s="116">
        <v>3</v>
      </c>
    </row>
    <row r="49" spans="1:27" x14ac:dyDescent="0.25">
      <c r="A49" s="113" t="s">
        <v>49</v>
      </c>
      <c r="B49" s="114">
        <v>43973</v>
      </c>
      <c r="C49" s="115">
        <v>8.64</v>
      </c>
      <c r="D49" s="115"/>
      <c r="E49" s="115"/>
      <c r="F49" s="115"/>
      <c r="G49" s="115"/>
      <c r="H49" s="115"/>
      <c r="I49" s="115"/>
      <c r="J49" s="115">
        <v>24.3658210947934</v>
      </c>
      <c r="K49" s="116">
        <v>1</v>
      </c>
      <c r="L49" s="115">
        <v>9.9377674056787004</v>
      </c>
      <c r="M49" s="116">
        <v>1</v>
      </c>
      <c r="N49" s="115">
        <v>-78.463727746154703</v>
      </c>
      <c r="O49" s="116">
        <v>2</v>
      </c>
      <c r="P49" s="115">
        <v>-33.939137785291599</v>
      </c>
      <c r="Q49" s="116">
        <v>1</v>
      </c>
      <c r="R49" s="115">
        <v>-13.4459238779556</v>
      </c>
      <c r="S49" s="116">
        <v>1</v>
      </c>
      <c r="V49" s="113"/>
      <c r="W49" s="113"/>
      <c r="X49" s="113"/>
      <c r="Y49" s="113"/>
      <c r="Z49" s="115">
        <v>-15.758730158730099</v>
      </c>
      <c r="AA49" s="116">
        <v>2</v>
      </c>
    </row>
    <row r="50" spans="1:27" x14ac:dyDescent="0.25">
      <c r="A50" s="113" t="s">
        <v>50</v>
      </c>
      <c r="B50" s="114">
        <v>43973</v>
      </c>
      <c r="C50" s="115">
        <v>89.468000000000004</v>
      </c>
      <c r="D50" s="115"/>
      <c r="E50" s="115"/>
      <c r="F50" s="115"/>
      <c r="G50" s="115"/>
      <c r="H50" s="115"/>
      <c r="I50" s="115"/>
      <c r="J50" s="115">
        <v>-48.988310729753003</v>
      </c>
      <c r="K50" s="116">
        <v>2</v>
      </c>
      <c r="L50" s="115">
        <v>-7.7439265698293998</v>
      </c>
      <c r="M50" s="116">
        <v>2</v>
      </c>
      <c r="N50" s="115">
        <v>-104.239159097358</v>
      </c>
      <c r="O50" s="116">
        <v>3</v>
      </c>
      <c r="P50" s="115">
        <v>-47.403543527686999</v>
      </c>
      <c r="Q50" s="116">
        <v>2</v>
      </c>
      <c r="R50" s="115">
        <v>-19.439168040200201</v>
      </c>
      <c r="S50" s="116">
        <v>2</v>
      </c>
      <c r="V50" s="113"/>
      <c r="W50" s="113"/>
      <c r="X50" s="113"/>
      <c r="Y50" s="113"/>
      <c r="Z50" s="115">
        <v>11.567280084140901</v>
      </c>
      <c r="AA50" s="116">
        <v>1</v>
      </c>
    </row>
    <row r="51" spans="1:27" x14ac:dyDescent="0.25">
      <c r="A51" s="136"/>
      <c r="B51" s="136"/>
      <c r="C51" s="136"/>
      <c r="D51" s="118"/>
      <c r="E51" s="118"/>
      <c r="F51" s="118"/>
      <c r="G51" s="118"/>
      <c r="H51" s="118"/>
      <c r="I51" s="118"/>
      <c r="J51" s="136" t="s">
        <v>47</v>
      </c>
      <c r="K51" s="136"/>
      <c r="L51" s="136" t="s">
        <v>48</v>
      </c>
      <c r="M51" s="136"/>
      <c r="N51" s="136" t="s">
        <v>1</v>
      </c>
      <c r="O51" s="136"/>
      <c r="P51" s="136" t="s">
        <v>2</v>
      </c>
      <c r="Q51" s="136"/>
      <c r="R51" s="136" t="s">
        <v>3</v>
      </c>
      <c r="S51" s="136"/>
      <c r="Z51" s="118" t="s">
        <v>46</v>
      </c>
      <c r="AA51" s="136" t="s">
        <v>405</v>
      </c>
    </row>
    <row r="52" spans="1:27" x14ac:dyDescent="0.25">
      <c r="A52" s="136"/>
      <c r="B52" s="136"/>
      <c r="C52" s="136"/>
      <c r="D52" s="118"/>
      <c r="E52" s="118"/>
      <c r="F52" s="118"/>
      <c r="G52" s="118"/>
      <c r="H52" s="118"/>
      <c r="I52" s="118"/>
      <c r="J52" s="118" t="s">
        <v>0</v>
      </c>
      <c r="K52" s="118"/>
      <c r="L52" s="118" t="s">
        <v>0</v>
      </c>
      <c r="M52" s="118"/>
      <c r="N52" s="118" t="s">
        <v>0</v>
      </c>
      <c r="O52" s="118"/>
      <c r="P52" s="118" t="s">
        <v>0</v>
      </c>
      <c r="Q52" s="118"/>
      <c r="R52" s="118" t="s">
        <v>0</v>
      </c>
      <c r="S52" s="118"/>
      <c r="Z52" s="118" t="s">
        <v>0</v>
      </c>
      <c r="AA52" s="136"/>
    </row>
    <row r="53" spans="1:27" x14ac:dyDescent="0.25">
      <c r="A53" s="118" t="s">
        <v>7</v>
      </c>
      <c r="B53" s="118" t="s">
        <v>8</v>
      </c>
      <c r="C53" s="118" t="s">
        <v>9</v>
      </c>
      <c r="D53" s="118"/>
      <c r="E53" s="118"/>
      <c r="F53" s="118"/>
      <c r="G53" s="118"/>
      <c r="H53" s="118"/>
      <c r="I53" s="118"/>
      <c r="J53" s="118"/>
      <c r="K53" s="118" t="s">
        <v>10</v>
      </c>
      <c r="L53" s="118"/>
      <c r="M53" s="118" t="s">
        <v>10</v>
      </c>
      <c r="N53" s="118"/>
      <c r="O53" s="118" t="s">
        <v>10</v>
      </c>
      <c r="P53" s="118"/>
      <c r="Q53" s="118" t="s">
        <v>10</v>
      </c>
      <c r="R53" s="118"/>
      <c r="S53" s="118" t="s">
        <v>10</v>
      </c>
      <c r="Z53" s="118"/>
      <c r="AA53" s="118" t="s">
        <v>10</v>
      </c>
    </row>
    <row r="54" spans="1:27" x14ac:dyDescent="0.25">
      <c r="A54" s="112" t="s">
        <v>389</v>
      </c>
      <c r="B54" s="112"/>
      <c r="C54" s="112"/>
      <c r="D54" s="112"/>
      <c r="E54" s="112"/>
      <c r="F54" s="112"/>
      <c r="G54" s="112"/>
      <c r="H54" s="112"/>
      <c r="I54" s="112"/>
      <c r="J54" s="112"/>
      <c r="K54" s="112"/>
      <c r="L54" s="112"/>
      <c r="M54" s="112"/>
      <c r="N54" s="112"/>
      <c r="O54" s="112"/>
      <c r="P54" s="112"/>
      <c r="Q54" s="112"/>
      <c r="R54" s="112"/>
      <c r="S54" s="112"/>
      <c r="Z54" s="112"/>
      <c r="AA54" s="112"/>
    </row>
    <row r="55" spans="1:27" x14ac:dyDescent="0.25">
      <c r="A55" s="113" t="s">
        <v>381</v>
      </c>
      <c r="B55" s="114">
        <v>43973</v>
      </c>
      <c r="C55" s="115">
        <v>9.1999999999999993</v>
      </c>
      <c r="D55" s="115"/>
      <c r="E55" s="115"/>
      <c r="F55" s="115"/>
      <c r="G55" s="115"/>
      <c r="H55" s="115"/>
      <c r="I55" s="115"/>
      <c r="J55" s="115">
        <v>-50.030459945172503</v>
      </c>
      <c r="K55" s="116">
        <v>3</v>
      </c>
      <c r="L55" s="115">
        <v>-15.665236051502299</v>
      </c>
      <c r="M55" s="116">
        <v>3</v>
      </c>
      <c r="N55" s="115">
        <v>-36.423237048800502</v>
      </c>
      <c r="O55" s="116">
        <v>1</v>
      </c>
      <c r="P55" s="115"/>
      <c r="Q55" s="116"/>
      <c r="R55" s="115"/>
      <c r="S55" s="116"/>
      <c r="Z55" s="115">
        <v>-29.2</v>
      </c>
      <c r="AA55" s="116">
        <v>3</v>
      </c>
    </row>
    <row r="56" spans="1:27" x14ac:dyDescent="0.25">
      <c r="A56" s="113" t="s">
        <v>51</v>
      </c>
      <c r="B56" s="114">
        <v>43973</v>
      </c>
      <c r="C56" s="115">
        <v>8.61</v>
      </c>
      <c r="D56" s="115"/>
      <c r="E56" s="115"/>
      <c r="F56" s="115"/>
      <c r="G56" s="115"/>
      <c r="H56" s="115"/>
      <c r="I56" s="115"/>
      <c r="J56" s="115">
        <v>27.540241448691798</v>
      </c>
      <c r="K56" s="116">
        <v>1</v>
      </c>
      <c r="L56" s="115">
        <v>9.9726775956285607</v>
      </c>
      <c r="M56" s="116">
        <v>1</v>
      </c>
      <c r="N56" s="115">
        <v>-78.3864824344585</v>
      </c>
      <c r="O56" s="116">
        <v>2</v>
      </c>
      <c r="P56" s="115">
        <v>-34.197738677507502</v>
      </c>
      <c r="Q56" s="116">
        <v>1</v>
      </c>
      <c r="R56" s="115">
        <v>-13.737454379561999</v>
      </c>
      <c r="S56" s="116">
        <v>1</v>
      </c>
      <c r="Z56" s="115">
        <v>-16.106349206349201</v>
      </c>
      <c r="AA56" s="116">
        <v>2</v>
      </c>
    </row>
    <row r="57" spans="1:27" x14ac:dyDescent="0.25">
      <c r="A57" s="113" t="s">
        <v>52</v>
      </c>
      <c r="B57" s="114">
        <v>43973</v>
      </c>
      <c r="C57" s="115">
        <v>84.566199999999995</v>
      </c>
      <c r="D57" s="115"/>
      <c r="E57" s="115"/>
      <c r="F57" s="115"/>
      <c r="G57" s="115"/>
      <c r="H57" s="115"/>
      <c r="I57" s="115"/>
      <c r="J57" s="115">
        <v>-49.853803688990602</v>
      </c>
      <c r="K57" s="116">
        <v>2</v>
      </c>
      <c r="L57" s="115">
        <v>-8.6211215177851592</v>
      </c>
      <c r="M57" s="116">
        <v>2</v>
      </c>
      <c r="N57" s="115">
        <v>-104.84956539592901</v>
      </c>
      <c r="O57" s="116">
        <v>3</v>
      </c>
      <c r="P57" s="115">
        <v>-48.034666924077399</v>
      </c>
      <c r="Q57" s="116">
        <v>2</v>
      </c>
      <c r="R57" s="115">
        <v>-20.127643070983702</v>
      </c>
      <c r="S57" s="116">
        <v>2</v>
      </c>
      <c r="Z57" s="115">
        <v>123.495432929648</v>
      </c>
      <c r="AA57" s="116">
        <v>1</v>
      </c>
    </row>
    <row r="58" spans="1:27" x14ac:dyDescent="0.25">
      <c r="A58" s="136"/>
      <c r="B58" s="136"/>
      <c r="C58" s="136"/>
      <c r="D58" s="118"/>
      <c r="E58" s="118"/>
      <c r="F58" s="118"/>
      <c r="G58" s="118"/>
      <c r="H58" s="118"/>
      <c r="I58" s="118"/>
      <c r="J58" s="118"/>
      <c r="K58" s="118"/>
      <c r="L58" s="136" t="s">
        <v>48</v>
      </c>
      <c r="M58" s="136"/>
      <c r="N58" s="136" t="s">
        <v>1</v>
      </c>
      <c r="O58" s="136"/>
      <c r="P58" s="136" t="s">
        <v>2</v>
      </c>
      <c r="Q58" s="136"/>
      <c r="R58" s="136" t="s">
        <v>3</v>
      </c>
      <c r="S58" s="136"/>
      <c r="T58" s="136" t="s">
        <v>4</v>
      </c>
      <c r="U58" s="136"/>
      <c r="V58" s="136" t="s">
        <v>5</v>
      </c>
      <c r="W58" s="136"/>
      <c r="Z58" s="118" t="s">
        <v>46</v>
      </c>
      <c r="AA58" s="136" t="s">
        <v>405</v>
      </c>
    </row>
    <row r="59" spans="1:27" x14ac:dyDescent="0.25">
      <c r="A59" s="136"/>
      <c r="B59" s="136"/>
      <c r="C59" s="136"/>
      <c r="D59" s="118"/>
      <c r="E59" s="118"/>
      <c r="F59" s="118"/>
      <c r="G59" s="118"/>
      <c r="H59" s="118"/>
      <c r="I59" s="118"/>
      <c r="J59" s="118"/>
      <c r="K59" s="118"/>
      <c r="L59" s="118" t="s">
        <v>0</v>
      </c>
      <c r="M59" s="118"/>
      <c r="N59" s="118" t="s">
        <v>0</v>
      </c>
      <c r="O59" s="118"/>
      <c r="P59" s="118" t="s">
        <v>0</v>
      </c>
      <c r="Q59" s="118"/>
      <c r="R59" s="118" t="s">
        <v>0</v>
      </c>
      <c r="S59" s="118"/>
      <c r="T59" s="118" t="s">
        <v>0</v>
      </c>
      <c r="U59" s="118"/>
      <c r="V59" s="118" t="s">
        <v>0</v>
      </c>
      <c r="W59" s="118"/>
      <c r="Z59" s="118" t="s">
        <v>0</v>
      </c>
      <c r="AA59" s="136"/>
    </row>
    <row r="60" spans="1:27" x14ac:dyDescent="0.25">
      <c r="A60" s="118" t="s">
        <v>7</v>
      </c>
      <c r="B60" s="118" t="s">
        <v>8</v>
      </c>
      <c r="C60" s="118" t="s">
        <v>9</v>
      </c>
      <c r="D60" s="118"/>
      <c r="E60" s="118"/>
      <c r="F60" s="118"/>
      <c r="G60" s="118"/>
      <c r="H60" s="118"/>
      <c r="I60" s="118"/>
      <c r="J60" s="118"/>
      <c r="K60" s="118"/>
      <c r="L60" s="118"/>
      <c r="M60" s="118" t="s">
        <v>10</v>
      </c>
      <c r="N60" s="118"/>
      <c r="O60" s="118" t="s">
        <v>10</v>
      </c>
      <c r="P60" s="118"/>
      <c r="Q60" s="118" t="s">
        <v>10</v>
      </c>
      <c r="R60" s="118"/>
      <c r="S60" s="118" t="s">
        <v>10</v>
      </c>
      <c r="T60" s="118"/>
      <c r="U60" s="118" t="s">
        <v>10</v>
      </c>
      <c r="V60" s="118"/>
      <c r="W60" s="118" t="s">
        <v>10</v>
      </c>
      <c r="Z60" s="118"/>
      <c r="AA60" s="118" t="s">
        <v>10</v>
      </c>
    </row>
    <row r="61" spans="1:27" x14ac:dyDescent="0.25">
      <c r="A61" s="112" t="s">
        <v>386</v>
      </c>
      <c r="B61" s="112"/>
      <c r="C61" s="112"/>
      <c r="D61" s="112"/>
      <c r="E61" s="112"/>
      <c r="F61" s="112"/>
      <c r="G61" s="112"/>
      <c r="H61" s="112"/>
      <c r="I61" s="112"/>
      <c r="J61" s="112"/>
      <c r="K61" s="112"/>
      <c r="L61" s="112"/>
      <c r="M61" s="112"/>
      <c r="N61" s="112"/>
      <c r="O61" s="112"/>
      <c r="P61" s="112"/>
      <c r="Q61" s="112"/>
      <c r="R61" s="112"/>
      <c r="S61" s="112"/>
      <c r="T61" s="112"/>
      <c r="U61" s="112"/>
      <c r="V61" s="112"/>
      <c r="W61" s="112"/>
      <c r="Z61" s="112"/>
      <c r="AA61" s="112"/>
    </row>
    <row r="62" spans="1:27" x14ac:dyDescent="0.25">
      <c r="A62" s="113" t="s">
        <v>53</v>
      </c>
      <c r="B62" s="114">
        <v>43973</v>
      </c>
      <c r="C62" s="115">
        <v>33.4328</v>
      </c>
      <c r="D62" s="115"/>
      <c r="E62" s="115"/>
      <c r="F62" s="115"/>
      <c r="G62" s="115"/>
      <c r="H62" s="115"/>
      <c r="I62" s="115"/>
      <c r="J62" s="115"/>
      <c r="K62" s="115"/>
      <c r="L62" s="115">
        <v>3.06457803579146</v>
      </c>
      <c r="M62" s="116">
        <v>25</v>
      </c>
      <c r="N62" s="115">
        <v>2.35761308791764</v>
      </c>
      <c r="O62" s="116">
        <v>27</v>
      </c>
      <c r="P62" s="115">
        <v>-2.9906118619954101</v>
      </c>
      <c r="Q62" s="116">
        <v>27</v>
      </c>
      <c r="R62" s="115">
        <v>-2.7517978766303899</v>
      </c>
      <c r="S62" s="116">
        <v>27</v>
      </c>
      <c r="T62" s="115">
        <v>1.83698664926588</v>
      </c>
      <c r="U62" s="116">
        <v>25</v>
      </c>
      <c r="V62" s="115">
        <v>3.8295558800887401</v>
      </c>
      <c r="W62" s="116">
        <v>24</v>
      </c>
      <c r="Z62" s="115">
        <v>9.74710389713408</v>
      </c>
      <c r="AA62" s="116">
        <v>22</v>
      </c>
    </row>
    <row r="63" spans="1:27" x14ac:dyDescent="0.25">
      <c r="A63" s="113" t="s">
        <v>54</v>
      </c>
      <c r="B63" s="114">
        <v>43973</v>
      </c>
      <c r="C63" s="115">
        <v>1.4522999999999999</v>
      </c>
      <c r="D63" s="115"/>
      <c r="E63" s="115"/>
      <c r="F63" s="115"/>
      <c r="G63" s="115"/>
      <c r="H63" s="115"/>
      <c r="I63" s="115"/>
      <c r="J63" s="115"/>
      <c r="K63" s="115"/>
      <c r="L63" s="115">
        <v>0</v>
      </c>
      <c r="M63" s="116">
        <v>26</v>
      </c>
      <c r="N63" s="115">
        <v>-101.54765590717599</v>
      </c>
      <c r="O63" s="116">
        <v>30</v>
      </c>
      <c r="P63" s="115"/>
      <c r="Q63" s="116"/>
      <c r="R63" s="115"/>
      <c r="S63" s="116"/>
      <c r="T63" s="115"/>
      <c r="U63" s="116"/>
      <c r="V63" s="115"/>
      <c r="W63" s="116"/>
      <c r="Z63" s="115">
        <v>-48.815094741511103</v>
      </c>
      <c r="AA63" s="116">
        <v>30</v>
      </c>
    </row>
    <row r="64" spans="1:27" x14ac:dyDescent="0.25">
      <c r="A64" s="113" t="s">
        <v>55</v>
      </c>
      <c r="B64" s="114">
        <v>43973</v>
      </c>
      <c r="C64" s="115">
        <v>23.549099999999999</v>
      </c>
      <c r="D64" s="115"/>
      <c r="E64" s="115"/>
      <c r="F64" s="115"/>
      <c r="G64" s="115"/>
      <c r="H64" s="115"/>
      <c r="I64" s="115"/>
      <c r="J64" s="115"/>
      <c r="K64" s="115"/>
      <c r="L64" s="115">
        <v>24.691047787401001</v>
      </c>
      <c r="M64" s="116">
        <v>10</v>
      </c>
      <c r="N64" s="115">
        <v>13.5766573605849</v>
      </c>
      <c r="O64" s="116">
        <v>12</v>
      </c>
      <c r="P64" s="115">
        <v>15.1459693283356</v>
      </c>
      <c r="Q64" s="116">
        <v>5</v>
      </c>
      <c r="R64" s="115">
        <v>12.868580915929799</v>
      </c>
      <c r="S64" s="116">
        <v>5</v>
      </c>
      <c r="T64" s="115">
        <v>15.149630709508401</v>
      </c>
      <c r="U64" s="116">
        <v>5</v>
      </c>
      <c r="V64" s="115">
        <v>10.3538060113973</v>
      </c>
      <c r="W64" s="116">
        <v>5</v>
      </c>
      <c r="Z64" s="115">
        <v>13.808420464891899</v>
      </c>
      <c r="AA64" s="116">
        <v>4</v>
      </c>
    </row>
    <row r="65" spans="1:27" x14ac:dyDescent="0.25">
      <c r="A65" s="113" t="s">
        <v>56</v>
      </c>
      <c r="B65" s="114">
        <v>43973</v>
      </c>
      <c r="C65" s="115">
        <v>18.139600000000002</v>
      </c>
      <c r="D65" s="115"/>
      <c r="E65" s="115"/>
      <c r="F65" s="115"/>
      <c r="G65" s="115"/>
      <c r="H65" s="115"/>
      <c r="I65" s="115"/>
      <c r="J65" s="115"/>
      <c r="K65" s="115"/>
      <c r="L65" s="115">
        <v>-8.2605108886892697</v>
      </c>
      <c r="M65" s="116">
        <v>28</v>
      </c>
      <c r="N65" s="115">
        <v>6.6921246698372796</v>
      </c>
      <c r="O65" s="116">
        <v>24</v>
      </c>
      <c r="P65" s="115">
        <v>7.8096170855496396</v>
      </c>
      <c r="Q65" s="116">
        <v>20</v>
      </c>
      <c r="R65" s="115">
        <v>6.37866525235499</v>
      </c>
      <c r="S65" s="116">
        <v>23</v>
      </c>
      <c r="T65" s="115">
        <v>0.54781871329884302</v>
      </c>
      <c r="U65" s="116">
        <v>26</v>
      </c>
      <c r="V65" s="115">
        <v>3.7024551126882699</v>
      </c>
      <c r="W65" s="116">
        <v>25</v>
      </c>
      <c r="Z65" s="115">
        <v>9.7756366304521798</v>
      </c>
      <c r="AA65" s="116">
        <v>21</v>
      </c>
    </row>
    <row r="66" spans="1:27" x14ac:dyDescent="0.25">
      <c r="A66" s="113" t="s">
        <v>57</v>
      </c>
      <c r="B66" s="114">
        <v>43973</v>
      </c>
      <c r="C66" s="115">
        <v>37.200299999999999</v>
      </c>
      <c r="D66" s="115"/>
      <c r="E66" s="115"/>
      <c r="F66" s="115"/>
      <c r="G66" s="115"/>
      <c r="H66" s="115"/>
      <c r="I66" s="115"/>
      <c r="J66" s="115"/>
      <c r="K66" s="115"/>
      <c r="L66" s="115">
        <v>22.715153506670099</v>
      </c>
      <c r="M66" s="116">
        <v>13</v>
      </c>
      <c r="N66" s="115">
        <v>14.1410108211484</v>
      </c>
      <c r="O66" s="116">
        <v>10</v>
      </c>
      <c r="P66" s="115">
        <v>13.753901242842099</v>
      </c>
      <c r="Q66" s="116">
        <v>9</v>
      </c>
      <c r="R66" s="115">
        <v>11.0158719132016</v>
      </c>
      <c r="S66" s="116">
        <v>9</v>
      </c>
      <c r="T66" s="115">
        <v>12.3791690042524</v>
      </c>
      <c r="U66" s="116">
        <v>16</v>
      </c>
      <c r="V66" s="115">
        <v>8.7749814217864905</v>
      </c>
      <c r="W66" s="116">
        <v>11</v>
      </c>
      <c r="Z66" s="115">
        <v>12.6989868808264</v>
      </c>
      <c r="AA66" s="116">
        <v>11</v>
      </c>
    </row>
    <row r="67" spans="1:27" x14ac:dyDescent="0.25">
      <c r="A67" s="113" t="s">
        <v>58</v>
      </c>
      <c r="B67" s="114">
        <v>43973</v>
      </c>
      <c r="C67" s="115">
        <v>24.388100000000001</v>
      </c>
      <c r="D67" s="115"/>
      <c r="E67" s="115"/>
      <c r="F67" s="115"/>
      <c r="G67" s="115"/>
      <c r="H67" s="115"/>
      <c r="I67" s="115"/>
      <c r="J67" s="115"/>
      <c r="K67" s="115"/>
      <c r="L67" s="115">
        <v>29.247286092589199</v>
      </c>
      <c r="M67" s="116">
        <v>5</v>
      </c>
      <c r="N67" s="115">
        <v>18.515071668867598</v>
      </c>
      <c r="O67" s="116">
        <v>5</v>
      </c>
      <c r="P67" s="115">
        <v>13.9473350794139</v>
      </c>
      <c r="Q67" s="116">
        <v>8</v>
      </c>
      <c r="R67" s="115">
        <v>10.691818429392001</v>
      </c>
      <c r="S67" s="116">
        <v>12</v>
      </c>
      <c r="T67" s="115">
        <v>13.5892217281206</v>
      </c>
      <c r="U67" s="116">
        <v>9</v>
      </c>
      <c r="V67" s="115">
        <v>8.1745354606693201</v>
      </c>
      <c r="W67" s="116">
        <v>16</v>
      </c>
      <c r="Z67" s="115">
        <v>12.7303744462104</v>
      </c>
      <c r="AA67" s="116">
        <v>10</v>
      </c>
    </row>
    <row r="68" spans="1:27" x14ac:dyDescent="0.25">
      <c r="A68" s="113" t="s">
        <v>59</v>
      </c>
      <c r="B68" s="114">
        <v>43973</v>
      </c>
      <c r="C68" s="115">
        <v>2616.6188999999999</v>
      </c>
      <c r="D68" s="115"/>
      <c r="E68" s="115"/>
      <c r="F68" s="115"/>
      <c r="G68" s="115"/>
      <c r="H68" s="115"/>
      <c r="I68" s="115"/>
      <c r="J68" s="115"/>
      <c r="K68" s="115"/>
      <c r="L68" s="115">
        <v>33.206913090704603</v>
      </c>
      <c r="M68" s="116">
        <v>2</v>
      </c>
      <c r="N68" s="115">
        <v>21.1011153412292</v>
      </c>
      <c r="O68" s="116">
        <v>3</v>
      </c>
      <c r="P68" s="115">
        <v>18.644869617087402</v>
      </c>
      <c r="Q68" s="116">
        <v>1</v>
      </c>
      <c r="R68" s="115">
        <v>18.190756005959202</v>
      </c>
      <c r="S68" s="116">
        <v>1</v>
      </c>
      <c r="T68" s="115">
        <v>18.150383640168201</v>
      </c>
      <c r="U68" s="116">
        <v>1</v>
      </c>
      <c r="V68" s="115">
        <v>10.167731038486499</v>
      </c>
      <c r="W68" s="116">
        <v>7</v>
      </c>
      <c r="Z68" s="115">
        <v>13.004476910947901</v>
      </c>
      <c r="AA68" s="116">
        <v>9</v>
      </c>
    </row>
    <row r="69" spans="1:27" x14ac:dyDescent="0.25">
      <c r="A69" s="113" t="s">
        <v>60</v>
      </c>
      <c r="B69" s="114">
        <v>43973</v>
      </c>
      <c r="C69" s="115">
        <v>23.5688</v>
      </c>
      <c r="D69" s="115"/>
      <c r="E69" s="115"/>
      <c r="F69" s="115"/>
      <c r="G69" s="115"/>
      <c r="H69" s="115"/>
      <c r="I69" s="115"/>
      <c r="J69" s="115"/>
      <c r="K69" s="115"/>
      <c r="L69" s="115">
        <v>8.4834398605462695</v>
      </c>
      <c r="M69" s="116">
        <v>23</v>
      </c>
      <c r="N69" s="115">
        <v>10.722118503771499</v>
      </c>
      <c r="O69" s="116">
        <v>18</v>
      </c>
      <c r="P69" s="115">
        <v>9.9925441815491993</v>
      </c>
      <c r="Q69" s="116">
        <v>18</v>
      </c>
      <c r="R69" s="115">
        <v>8.7647981215679707</v>
      </c>
      <c r="S69" s="116">
        <v>18</v>
      </c>
      <c r="T69" s="115">
        <v>12.7334128054727</v>
      </c>
      <c r="U69" s="116">
        <v>14</v>
      </c>
      <c r="V69" s="115">
        <v>9.5726315390332708</v>
      </c>
      <c r="W69" s="116">
        <v>10</v>
      </c>
      <c r="Z69" s="115">
        <v>11.585221332003799</v>
      </c>
      <c r="AA69" s="116">
        <v>13</v>
      </c>
    </row>
    <row r="70" spans="1:27" x14ac:dyDescent="0.25">
      <c r="A70" s="113" t="s">
        <v>61</v>
      </c>
      <c r="B70" s="114">
        <v>43973</v>
      </c>
      <c r="C70" s="115">
        <v>69.681899999999999</v>
      </c>
      <c r="D70" s="115"/>
      <c r="E70" s="115"/>
      <c r="F70" s="115"/>
      <c r="G70" s="115"/>
      <c r="H70" s="115"/>
      <c r="I70" s="115"/>
      <c r="J70" s="115"/>
      <c r="K70" s="115"/>
      <c r="L70" s="115">
        <v>-24.620354109633698</v>
      </c>
      <c r="M70" s="116">
        <v>29</v>
      </c>
      <c r="N70" s="115">
        <v>-12.720010931469901</v>
      </c>
      <c r="O70" s="116">
        <v>29</v>
      </c>
      <c r="P70" s="115">
        <v>-9.5251839669628708</v>
      </c>
      <c r="Q70" s="116">
        <v>28</v>
      </c>
      <c r="R70" s="115">
        <v>-4.0955454656086303</v>
      </c>
      <c r="S70" s="116">
        <v>28</v>
      </c>
      <c r="T70" s="115">
        <v>-1.2692591242519999</v>
      </c>
      <c r="U70" s="116">
        <v>27</v>
      </c>
      <c r="V70" s="115">
        <v>5.7760482186516802</v>
      </c>
      <c r="W70" s="116">
        <v>21</v>
      </c>
      <c r="Z70" s="115">
        <v>10.657497872677199</v>
      </c>
      <c r="AA70" s="116">
        <v>18</v>
      </c>
    </row>
    <row r="71" spans="1:27" x14ac:dyDescent="0.25">
      <c r="A71" s="113" t="s">
        <v>62</v>
      </c>
      <c r="B71" s="114">
        <v>43973</v>
      </c>
      <c r="C71" s="115">
        <v>68.473200000000006</v>
      </c>
      <c r="D71" s="115"/>
      <c r="E71" s="115"/>
      <c r="F71" s="115"/>
      <c r="G71" s="115"/>
      <c r="H71" s="115"/>
      <c r="I71" s="115"/>
      <c r="J71" s="115"/>
      <c r="K71" s="115"/>
      <c r="L71" s="115">
        <v>16.341501679106401</v>
      </c>
      <c r="M71" s="116">
        <v>18</v>
      </c>
      <c r="N71" s="115">
        <v>7.74792505655408</v>
      </c>
      <c r="O71" s="116">
        <v>21</v>
      </c>
      <c r="P71" s="115">
        <v>8.9591570712966302</v>
      </c>
      <c r="Q71" s="116">
        <v>19</v>
      </c>
      <c r="R71" s="115">
        <v>9.0450438030768598</v>
      </c>
      <c r="S71" s="116">
        <v>16</v>
      </c>
      <c r="T71" s="115">
        <v>9.9176577814058309</v>
      </c>
      <c r="U71" s="116">
        <v>18</v>
      </c>
      <c r="V71" s="115">
        <v>5.2835720902733501</v>
      </c>
      <c r="W71" s="116">
        <v>22</v>
      </c>
      <c r="Z71" s="115">
        <v>10.5501264127372</v>
      </c>
      <c r="AA71" s="116">
        <v>19</v>
      </c>
    </row>
    <row r="72" spans="1:27" x14ac:dyDescent="0.25">
      <c r="A72" s="113" t="s">
        <v>63</v>
      </c>
      <c r="B72" s="114">
        <v>43973</v>
      </c>
      <c r="C72" s="115">
        <v>28.913699999999999</v>
      </c>
      <c r="D72" s="115"/>
      <c r="E72" s="115"/>
      <c r="F72" s="115"/>
      <c r="G72" s="115"/>
      <c r="H72" s="115"/>
      <c r="I72" s="115"/>
      <c r="J72" s="115"/>
      <c r="K72" s="115"/>
      <c r="L72" s="115">
        <v>18.7706033021474</v>
      </c>
      <c r="M72" s="116">
        <v>16</v>
      </c>
      <c r="N72" s="115">
        <v>11.2445731037485</v>
      </c>
      <c r="O72" s="116">
        <v>15</v>
      </c>
      <c r="P72" s="115">
        <v>10.5768710630499</v>
      </c>
      <c r="Q72" s="116">
        <v>17</v>
      </c>
      <c r="R72" s="115">
        <v>8.7843587069864402</v>
      </c>
      <c r="S72" s="116">
        <v>17</v>
      </c>
      <c r="T72" s="115">
        <v>12.7010461523672</v>
      </c>
      <c r="U72" s="116">
        <v>15</v>
      </c>
      <c r="V72" s="115">
        <v>8.2484149584955198</v>
      </c>
      <c r="W72" s="116">
        <v>14</v>
      </c>
      <c r="Z72" s="115">
        <v>10.7991014882844</v>
      </c>
      <c r="AA72" s="116">
        <v>17</v>
      </c>
    </row>
    <row r="73" spans="1:27" x14ac:dyDescent="0.25">
      <c r="A73" s="113" t="s">
        <v>64</v>
      </c>
      <c r="B73" s="114">
        <v>43973</v>
      </c>
      <c r="C73" s="115">
        <v>27.436499999999999</v>
      </c>
      <c r="D73" s="115"/>
      <c r="E73" s="115"/>
      <c r="F73" s="115"/>
      <c r="G73" s="115"/>
      <c r="H73" s="115"/>
      <c r="I73" s="115"/>
      <c r="J73" s="115"/>
      <c r="K73" s="115"/>
      <c r="L73" s="115">
        <v>27.479920240025301</v>
      </c>
      <c r="M73" s="116">
        <v>7</v>
      </c>
      <c r="N73" s="115">
        <v>13.8284964935193</v>
      </c>
      <c r="O73" s="116">
        <v>11</v>
      </c>
      <c r="P73" s="115">
        <v>14.826237376711401</v>
      </c>
      <c r="Q73" s="116">
        <v>6</v>
      </c>
      <c r="R73" s="115">
        <v>12.786588547619701</v>
      </c>
      <c r="S73" s="116">
        <v>6</v>
      </c>
      <c r="T73" s="115">
        <v>13.7985641037361</v>
      </c>
      <c r="U73" s="116">
        <v>7</v>
      </c>
      <c r="V73" s="115">
        <v>10.1223554234679</v>
      </c>
      <c r="W73" s="116">
        <v>8</v>
      </c>
      <c r="Z73" s="115">
        <v>16.106782002048899</v>
      </c>
      <c r="AA73" s="116">
        <v>1</v>
      </c>
    </row>
    <row r="74" spans="1:27" x14ac:dyDescent="0.25">
      <c r="A74" s="113" t="s">
        <v>65</v>
      </c>
      <c r="B74" s="114">
        <v>43973</v>
      </c>
      <c r="C74" s="115">
        <v>17.309100000000001</v>
      </c>
      <c r="D74" s="115"/>
      <c r="E74" s="115"/>
      <c r="F74" s="115"/>
      <c r="G74" s="115"/>
      <c r="H74" s="115"/>
      <c r="I74" s="115"/>
      <c r="J74" s="115"/>
      <c r="K74" s="115"/>
      <c r="L74" s="115">
        <v>18.4745633482305</v>
      </c>
      <c r="M74" s="116">
        <v>17</v>
      </c>
      <c r="N74" s="115">
        <v>7.7871263532932202</v>
      </c>
      <c r="O74" s="116">
        <v>20</v>
      </c>
      <c r="P74" s="115">
        <v>10.644432316665799</v>
      </c>
      <c r="Q74" s="116">
        <v>16</v>
      </c>
      <c r="R74" s="115">
        <v>8.5216366797339695</v>
      </c>
      <c r="S74" s="116">
        <v>19</v>
      </c>
      <c r="T74" s="115">
        <v>7.2429235377338701</v>
      </c>
      <c r="U74" s="116">
        <v>21</v>
      </c>
      <c r="V74" s="115">
        <v>6.1139116971148599</v>
      </c>
      <c r="W74" s="116">
        <v>20</v>
      </c>
      <c r="Z74" s="115">
        <v>8.0721730082299796</v>
      </c>
      <c r="AA74" s="116">
        <v>29</v>
      </c>
    </row>
    <row r="75" spans="1:27" x14ac:dyDescent="0.25">
      <c r="A75" s="113" t="s">
        <v>66</v>
      </c>
      <c r="B75" s="114">
        <v>43973</v>
      </c>
      <c r="C75" s="115">
        <v>27.876799999999999</v>
      </c>
      <c r="D75" s="115"/>
      <c r="E75" s="115"/>
      <c r="F75" s="115"/>
      <c r="G75" s="115"/>
      <c r="H75" s="115"/>
      <c r="I75" s="115"/>
      <c r="J75" s="115"/>
      <c r="K75" s="115"/>
      <c r="L75" s="115">
        <v>34.957918484130701</v>
      </c>
      <c r="M75" s="116">
        <v>1</v>
      </c>
      <c r="N75" s="115">
        <v>21.846111024171801</v>
      </c>
      <c r="O75" s="116">
        <v>2</v>
      </c>
      <c r="P75" s="115">
        <v>18.3716973777825</v>
      </c>
      <c r="Q75" s="116">
        <v>2</v>
      </c>
      <c r="R75" s="115">
        <v>14.2981357224619</v>
      </c>
      <c r="S75" s="116">
        <v>2</v>
      </c>
      <c r="T75" s="115">
        <v>17.471630012188601</v>
      </c>
      <c r="U75" s="116">
        <v>3</v>
      </c>
      <c r="V75" s="115">
        <v>10.661697161091601</v>
      </c>
      <c r="W75" s="116">
        <v>2</v>
      </c>
      <c r="Z75" s="115">
        <v>14.091101804701101</v>
      </c>
      <c r="AA75" s="116">
        <v>2</v>
      </c>
    </row>
    <row r="76" spans="1:27" x14ac:dyDescent="0.25">
      <c r="A76" s="113" t="s">
        <v>67</v>
      </c>
      <c r="B76" s="114">
        <v>43973</v>
      </c>
      <c r="C76" s="115">
        <v>16.485499999999998</v>
      </c>
      <c r="D76" s="115"/>
      <c r="E76" s="115"/>
      <c r="F76" s="115"/>
      <c r="G76" s="115"/>
      <c r="H76" s="115"/>
      <c r="I76" s="115"/>
      <c r="J76" s="115"/>
      <c r="K76" s="115"/>
      <c r="L76" s="115">
        <v>-3.5835823122174602</v>
      </c>
      <c r="M76" s="116">
        <v>27</v>
      </c>
      <c r="N76" s="115">
        <v>2.5918788018757399</v>
      </c>
      <c r="O76" s="116">
        <v>26</v>
      </c>
      <c r="P76" s="115">
        <v>6.1461392196045201</v>
      </c>
      <c r="Q76" s="116">
        <v>24</v>
      </c>
      <c r="R76" s="115">
        <v>6.9397731492773502</v>
      </c>
      <c r="S76" s="116">
        <v>21</v>
      </c>
      <c r="T76" s="115">
        <v>7.5323065622326899</v>
      </c>
      <c r="U76" s="116">
        <v>20</v>
      </c>
      <c r="V76" s="115">
        <v>7.6943758038040801</v>
      </c>
      <c r="W76" s="116">
        <v>19</v>
      </c>
      <c r="Z76" s="115">
        <v>9.3787935816164794</v>
      </c>
      <c r="AA76" s="116">
        <v>25</v>
      </c>
    </row>
    <row r="77" spans="1:27" x14ac:dyDescent="0.25">
      <c r="A77" s="113" t="s">
        <v>68</v>
      </c>
      <c r="B77" s="114">
        <v>43973</v>
      </c>
      <c r="C77" s="115">
        <v>1142.8444999999999</v>
      </c>
      <c r="D77" s="115"/>
      <c r="E77" s="115"/>
      <c r="F77" s="115"/>
      <c r="G77" s="115"/>
      <c r="H77" s="115"/>
      <c r="I77" s="115"/>
      <c r="J77" s="115"/>
      <c r="K77" s="115"/>
      <c r="L77" s="115">
        <v>8.9757545141359891</v>
      </c>
      <c r="M77" s="116">
        <v>22</v>
      </c>
      <c r="N77" s="115">
        <v>6.69527478116858</v>
      </c>
      <c r="O77" s="116">
        <v>23</v>
      </c>
      <c r="P77" s="115">
        <v>7.20353801533129</v>
      </c>
      <c r="Q77" s="116">
        <v>22</v>
      </c>
      <c r="R77" s="115">
        <v>7.5916894273634199</v>
      </c>
      <c r="S77" s="116">
        <v>20</v>
      </c>
      <c r="T77" s="115">
        <v>9.1833756218711802</v>
      </c>
      <c r="U77" s="116">
        <v>19</v>
      </c>
      <c r="V77" s="115"/>
      <c r="W77" s="116"/>
      <c r="Z77" s="115">
        <v>9.7454658878504592</v>
      </c>
      <c r="AA77" s="116">
        <v>23</v>
      </c>
    </row>
    <row r="78" spans="1:27" x14ac:dyDescent="0.25">
      <c r="A78" s="113" t="s">
        <v>69</v>
      </c>
      <c r="B78" s="114">
        <v>43973</v>
      </c>
      <c r="C78" s="115">
        <v>32.146799999999999</v>
      </c>
      <c r="D78" s="115"/>
      <c r="E78" s="115"/>
      <c r="F78" s="115"/>
      <c r="G78" s="115"/>
      <c r="H78" s="115"/>
      <c r="I78" s="115"/>
      <c r="J78" s="115"/>
      <c r="K78" s="115"/>
      <c r="L78" s="115">
        <v>11.6385383756986</v>
      </c>
      <c r="M78" s="116">
        <v>19</v>
      </c>
      <c r="N78" s="115">
        <v>7.0618826621339599</v>
      </c>
      <c r="O78" s="116">
        <v>22</v>
      </c>
      <c r="P78" s="115">
        <v>7.3164439259560003</v>
      </c>
      <c r="Q78" s="116">
        <v>21</v>
      </c>
      <c r="R78" s="115">
        <v>6.7817567284609002</v>
      </c>
      <c r="S78" s="116">
        <v>22</v>
      </c>
      <c r="T78" s="115">
        <v>6.9025743790295602</v>
      </c>
      <c r="U78" s="116">
        <v>22</v>
      </c>
      <c r="V78" s="115">
        <v>8.1223521868648394</v>
      </c>
      <c r="W78" s="116">
        <v>17</v>
      </c>
      <c r="Z78" s="115">
        <v>11.126591707326201</v>
      </c>
      <c r="AA78" s="116">
        <v>15</v>
      </c>
    </row>
    <row r="79" spans="1:27" x14ac:dyDescent="0.25">
      <c r="A79" s="113" t="s">
        <v>70</v>
      </c>
      <c r="B79" s="114">
        <v>43973</v>
      </c>
      <c r="C79" s="115">
        <v>28.782499999999999</v>
      </c>
      <c r="D79" s="115"/>
      <c r="E79" s="115"/>
      <c r="F79" s="115"/>
      <c r="G79" s="115"/>
      <c r="H79" s="115"/>
      <c r="I79" s="115"/>
      <c r="J79" s="115"/>
      <c r="K79" s="115"/>
      <c r="L79" s="115">
        <v>24.783718981798401</v>
      </c>
      <c r="M79" s="116">
        <v>9</v>
      </c>
      <c r="N79" s="115">
        <v>11.046663190823701</v>
      </c>
      <c r="O79" s="116">
        <v>16</v>
      </c>
      <c r="P79" s="115">
        <v>11.6430327039741</v>
      </c>
      <c r="Q79" s="116">
        <v>14</v>
      </c>
      <c r="R79" s="115">
        <v>10.849172269536799</v>
      </c>
      <c r="S79" s="116">
        <v>10</v>
      </c>
      <c r="T79" s="115">
        <v>13.1734222399843</v>
      </c>
      <c r="U79" s="116">
        <v>13</v>
      </c>
      <c r="V79" s="115">
        <v>10.641465028148501</v>
      </c>
      <c r="W79" s="116">
        <v>3</v>
      </c>
      <c r="Z79" s="115">
        <v>13.903771163244301</v>
      </c>
      <c r="AA79" s="116">
        <v>3</v>
      </c>
    </row>
    <row r="80" spans="1:27" x14ac:dyDescent="0.25">
      <c r="A80" s="113" t="s">
        <v>71</v>
      </c>
      <c r="B80" s="114">
        <v>43973</v>
      </c>
      <c r="C80" s="115">
        <v>23.803899999999999</v>
      </c>
      <c r="D80" s="115"/>
      <c r="E80" s="115"/>
      <c r="F80" s="115"/>
      <c r="G80" s="115"/>
      <c r="H80" s="115"/>
      <c r="I80" s="115"/>
      <c r="J80" s="115"/>
      <c r="K80" s="115"/>
      <c r="L80" s="115">
        <v>28.080663947496099</v>
      </c>
      <c r="M80" s="116">
        <v>6</v>
      </c>
      <c r="N80" s="115">
        <v>16.323721088911402</v>
      </c>
      <c r="O80" s="116">
        <v>8</v>
      </c>
      <c r="P80" s="115">
        <v>13.6575055908545</v>
      </c>
      <c r="Q80" s="116">
        <v>10</v>
      </c>
      <c r="R80" s="115">
        <v>11.3637070836456</v>
      </c>
      <c r="S80" s="116">
        <v>7</v>
      </c>
      <c r="T80" s="115">
        <v>13.694575522745399</v>
      </c>
      <c r="U80" s="116">
        <v>8</v>
      </c>
      <c r="V80" s="115">
        <v>9.7585089259889006</v>
      </c>
      <c r="W80" s="116">
        <v>9</v>
      </c>
      <c r="Z80" s="115">
        <v>13.1575737696548</v>
      </c>
      <c r="AA80" s="116">
        <v>5</v>
      </c>
    </row>
    <row r="81" spans="1:27" x14ac:dyDescent="0.25">
      <c r="A81" s="113" t="s">
        <v>72</v>
      </c>
      <c r="B81" s="114">
        <v>43973</v>
      </c>
      <c r="C81" s="115">
        <v>13.4498</v>
      </c>
      <c r="D81" s="115"/>
      <c r="E81" s="115"/>
      <c r="F81" s="115"/>
      <c r="G81" s="115"/>
      <c r="H81" s="115"/>
      <c r="I81" s="115"/>
      <c r="J81" s="115"/>
      <c r="K81" s="115"/>
      <c r="L81" s="115">
        <v>27.274627705265701</v>
      </c>
      <c r="M81" s="116">
        <v>8</v>
      </c>
      <c r="N81" s="115">
        <v>23.284322952423199</v>
      </c>
      <c r="O81" s="116">
        <v>1</v>
      </c>
      <c r="P81" s="115">
        <v>17.286204609039199</v>
      </c>
      <c r="Q81" s="116">
        <v>3</v>
      </c>
      <c r="R81" s="115">
        <v>13.3534235824152</v>
      </c>
      <c r="S81" s="116">
        <v>3</v>
      </c>
      <c r="T81" s="115">
        <v>17.492515929095202</v>
      </c>
      <c r="U81" s="116">
        <v>2</v>
      </c>
      <c r="V81" s="115">
        <v>10.7305843018262</v>
      </c>
      <c r="W81" s="116">
        <v>1</v>
      </c>
      <c r="Z81" s="115">
        <v>10.901965367965399</v>
      </c>
      <c r="AA81" s="116">
        <v>16</v>
      </c>
    </row>
    <row r="82" spans="1:27" x14ac:dyDescent="0.25">
      <c r="A82" s="113" t="s">
        <v>73</v>
      </c>
      <c r="B82" s="114">
        <v>43973</v>
      </c>
      <c r="C82" s="115">
        <v>29.285</v>
      </c>
      <c r="D82" s="115"/>
      <c r="E82" s="115"/>
      <c r="F82" s="115"/>
      <c r="G82" s="115"/>
      <c r="H82" s="115"/>
      <c r="I82" s="115"/>
      <c r="J82" s="115"/>
      <c r="K82" s="115"/>
      <c r="L82" s="115">
        <v>19.008768431335302</v>
      </c>
      <c r="M82" s="116">
        <v>15</v>
      </c>
      <c r="N82" s="115">
        <v>19.047976172953302</v>
      </c>
      <c r="O82" s="116">
        <v>4</v>
      </c>
      <c r="P82" s="115">
        <v>14.003646571156899</v>
      </c>
      <c r="Q82" s="116">
        <v>7</v>
      </c>
      <c r="R82" s="115">
        <v>10.5913893738593</v>
      </c>
      <c r="S82" s="116">
        <v>13</v>
      </c>
      <c r="T82" s="115">
        <v>13.3590746131058</v>
      </c>
      <c r="U82" s="116">
        <v>12</v>
      </c>
      <c r="V82" s="115">
        <v>8.6402860672977599</v>
      </c>
      <c r="W82" s="116">
        <v>13</v>
      </c>
      <c r="Z82" s="115">
        <v>12.212189448606701</v>
      </c>
      <c r="AA82" s="116">
        <v>12</v>
      </c>
    </row>
    <row r="83" spans="1:27" x14ac:dyDescent="0.25">
      <c r="A83" s="113" t="s">
        <v>74</v>
      </c>
      <c r="B83" s="114">
        <v>43973</v>
      </c>
      <c r="C83" s="115">
        <v>2156.6705999999999</v>
      </c>
      <c r="D83" s="115"/>
      <c r="E83" s="115"/>
      <c r="F83" s="115"/>
      <c r="G83" s="115"/>
      <c r="H83" s="115"/>
      <c r="I83" s="115"/>
      <c r="J83" s="115"/>
      <c r="K83" s="115"/>
      <c r="L83" s="115">
        <v>29.3681591609819</v>
      </c>
      <c r="M83" s="116">
        <v>4</v>
      </c>
      <c r="N83" s="115">
        <v>10.9849942436755</v>
      </c>
      <c r="O83" s="116">
        <v>17</v>
      </c>
      <c r="P83" s="115">
        <v>12.8620396720247</v>
      </c>
      <c r="Q83" s="116">
        <v>13</v>
      </c>
      <c r="R83" s="115">
        <v>10.820802187876399</v>
      </c>
      <c r="S83" s="116">
        <v>11</v>
      </c>
      <c r="T83" s="115">
        <v>13.511809952552101</v>
      </c>
      <c r="U83" s="116">
        <v>10</v>
      </c>
      <c r="V83" s="115">
        <v>10.273691306442</v>
      </c>
      <c r="W83" s="116">
        <v>6</v>
      </c>
      <c r="Z83" s="115">
        <v>13.1316781117165</v>
      </c>
      <c r="AA83" s="116">
        <v>6</v>
      </c>
    </row>
    <row r="84" spans="1:27" x14ac:dyDescent="0.25">
      <c r="A84" s="113" t="s">
        <v>75</v>
      </c>
      <c r="B84" s="114">
        <v>43973</v>
      </c>
      <c r="C84" s="115">
        <v>31.838799999999999</v>
      </c>
      <c r="D84" s="115"/>
      <c r="E84" s="115"/>
      <c r="F84" s="115"/>
      <c r="G84" s="115"/>
      <c r="H84" s="115"/>
      <c r="I84" s="115"/>
      <c r="J84" s="115"/>
      <c r="K84" s="115"/>
      <c r="L84" s="115">
        <v>-36.0322152969323</v>
      </c>
      <c r="M84" s="116">
        <v>30</v>
      </c>
      <c r="N84" s="115">
        <v>-2.83561833278194</v>
      </c>
      <c r="O84" s="116">
        <v>28</v>
      </c>
      <c r="P84" s="115">
        <v>2.4715421679607301</v>
      </c>
      <c r="Q84" s="116">
        <v>26</v>
      </c>
      <c r="R84" s="115">
        <v>3.2803916070984802</v>
      </c>
      <c r="S84" s="116">
        <v>26</v>
      </c>
      <c r="T84" s="115">
        <v>-3.1007089665262502</v>
      </c>
      <c r="U84" s="116">
        <v>28</v>
      </c>
      <c r="V84" s="115">
        <v>2.7059710826330998</v>
      </c>
      <c r="W84" s="116">
        <v>26</v>
      </c>
      <c r="Z84" s="115">
        <v>8.2048798796751701</v>
      </c>
      <c r="AA84" s="116">
        <v>28</v>
      </c>
    </row>
    <row r="85" spans="1:27" x14ac:dyDescent="0.25">
      <c r="A85" s="113" t="s">
        <v>76</v>
      </c>
      <c r="B85" s="114">
        <v>43973</v>
      </c>
      <c r="C85" s="115">
        <v>63.773000000000003</v>
      </c>
      <c r="D85" s="115"/>
      <c r="E85" s="115"/>
      <c r="F85" s="115"/>
      <c r="G85" s="115"/>
      <c r="H85" s="115"/>
      <c r="I85" s="115"/>
      <c r="J85" s="115"/>
      <c r="K85" s="115"/>
      <c r="L85" s="115">
        <v>6.6987471580069604</v>
      </c>
      <c r="M85" s="116">
        <v>24</v>
      </c>
      <c r="N85" s="115">
        <v>6.2598719164717096</v>
      </c>
      <c r="O85" s="116">
        <v>25</v>
      </c>
      <c r="P85" s="115">
        <v>6.4106920756693597</v>
      </c>
      <c r="Q85" s="116">
        <v>23</v>
      </c>
      <c r="R85" s="115">
        <v>6.1822690182355799</v>
      </c>
      <c r="S85" s="116">
        <v>24</v>
      </c>
      <c r="T85" s="115">
        <v>6.3054358431994899</v>
      </c>
      <c r="U85" s="116">
        <v>23</v>
      </c>
      <c r="V85" s="115">
        <v>4.7753532647767898</v>
      </c>
      <c r="W85" s="116">
        <v>23</v>
      </c>
      <c r="Z85" s="115">
        <v>9.1997179456909493</v>
      </c>
      <c r="AA85" s="116">
        <v>26</v>
      </c>
    </row>
    <row r="86" spans="1:27" x14ac:dyDescent="0.25">
      <c r="A86" s="113" t="s">
        <v>77</v>
      </c>
      <c r="B86" s="114">
        <v>43973</v>
      </c>
      <c r="C86" s="115">
        <v>15.7447</v>
      </c>
      <c r="D86" s="115"/>
      <c r="E86" s="115"/>
      <c r="F86" s="115"/>
      <c r="G86" s="115"/>
      <c r="H86" s="115"/>
      <c r="I86" s="115"/>
      <c r="J86" s="115"/>
      <c r="K86" s="115"/>
      <c r="L86" s="115">
        <v>10.160771429608401</v>
      </c>
      <c r="M86" s="116">
        <v>20</v>
      </c>
      <c r="N86" s="115">
        <v>11.795711518933899</v>
      </c>
      <c r="O86" s="116">
        <v>13</v>
      </c>
      <c r="P86" s="115">
        <v>13.4838810259747</v>
      </c>
      <c r="Q86" s="116">
        <v>11</v>
      </c>
      <c r="R86" s="115">
        <v>10.4266342325759</v>
      </c>
      <c r="S86" s="116">
        <v>14</v>
      </c>
      <c r="T86" s="115">
        <v>13.3952869241224</v>
      </c>
      <c r="U86" s="116">
        <v>11</v>
      </c>
      <c r="V86" s="115">
        <v>8.6560515263071203</v>
      </c>
      <c r="W86" s="116">
        <v>12</v>
      </c>
      <c r="Z86" s="115">
        <v>11.4580081967213</v>
      </c>
      <c r="AA86" s="116">
        <v>14</v>
      </c>
    </row>
    <row r="87" spans="1:27" x14ac:dyDescent="0.25">
      <c r="A87" s="113" t="s">
        <v>78</v>
      </c>
      <c r="B87" s="114">
        <v>43973</v>
      </c>
      <c r="C87" s="115">
        <v>28.271000000000001</v>
      </c>
      <c r="D87" s="115"/>
      <c r="E87" s="115"/>
      <c r="F87" s="115"/>
      <c r="G87" s="115"/>
      <c r="H87" s="115"/>
      <c r="I87" s="115"/>
      <c r="J87" s="115"/>
      <c r="K87" s="115"/>
      <c r="L87" s="115">
        <v>29.710066154294001</v>
      </c>
      <c r="M87" s="116">
        <v>3</v>
      </c>
      <c r="N87" s="115">
        <v>18.447005975929201</v>
      </c>
      <c r="O87" s="116">
        <v>6</v>
      </c>
      <c r="P87" s="115">
        <v>16.442279514062399</v>
      </c>
      <c r="Q87" s="116">
        <v>4</v>
      </c>
      <c r="R87" s="115">
        <v>13.3246406763237</v>
      </c>
      <c r="S87" s="116">
        <v>4</v>
      </c>
      <c r="T87" s="115">
        <v>17.011758073499401</v>
      </c>
      <c r="U87" s="116">
        <v>4</v>
      </c>
      <c r="V87" s="115">
        <v>10.632162448143101</v>
      </c>
      <c r="W87" s="116">
        <v>4</v>
      </c>
      <c r="Z87" s="115">
        <v>13.0953401015152</v>
      </c>
      <c r="AA87" s="116">
        <v>7</v>
      </c>
    </row>
    <row r="88" spans="1:27" x14ac:dyDescent="0.25">
      <c r="A88" s="113" t="s">
        <v>79</v>
      </c>
      <c r="B88" s="114">
        <v>43973</v>
      </c>
      <c r="C88" s="115">
        <v>33.174900000000001</v>
      </c>
      <c r="D88" s="115"/>
      <c r="E88" s="115"/>
      <c r="F88" s="115"/>
      <c r="G88" s="115"/>
      <c r="H88" s="115"/>
      <c r="I88" s="115"/>
      <c r="J88" s="115"/>
      <c r="K88" s="115"/>
      <c r="L88" s="115">
        <v>19.4462479200483</v>
      </c>
      <c r="M88" s="116">
        <v>14</v>
      </c>
      <c r="N88" s="115">
        <v>11.7302161107937</v>
      </c>
      <c r="O88" s="116">
        <v>14</v>
      </c>
      <c r="P88" s="115">
        <v>10.9098676731443</v>
      </c>
      <c r="Q88" s="116">
        <v>15</v>
      </c>
      <c r="R88" s="115">
        <v>9.6181717568315594</v>
      </c>
      <c r="S88" s="116">
        <v>15</v>
      </c>
      <c r="T88" s="115">
        <v>10.261150189485299</v>
      </c>
      <c r="U88" s="116">
        <v>17</v>
      </c>
      <c r="V88" s="115">
        <v>7.8163391702156702</v>
      </c>
      <c r="W88" s="116">
        <v>18</v>
      </c>
      <c r="Z88" s="115">
        <v>13.0597665711002</v>
      </c>
      <c r="AA88" s="116">
        <v>8</v>
      </c>
    </row>
    <row r="89" spans="1:27" x14ac:dyDescent="0.25">
      <c r="A89" s="113" t="s">
        <v>80</v>
      </c>
      <c r="B89" s="114">
        <v>43973</v>
      </c>
      <c r="C89" s="115">
        <v>18.9758</v>
      </c>
      <c r="D89" s="115"/>
      <c r="E89" s="115"/>
      <c r="F89" s="115"/>
      <c r="G89" s="115"/>
      <c r="H89" s="115"/>
      <c r="I89" s="115"/>
      <c r="J89" s="115"/>
      <c r="K89" s="115"/>
      <c r="L89" s="115">
        <v>24.0149214964488</v>
      </c>
      <c r="M89" s="116">
        <v>11</v>
      </c>
      <c r="N89" s="115">
        <v>14.6781423538346</v>
      </c>
      <c r="O89" s="116">
        <v>9</v>
      </c>
      <c r="P89" s="115">
        <v>13.401382844015799</v>
      </c>
      <c r="Q89" s="116">
        <v>12</v>
      </c>
      <c r="R89" s="115">
        <v>11.065744924331799</v>
      </c>
      <c r="S89" s="116">
        <v>8</v>
      </c>
      <c r="T89" s="115">
        <v>14.0378763098922</v>
      </c>
      <c r="U89" s="116">
        <v>6</v>
      </c>
      <c r="V89" s="115">
        <v>8.2278986061331807</v>
      </c>
      <c r="W89" s="116">
        <v>15</v>
      </c>
      <c r="Z89" s="115">
        <v>10.177918324849401</v>
      </c>
      <c r="AA89" s="116">
        <v>20</v>
      </c>
    </row>
    <row r="90" spans="1:27" x14ac:dyDescent="0.25">
      <c r="A90" s="113" t="s">
        <v>365</v>
      </c>
      <c r="B90" s="114">
        <v>43973</v>
      </c>
      <c r="C90" s="115">
        <v>0.38219999999999998</v>
      </c>
      <c r="D90" s="115"/>
      <c r="E90" s="115"/>
      <c r="F90" s="115"/>
      <c r="G90" s="115"/>
      <c r="H90" s="115"/>
      <c r="I90" s="115"/>
      <c r="J90" s="115"/>
      <c r="K90" s="115"/>
      <c r="L90" s="115">
        <v>8.97908979089779</v>
      </c>
      <c r="M90" s="116">
        <v>21</v>
      </c>
      <c r="N90" s="115">
        <v>8.8069932672069893</v>
      </c>
      <c r="O90" s="116">
        <v>19</v>
      </c>
      <c r="P90" s="115"/>
      <c r="Q90" s="116"/>
      <c r="R90" s="115"/>
      <c r="S90" s="116"/>
      <c r="T90" s="115"/>
      <c r="U90" s="116"/>
      <c r="V90" s="115"/>
      <c r="W90" s="116"/>
      <c r="Z90" s="115">
        <v>8.8442465907810508</v>
      </c>
      <c r="AA90" s="116">
        <v>27</v>
      </c>
    </row>
    <row r="91" spans="1:27" x14ac:dyDescent="0.25">
      <c r="A91" s="113" t="s">
        <v>81</v>
      </c>
      <c r="B91" s="114">
        <v>43973</v>
      </c>
      <c r="C91" s="115">
        <v>21.391400000000001</v>
      </c>
      <c r="D91" s="115"/>
      <c r="E91" s="115"/>
      <c r="F91" s="115"/>
      <c r="G91" s="115"/>
      <c r="H91" s="115"/>
      <c r="I91" s="115"/>
      <c r="J91" s="115"/>
      <c r="K91" s="115"/>
      <c r="L91" s="115">
        <v>23.006928831815699</v>
      </c>
      <c r="M91" s="116">
        <v>12</v>
      </c>
      <c r="N91" s="115">
        <v>18.064798967391798</v>
      </c>
      <c r="O91" s="116">
        <v>7</v>
      </c>
      <c r="P91" s="115">
        <v>5.9006705517773996</v>
      </c>
      <c r="Q91" s="116">
        <v>25</v>
      </c>
      <c r="R91" s="115">
        <v>4.1097438600332197</v>
      </c>
      <c r="S91" s="116">
        <v>25</v>
      </c>
      <c r="T91" s="115">
        <v>2.1113727455550202</v>
      </c>
      <c r="U91" s="116">
        <v>24</v>
      </c>
      <c r="V91" s="115">
        <v>2.52558516497283</v>
      </c>
      <c r="W91" s="116">
        <v>27</v>
      </c>
      <c r="Z91" s="115">
        <v>9.5703471400255609</v>
      </c>
      <c r="AA91" s="116">
        <v>24</v>
      </c>
    </row>
    <row r="92" spans="1:27" x14ac:dyDescent="0.25">
      <c r="A92" s="136"/>
      <c r="B92" s="136"/>
      <c r="C92" s="136"/>
      <c r="D92" s="118"/>
      <c r="E92" s="118"/>
      <c r="F92" s="118"/>
      <c r="G92" s="118"/>
      <c r="H92" s="118"/>
      <c r="I92" s="118"/>
      <c r="J92" s="118"/>
      <c r="K92" s="118"/>
      <c r="L92" s="136" t="s">
        <v>48</v>
      </c>
      <c r="M92" s="136"/>
      <c r="N92" s="136" t="s">
        <v>1</v>
      </c>
      <c r="O92" s="136"/>
      <c r="P92" s="136" t="s">
        <v>2</v>
      </c>
      <c r="Q92" s="136"/>
      <c r="R92" s="136" t="s">
        <v>3</v>
      </c>
      <c r="S92" s="136"/>
      <c r="T92" s="136" t="s">
        <v>4</v>
      </c>
      <c r="U92" s="136"/>
      <c r="V92" s="136" t="s">
        <v>5</v>
      </c>
      <c r="W92" s="136"/>
      <c r="Z92" s="118" t="s">
        <v>46</v>
      </c>
      <c r="AA92" s="136" t="s">
        <v>405</v>
      </c>
    </row>
    <row r="93" spans="1:27" x14ac:dyDescent="0.25">
      <c r="A93" s="136"/>
      <c r="B93" s="136"/>
      <c r="C93" s="136"/>
      <c r="D93" s="118"/>
      <c r="E93" s="118"/>
      <c r="F93" s="118"/>
      <c r="G93" s="118"/>
      <c r="H93" s="118"/>
      <c r="I93" s="118"/>
      <c r="J93" s="118"/>
      <c r="K93" s="118"/>
      <c r="L93" s="118" t="s">
        <v>0</v>
      </c>
      <c r="M93" s="118"/>
      <c r="N93" s="118" t="s">
        <v>0</v>
      </c>
      <c r="O93" s="118"/>
      <c r="P93" s="118" t="s">
        <v>0</v>
      </c>
      <c r="Q93" s="118"/>
      <c r="R93" s="118" t="s">
        <v>0</v>
      </c>
      <c r="S93" s="118"/>
      <c r="T93" s="118" t="s">
        <v>0</v>
      </c>
      <c r="U93" s="118"/>
      <c r="V93" s="118" t="s">
        <v>0</v>
      </c>
      <c r="W93" s="118"/>
      <c r="Z93" s="118" t="s">
        <v>0</v>
      </c>
      <c r="AA93" s="136"/>
    </row>
    <row r="94" spans="1:27" x14ac:dyDescent="0.25">
      <c r="A94" s="118" t="s">
        <v>7</v>
      </c>
      <c r="B94" s="118" t="s">
        <v>8</v>
      </c>
      <c r="C94" s="118" t="s">
        <v>9</v>
      </c>
      <c r="D94" s="118"/>
      <c r="E94" s="118"/>
      <c r="F94" s="118"/>
      <c r="G94" s="118"/>
      <c r="H94" s="118"/>
      <c r="I94" s="118"/>
      <c r="J94" s="118"/>
      <c r="K94" s="118"/>
      <c r="L94" s="118"/>
      <c r="M94" s="118" t="s">
        <v>10</v>
      </c>
      <c r="N94" s="118"/>
      <c r="O94" s="118" t="s">
        <v>10</v>
      </c>
      <c r="P94" s="118"/>
      <c r="Q94" s="118" t="s">
        <v>10</v>
      </c>
      <c r="R94" s="118"/>
      <c r="S94" s="118" t="s">
        <v>10</v>
      </c>
      <c r="T94" s="118"/>
      <c r="U94" s="118" t="s">
        <v>10</v>
      </c>
      <c r="V94" s="118"/>
      <c r="W94" s="118" t="s">
        <v>10</v>
      </c>
      <c r="Z94" s="118"/>
      <c r="AA94" s="118" t="s">
        <v>10</v>
      </c>
    </row>
    <row r="95" spans="1:27" x14ac:dyDescent="0.25">
      <c r="A95" s="112" t="s">
        <v>386</v>
      </c>
      <c r="B95" s="112"/>
      <c r="C95" s="112"/>
      <c r="D95" s="112"/>
      <c r="E95" s="112"/>
      <c r="F95" s="112"/>
      <c r="G95" s="112"/>
      <c r="H95" s="112"/>
      <c r="I95" s="112"/>
      <c r="J95" s="112"/>
      <c r="K95" s="112"/>
      <c r="L95" s="112"/>
      <c r="M95" s="112"/>
      <c r="N95" s="112"/>
      <c r="O95" s="112"/>
      <c r="P95" s="112"/>
      <c r="Q95" s="112"/>
      <c r="R95" s="112"/>
      <c r="S95" s="112"/>
      <c r="T95" s="112"/>
      <c r="U95" s="112"/>
      <c r="V95" s="112"/>
      <c r="W95" s="112"/>
      <c r="Z95" s="112"/>
      <c r="AA95" s="112"/>
    </row>
    <row r="96" spans="1:27" x14ac:dyDescent="0.25">
      <c r="A96" s="113" t="s">
        <v>82</v>
      </c>
      <c r="B96" s="114">
        <v>43973</v>
      </c>
      <c r="C96" s="115">
        <v>22.2073</v>
      </c>
      <c r="D96" s="115"/>
      <c r="E96" s="115"/>
      <c r="F96" s="115"/>
      <c r="G96" s="115"/>
      <c r="H96" s="115"/>
      <c r="I96" s="115"/>
      <c r="J96" s="115"/>
      <c r="K96" s="115"/>
      <c r="L96" s="115">
        <v>2.50341805908401</v>
      </c>
      <c r="M96" s="116">
        <v>28</v>
      </c>
      <c r="N96" s="115">
        <v>1.7982123783565001</v>
      </c>
      <c r="O96" s="116">
        <v>30</v>
      </c>
      <c r="P96" s="115">
        <v>-3.5457873837579199</v>
      </c>
      <c r="Q96" s="116">
        <v>30</v>
      </c>
      <c r="R96" s="115">
        <v>-3.3142209821891502</v>
      </c>
      <c r="S96" s="116">
        <v>30</v>
      </c>
      <c r="T96" s="115">
        <v>1.2518138528526801</v>
      </c>
      <c r="U96" s="116">
        <v>28</v>
      </c>
      <c r="V96" s="115">
        <v>3.2319434943003702</v>
      </c>
      <c r="W96" s="116">
        <v>27</v>
      </c>
      <c r="Z96" s="115">
        <v>10.9691395864106</v>
      </c>
      <c r="AA96" s="116">
        <v>21</v>
      </c>
    </row>
    <row r="97" spans="1:27" x14ac:dyDescent="0.25">
      <c r="A97" s="113" t="s">
        <v>83</v>
      </c>
      <c r="B97" s="114">
        <v>43973</v>
      </c>
      <c r="C97" s="115">
        <v>32.104999999999997</v>
      </c>
      <c r="D97" s="115"/>
      <c r="E97" s="115"/>
      <c r="F97" s="115"/>
      <c r="G97" s="115"/>
      <c r="H97" s="115"/>
      <c r="I97" s="115"/>
      <c r="J97" s="115"/>
      <c r="K97" s="115"/>
      <c r="L97" s="115">
        <v>2.5139310252981901</v>
      </c>
      <c r="M97" s="116">
        <v>27</v>
      </c>
      <c r="N97" s="115">
        <v>1.8161857266599299</v>
      </c>
      <c r="O97" s="116">
        <v>29</v>
      </c>
      <c r="P97" s="115">
        <v>-3.53647646671488</v>
      </c>
      <c r="Q97" s="116">
        <v>29</v>
      </c>
      <c r="R97" s="115">
        <v>-3.3081794455218998</v>
      </c>
      <c r="S97" s="116">
        <v>29</v>
      </c>
      <c r="T97" s="115">
        <v>1.25627252967739</v>
      </c>
      <c r="U97" s="116">
        <v>27</v>
      </c>
      <c r="V97" s="115">
        <v>3.2338544612839102</v>
      </c>
      <c r="W97" s="116">
        <v>26</v>
      </c>
      <c r="Z97" s="115">
        <v>14.1153341497551</v>
      </c>
      <c r="AA97" s="116">
        <v>10</v>
      </c>
    </row>
    <row r="98" spans="1:27" x14ac:dyDescent="0.25">
      <c r="A98" s="113" t="s">
        <v>84</v>
      </c>
      <c r="B98" s="114">
        <v>43973</v>
      </c>
      <c r="C98" s="115">
        <v>0.96740000000000004</v>
      </c>
      <c r="D98" s="115"/>
      <c r="E98" s="115"/>
      <c r="F98" s="115"/>
      <c r="G98" s="115"/>
      <c r="H98" s="115"/>
      <c r="I98" s="115"/>
      <c r="J98" s="115"/>
      <c r="K98" s="115"/>
      <c r="L98" s="115">
        <v>0</v>
      </c>
      <c r="M98" s="116">
        <v>29</v>
      </c>
      <c r="N98" s="115">
        <v>-101.549594376785</v>
      </c>
      <c r="O98" s="116">
        <v>34</v>
      </c>
      <c r="P98" s="115"/>
      <c r="Q98" s="116"/>
      <c r="R98" s="115"/>
      <c r="S98" s="116"/>
      <c r="T98" s="115"/>
      <c r="U98" s="116"/>
      <c r="V98" s="115"/>
      <c r="W98" s="116"/>
      <c r="Z98" s="115">
        <v>-48.805151015452502</v>
      </c>
      <c r="AA98" s="116">
        <v>33</v>
      </c>
    </row>
    <row r="99" spans="1:27" x14ac:dyDescent="0.25">
      <c r="A99" s="113" t="s">
        <v>85</v>
      </c>
      <c r="B99" s="114">
        <v>43973</v>
      </c>
      <c r="C99" s="115">
        <v>1.3985000000000001</v>
      </c>
      <c r="D99" s="115"/>
      <c r="E99" s="115"/>
      <c r="F99" s="115"/>
      <c r="G99" s="115"/>
      <c r="H99" s="115"/>
      <c r="I99" s="115"/>
      <c r="J99" s="115"/>
      <c r="K99" s="115"/>
      <c r="L99" s="115">
        <v>0</v>
      </c>
      <c r="M99" s="116">
        <v>29</v>
      </c>
      <c r="N99" s="115">
        <v>-101.533132077218</v>
      </c>
      <c r="O99" s="116">
        <v>33</v>
      </c>
      <c r="P99" s="115"/>
      <c r="Q99" s="116"/>
      <c r="R99" s="115"/>
      <c r="S99" s="116"/>
      <c r="T99" s="115"/>
      <c r="U99" s="116"/>
      <c r="V99" s="115"/>
      <c r="W99" s="116"/>
      <c r="Z99" s="115">
        <v>-48.809453634566502</v>
      </c>
      <c r="AA99" s="116">
        <v>34</v>
      </c>
    </row>
    <row r="100" spans="1:27" x14ac:dyDescent="0.25">
      <c r="A100" s="113" t="s">
        <v>86</v>
      </c>
      <c r="B100" s="114">
        <v>43973</v>
      </c>
      <c r="C100" s="115">
        <v>21.845400000000001</v>
      </c>
      <c r="D100" s="115"/>
      <c r="E100" s="115"/>
      <c r="F100" s="115"/>
      <c r="G100" s="115"/>
      <c r="H100" s="115"/>
      <c r="I100" s="115"/>
      <c r="J100" s="115"/>
      <c r="K100" s="115"/>
      <c r="L100" s="115">
        <v>24.249830753787698</v>
      </c>
      <c r="M100" s="116">
        <v>9</v>
      </c>
      <c r="N100" s="115">
        <v>13.1317640817813</v>
      </c>
      <c r="O100" s="116">
        <v>12</v>
      </c>
      <c r="P100" s="115">
        <v>14.6790118824704</v>
      </c>
      <c r="Q100" s="116">
        <v>5</v>
      </c>
      <c r="R100" s="115">
        <v>12.2696194111029</v>
      </c>
      <c r="S100" s="116">
        <v>4</v>
      </c>
      <c r="T100" s="115">
        <v>14.4529135372961</v>
      </c>
      <c r="U100" s="116">
        <v>5</v>
      </c>
      <c r="V100" s="115">
        <v>9.3548580417864606</v>
      </c>
      <c r="W100" s="116">
        <v>5</v>
      </c>
      <c r="Z100" s="115">
        <v>13.050319951705401</v>
      </c>
      <c r="AA100" s="116">
        <v>12</v>
      </c>
    </row>
    <row r="101" spans="1:27" x14ac:dyDescent="0.25">
      <c r="A101" s="113" t="s">
        <v>87</v>
      </c>
      <c r="B101" s="114">
        <v>43973</v>
      </c>
      <c r="C101" s="115">
        <v>17.218</v>
      </c>
      <c r="D101" s="115"/>
      <c r="E101" s="115"/>
      <c r="F101" s="115"/>
      <c r="G101" s="115"/>
      <c r="H101" s="115"/>
      <c r="I101" s="115"/>
      <c r="J101" s="115"/>
      <c r="K101" s="115"/>
      <c r="L101" s="115">
        <v>-8.6298368029525694</v>
      </c>
      <c r="M101" s="116">
        <v>32</v>
      </c>
      <c r="N101" s="115">
        <v>6.3323755587908703</v>
      </c>
      <c r="O101" s="116">
        <v>24</v>
      </c>
      <c r="P101" s="115">
        <v>7.4424322808544003</v>
      </c>
      <c r="Q101" s="116">
        <v>22</v>
      </c>
      <c r="R101" s="115">
        <v>5.9612034306414303</v>
      </c>
      <c r="S101" s="116">
        <v>26</v>
      </c>
      <c r="T101" s="115">
        <v>0.14036385081494801</v>
      </c>
      <c r="U101" s="116">
        <v>29</v>
      </c>
      <c r="V101" s="115">
        <v>3.1811813776215301</v>
      </c>
      <c r="W101" s="116">
        <v>28</v>
      </c>
      <c r="Z101" s="115">
        <v>9.1382934443288306</v>
      </c>
      <c r="AA101" s="116">
        <v>29</v>
      </c>
    </row>
    <row r="102" spans="1:27" x14ac:dyDescent="0.25">
      <c r="A102" s="113" t="s">
        <v>88</v>
      </c>
      <c r="B102" s="114">
        <v>43973</v>
      </c>
      <c r="C102" s="115">
        <v>35.2622</v>
      </c>
      <c r="D102" s="115"/>
      <c r="E102" s="115"/>
      <c r="F102" s="115"/>
      <c r="G102" s="115"/>
      <c r="H102" s="115"/>
      <c r="I102" s="115"/>
      <c r="J102" s="115"/>
      <c r="K102" s="115"/>
      <c r="L102" s="115">
        <v>21.771408557361099</v>
      </c>
      <c r="M102" s="116">
        <v>13</v>
      </c>
      <c r="N102" s="115">
        <v>13.4459252651142</v>
      </c>
      <c r="O102" s="116">
        <v>10</v>
      </c>
      <c r="P102" s="115">
        <v>13.130885787275</v>
      </c>
      <c r="Q102" s="116">
        <v>9</v>
      </c>
      <c r="R102" s="115">
        <v>10.204441159635699</v>
      </c>
      <c r="S102" s="116">
        <v>10</v>
      </c>
      <c r="T102" s="115">
        <v>11.418644139661801</v>
      </c>
      <c r="U102" s="116">
        <v>16</v>
      </c>
      <c r="V102" s="115">
        <v>7.6233473845747097</v>
      </c>
      <c r="W102" s="116">
        <v>14</v>
      </c>
      <c r="Z102" s="115">
        <v>16.120110139860099</v>
      </c>
      <c r="AA102" s="116">
        <v>6</v>
      </c>
    </row>
    <row r="103" spans="1:27" x14ac:dyDescent="0.25">
      <c r="A103" s="113" t="s">
        <v>89</v>
      </c>
      <c r="B103" s="114">
        <v>43973</v>
      </c>
      <c r="C103" s="115">
        <v>23.336200000000002</v>
      </c>
      <c r="D103" s="115"/>
      <c r="E103" s="115"/>
      <c r="F103" s="115"/>
      <c r="G103" s="115"/>
      <c r="H103" s="115"/>
      <c r="I103" s="115"/>
      <c r="J103" s="115"/>
      <c r="K103" s="115"/>
      <c r="L103" s="115">
        <v>28.405499668184</v>
      </c>
      <c r="M103" s="116">
        <v>5</v>
      </c>
      <c r="N103" s="115">
        <v>17.7380355709108</v>
      </c>
      <c r="O103" s="116">
        <v>6</v>
      </c>
      <c r="P103" s="115">
        <v>13.099334129764999</v>
      </c>
      <c r="Q103" s="116">
        <v>10</v>
      </c>
      <c r="R103" s="115">
        <v>9.8182038676731196</v>
      </c>
      <c r="S103" s="116">
        <v>13</v>
      </c>
      <c r="T103" s="115">
        <v>12.6744058504002</v>
      </c>
      <c r="U103" s="116">
        <v>10</v>
      </c>
      <c r="V103" s="115">
        <v>7.2444640435887599</v>
      </c>
      <c r="W103" s="116">
        <v>17</v>
      </c>
      <c r="Z103" s="115">
        <v>12.135908750934901</v>
      </c>
      <c r="AA103" s="116">
        <v>16</v>
      </c>
    </row>
    <row r="104" spans="1:27" x14ac:dyDescent="0.25">
      <c r="A104" s="113" t="s">
        <v>90</v>
      </c>
      <c r="B104" s="114">
        <v>43973</v>
      </c>
      <c r="C104" s="115">
        <v>2537.8036000000002</v>
      </c>
      <c r="D104" s="115"/>
      <c r="E104" s="115"/>
      <c r="F104" s="115"/>
      <c r="G104" s="115"/>
      <c r="H104" s="115"/>
      <c r="I104" s="115"/>
      <c r="J104" s="115"/>
      <c r="K104" s="115"/>
      <c r="L104" s="115">
        <v>32.580353479963399</v>
      </c>
      <c r="M104" s="116">
        <v>2</v>
      </c>
      <c r="N104" s="115">
        <v>20.424415262824802</v>
      </c>
      <c r="O104" s="116">
        <v>3</v>
      </c>
      <c r="P104" s="115">
        <v>17.921252556600098</v>
      </c>
      <c r="Q104" s="116">
        <v>1</v>
      </c>
      <c r="R104" s="115">
        <v>17.459726370978</v>
      </c>
      <c r="S104" s="116">
        <v>1</v>
      </c>
      <c r="T104" s="115">
        <v>17.401483284829801</v>
      </c>
      <c r="U104" s="116">
        <v>1</v>
      </c>
      <c r="V104" s="115">
        <v>9.5256313954716099</v>
      </c>
      <c r="W104" s="116">
        <v>4</v>
      </c>
      <c r="Z104" s="115">
        <v>11.7870288534229</v>
      </c>
      <c r="AA104" s="116">
        <v>18</v>
      </c>
    </row>
    <row r="105" spans="1:27" x14ac:dyDescent="0.25">
      <c r="A105" s="113" t="s">
        <v>91</v>
      </c>
      <c r="B105" s="114">
        <v>43973</v>
      </c>
      <c r="C105" s="115">
        <v>22.184699999999999</v>
      </c>
      <c r="D105" s="115"/>
      <c r="E105" s="115"/>
      <c r="F105" s="115"/>
      <c r="G105" s="115"/>
      <c r="H105" s="115"/>
      <c r="I105" s="115"/>
      <c r="J105" s="115"/>
      <c r="K105" s="115"/>
      <c r="L105" s="115">
        <v>7.7267249422007103</v>
      </c>
      <c r="M105" s="116">
        <v>25</v>
      </c>
      <c r="N105" s="115">
        <v>9.9600011813106999</v>
      </c>
      <c r="O105" s="116">
        <v>18</v>
      </c>
      <c r="P105" s="115">
        <v>9.2132305820938303</v>
      </c>
      <c r="Q105" s="116">
        <v>18</v>
      </c>
      <c r="R105" s="115">
        <v>7.9364697537496403</v>
      </c>
      <c r="S105" s="116">
        <v>20</v>
      </c>
      <c r="T105" s="115">
        <v>11.824550188260901</v>
      </c>
      <c r="U105" s="116">
        <v>15</v>
      </c>
      <c r="V105" s="115">
        <v>8.7323032849394</v>
      </c>
      <c r="W105" s="116">
        <v>10</v>
      </c>
      <c r="Z105" s="115">
        <v>10.230999539912601</v>
      </c>
      <c r="AA105" s="116">
        <v>24</v>
      </c>
    </row>
    <row r="106" spans="1:27" x14ac:dyDescent="0.25">
      <c r="A106" s="113" t="s">
        <v>92</v>
      </c>
      <c r="B106" s="114">
        <v>43973</v>
      </c>
      <c r="C106" s="115">
        <v>65.606800000000007</v>
      </c>
      <c r="D106" s="115"/>
      <c r="E106" s="115"/>
      <c r="F106" s="115"/>
      <c r="G106" s="115"/>
      <c r="H106" s="115"/>
      <c r="I106" s="115"/>
      <c r="J106" s="115"/>
      <c r="K106" s="115"/>
      <c r="L106" s="115">
        <v>-25.409638710049698</v>
      </c>
      <c r="M106" s="116">
        <v>33</v>
      </c>
      <c r="N106" s="115">
        <v>-13.521619939481401</v>
      </c>
      <c r="O106" s="116">
        <v>32</v>
      </c>
      <c r="P106" s="115">
        <v>-10.339561267234</v>
      </c>
      <c r="Q106" s="116">
        <v>31</v>
      </c>
      <c r="R106" s="115">
        <v>-4.9265382798936397</v>
      </c>
      <c r="S106" s="116">
        <v>31</v>
      </c>
      <c r="T106" s="115">
        <v>-2.1117477089485099</v>
      </c>
      <c r="U106" s="116">
        <v>30</v>
      </c>
      <c r="V106" s="115">
        <v>4.7320844473058798</v>
      </c>
      <c r="W106" s="116">
        <v>21</v>
      </c>
      <c r="Z106" s="115">
        <v>23.9373534614931</v>
      </c>
      <c r="AA106" s="116">
        <v>2</v>
      </c>
    </row>
    <row r="107" spans="1:27" x14ac:dyDescent="0.25">
      <c r="A107" s="113" t="s">
        <v>93</v>
      </c>
      <c r="B107" s="114">
        <v>43973</v>
      </c>
      <c r="C107" s="115">
        <v>64.806200000000004</v>
      </c>
      <c r="D107" s="115"/>
      <c r="E107" s="115"/>
      <c r="F107" s="115"/>
      <c r="G107" s="115"/>
      <c r="H107" s="115"/>
      <c r="I107" s="115"/>
      <c r="J107" s="115"/>
      <c r="K107" s="115"/>
      <c r="L107" s="115">
        <v>15.6439029854052</v>
      </c>
      <c r="M107" s="116">
        <v>18</v>
      </c>
      <c r="N107" s="115">
        <v>6.8073268782086203</v>
      </c>
      <c r="O107" s="116">
        <v>21</v>
      </c>
      <c r="P107" s="115">
        <v>7.9863501285803897</v>
      </c>
      <c r="Q107" s="116">
        <v>19</v>
      </c>
      <c r="R107" s="115">
        <v>8.1550780742334901</v>
      </c>
      <c r="S107" s="116">
        <v>16</v>
      </c>
      <c r="T107" s="115">
        <v>9.0665894276395704</v>
      </c>
      <c r="U107" s="116">
        <v>18</v>
      </c>
      <c r="V107" s="115">
        <v>4.5200550680016098</v>
      </c>
      <c r="W107" s="116">
        <v>23</v>
      </c>
      <c r="Z107" s="115">
        <v>23.7439323442137</v>
      </c>
      <c r="AA107" s="116">
        <v>3</v>
      </c>
    </row>
    <row r="108" spans="1:27" x14ac:dyDescent="0.25">
      <c r="A108" s="113" t="s">
        <v>94</v>
      </c>
      <c r="B108" s="114">
        <v>43973</v>
      </c>
      <c r="C108" s="115">
        <v>64.806200000000004</v>
      </c>
      <c r="D108" s="115"/>
      <c r="E108" s="115"/>
      <c r="F108" s="115"/>
      <c r="G108" s="115"/>
      <c r="H108" s="115"/>
      <c r="I108" s="115"/>
      <c r="J108" s="115"/>
      <c r="K108" s="115"/>
      <c r="L108" s="115">
        <v>15.6439029854052</v>
      </c>
      <c r="M108" s="116">
        <v>18</v>
      </c>
      <c r="N108" s="115">
        <v>6.8073268782086203</v>
      </c>
      <c r="O108" s="116">
        <v>21</v>
      </c>
      <c r="P108" s="115">
        <v>7.9863501285803897</v>
      </c>
      <c r="Q108" s="116">
        <v>19</v>
      </c>
      <c r="R108" s="115">
        <v>8.1550780742334901</v>
      </c>
      <c r="S108" s="116">
        <v>16</v>
      </c>
      <c r="T108" s="115">
        <v>9.0665894276395704</v>
      </c>
      <c r="U108" s="116">
        <v>18</v>
      </c>
      <c r="V108" s="115">
        <v>4.5200550680016098</v>
      </c>
      <c r="W108" s="116">
        <v>23</v>
      </c>
      <c r="Z108" s="115">
        <v>23.7439323442137</v>
      </c>
      <c r="AA108" s="116">
        <v>3</v>
      </c>
    </row>
    <row r="109" spans="1:27" x14ac:dyDescent="0.25">
      <c r="A109" s="113" t="s">
        <v>95</v>
      </c>
      <c r="B109" s="114">
        <v>43973</v>
      </c>
      <c r="C109" s="115">
        <v>64.806200000000004</v>
      </c>
      <c r="D109" s="115"/>
      <c r="E109" s="115"/>
      <c r="F109" s="115"/>
      <c r="G109" s="115"/>
      <c r="H109" s="115"/>
      <c r="I109" s="115"/>
      <c r="J109" s="115"/>
      <c r="K109" s="115"/>
      <c r="L109" s="115">
        <v>15.6439029854052</v>
      </c>
      <c r="M109" s="116">
        <v>18</v>
      </c>
      <c r="N109" s="115">
        <v>6.8073268782086203</v>
      </c>
      <c r="O109" s="116">
        <v>21</v>
      </c>
      <c r="P109" s="115">
        <v>7.9863501285803897</v>
      </c>
      <c r="Q109" s="116">
        <v>19</v>
      </c>
      <c r="R109" s="115">
        <v>8.1550780742334901</v>
      </c>
      <c r="S109" s="116">
        <v>16</v>
      </c>
      <c r="T109" s="115">
        <v>9.0665894276395704</v>
      </c>
      <c r="U109" s="116">
        <v>18</v>
      </c>
      <c r="V109" s="115">
        <v>4.5200550680016098</v>
      </c>
      <c r="W109" s="116">
        <v>23</v>
      </c>
      <c r="Z109" s="115">
        <v>23.7439323442137</v>
      </c>
      <c r="AA109" s="116">
        <v>3</v>
      </c>
    </row>
    <row r="110" spans="1:27" x14ac:dyDescent="0.25">
      <c r="A110" s="113" t="s">
        <v>96</v>
      </c>
      <c r="B110" s="114">
        <v>43973</v>
      </c>
      <c r="C110" s="115">
        <v>27.327999999999999</v>
      </c>
      <c r="D110" s="115"/>
      <c r="E110" s="115"/>
      <c r="F110" s="115"/>
      <c r="G110" s="115"/>
      <c r="H110" s="115"/>
      <c r="I110" s="115"/>
      <c r="J110" s="115"/>
      <c r="K110" s="115"/>
      <c r="L110" s="115">
        <v>17.990355170356398</v>
      </c>
      <c r="M110" s="116">
        <v>16</v>
      </c>
      <c r="N110" s="115">
        <v>10.4356414756313</v>
      </c>
      <c r="O110" s="116">
        <v>15</v>
      </c>
      <c r="P110" s="115">
        <v>9.7548956852728104</v>
      </c>
      <c r="Q110" s="116">
        <v>17</v>
      </c>
      <c r="R110" s="115">
        <v>7.9567370841567504</v>
      </c>
      <c r="S110" s="116">
        <v>19</v>
      </c>
      <c r="T110" s="115">
        <v>11.831423011911699</v>
      </c>
      <c r="U110" s="116">
        <v>14</v>
      </c>
      <c r="V110" s="115">
        <v>7.3144933773881897</v>
      </c>
      <c r="W110" s="116">
        <v>16</v>
      </c>
      <c r="Z110" s="115">
        <v>13.7106438326469</v>
      </c>
      <c r="AA110" s="116">
        <v>11</v>
      </c>
    </row>
    <row r="111" spans="1:27" x14ac:dyDescent="0.25">
      <c r="A111" s="113" t="s">
        <v>97</v>
      </c>
      <c r="B111" s="114">
        <v>43973</v>
      </c>
      <c r="C111" s="115">
        <v>26.370899999999999</v>
      </c>
      <c r="D111" s="115"/>
      <c r="E111" s="115"/>
      <c r="F111" s="115"/>
      <c r="G111" s="115"/>
      <c r="H111" s="115"/>
      <c r="I111" s="115"/>
      <c r="J111" s="115"/>
      <c r="K111" s="115"/>
      <c r="L111" s="115">
        <v>26.898186727647499</v>
      </c>
      <c r="M111" s="116">
        <v>7</v>
      </c>
      <c r="N111" s="115">
        <v>13.2122012051456</v>
      </c>
      <c r="O111" s="116">
        <v>11</v>
      </c>
      <c r="P111" s="115">
        <v>14.1491044578367</v>
      </c>
      <c r="Q111" s="116">
        <v>6</v>
      </c>
      <c r="R111" s="115">
        <v>12.082654476974099</v>
      </c>
      <c r="S111" s="116">
        <v>6</v>
      </c>
      <c r="T111" s="115">
        <v>13.0615259721618</v>
      </c>
      <c r="U111" s="116">
        <v>8</v>
      </c>
      <c r="V111" s="115">
        <v>9.2258676803964406</v>
      </c>
      <c r="W111" s="116">
        <v>6</v>
      </c>
      <c r="Z111" s="115">
        <v>15.828817218543</v>
      </c>
      <c r="AA111" s="116">
        <v>7</v>
      </c>
    </row>
    <row r="112" spans="1:27" x14ac:dyDescent="0.25">
      <c r="A112" s="113" t="s">
        <v>98</v>
      </c>
      <c r="B112" s="114">
        <v>43973</v>
      </c>
      <c r="C112" s="115">
        <v>16.294699999999999</v>
      </c>
      <c r="D112" s="115"/>
      <c r="E112" s="115"/>
      <c r="F112" s="115"/>
      <c r="G112" s="115"/>
      <c r="H112" s="115"/>
      <c r="I112" s="115"/>
      <c r="J112" s="115"/>
      <c r="K112" s="115"/>
      <c r="L112" s="115">
        <v>17.680387017240299</v>
      </c>
      <c r="M112" s="116">
        <v>17</v>
      </c>
      <c r="N112" s="115">
        <v>6.9920238943759401</v>
      </c>
      <c r="O112" s="116">
        <v>20</v>
      </c>
      <c r="P112" s="115">
        <v>9.8276783569859507</v>
      </c>
      <c r="Q112" s="116">
        <v>15</v>
      </c>
      <c r="R112" s="115">
        <v>7.692589433957</v>
      </c>
      <c r="S112" s="116">
        <v>21</v>
      </c>
      <c r="T112" s="115">
        <v>6.4037727277026004</v>
      </c>
      <c r="U112" s="116">
        <v>23</v>
      </c>
      <c r="V112" s="115">
        <v>4.77535340345778</v>
      </c>
      <c r="W112" s="116">
        <v>20</v>
      </c>
      <c r="Z112" s="115">
        <v>7.6255077995353497</v>
      </c>
      <c r="AA112" s="116">
        <v>32</v>
      </c>
    </row>
    <row r="113" spans="1:27" x14ac:dyDescent="0.25">
      <c r="A113" s="113" t="s">
        <v>99</v>
      </c>
      <c r="B113" s="114">
        <v>43973</v>
      </c>
      <c r="C113" s="115">
        <v>26.210999999999999</v>
      </c>
      <c r="D113" s="115"/>
      <c r="E113" s="115"/>
      <c r="F113" s="115"/>
      <c r="G113" s="115"/>
      <c r="H113" s="115"/>
      <c r="I113" s="115"/>
      <c r="J113" s="115"/>
      <c r="K113" s="115"/>
      <c r="L113" s="115">
        <v>34.173697484594904</v>
      </c>
      <c r="M113" s="116">
        <v>1</v>
      </c>
      <c r="N113" s="115">
        <v>21.011027154634601</v>
      </c>
      <c r="O113" s="116">
        <v>2</v>
      </c>
      <c r="P113" s="115">
        <v>17.513415734390701</v>
      </c>
      <c r="Q113" s="116">
        <v>2</v>
      </c>
      <c r="R113" s="115">
        <v>13.4441504144711</v>
      </c>
      <c r="S113" s="116">
        <v>2</v>
      </c>
      <c r="T113" s="115">
        <v>16.582154082745799</v>
      </c>
      <c r="U113" s="116">
        <v>2</v>
      </c>
      <c r="V113" s="115">
        <v>9.6999735051890497</v>
      </c>
      <c r="W113" s="116">
        <v>2</v>
      </c>
      <c r="Z113" s="115">
        <v>14.121754176611001</v>
      </c>
      <c r="AA113" s="116">
        <v>9</v>
      </c>
    </row>
    <row r="114" spans="1:27" x14ac:dyDescent="0.25">
      <c r="A114" s="113" t="s">
        <v>100</v>
      </c>
      <c r="B114" s="114">
        <v>43973</v>
      </c>
      <c r="C114" s="115">
        <v>15.863899999999999</v>
      </c>
      <c r="D114" s="115"/>
      <c r="E114" s="115"/>
      <c r="F114" s="115"/>
      <c r="G114" s="115"/>
      <c r="H114" s="115"/>
      <c r="I114" s="115"/>
      <c r="J114" s="115"/>
      <c r="K114" s="115"/>
      <c r="L114" s="115">
        <v>-4.2264477276915402</v>
      </c>
      <c r="M114" s="116">
        <v>31</v>
      </c>
      <c r="N114" s="115">
        <v>1.9401306713604201</v>
      </c>
      <c r="O114" s="116">
        <v>28</v>
      </c>
      <c r="P114" s="115">
        <v>5.4793299564054401</v>
      </c>
      <c r="Q114" s="116">
        <v>26</v>
      </c>
      <c r="R114" s="115">
        <v>6.2597242146837697</v>
      </c>
      <c r="S114" s="116">
        <v>23</v>
      </c>
      <c r="T114" s="115">
        <v>6.8376589819413702</v>
      </c>
      <c r="U114" s="116">
        <v>22</v>
      </c>
      <c r="V114" s="115">
        <v>6.9299715264320501</v>
      </c>
      <c r="W114" s="116">
        <v>18</v>
      </c>
      <c r="Z114" s="115">
        <v>8.4798870839936598</v>
      </c>
      <c r="AA114" s="116">
        <v>31</v>
      </c>
    </row>
    <row r="115" spans="1:27" x14ac:dyDescent="0.25">
      <c r="A115" s="113" t="s">
        <v>101</v>
      </c>
      <c r="B115" s="114">
        <v>43973</v>
      </c>
      <c r="C115" s="115">
        <v>1134.2557999999999</v>
      </c>
      <c r="D115" s="115"/>
      <c r="E115" s="115"/>
      <c r="F115" s="115"/>
      <c r="G115" s="115"/>
      <c r="H115" s="115"/>
      <c r="I115" s="115"/>
      <c r="J115" s="115"/>
      <c r="K115" s="115"/>
      <c r="L115" s="115">
        <v>8.4555412389056706</v>
      </c>
      <c r="M115" s="116">
        <v>24</v>
      </c>
      <c r="N115" s="115">
        <v>6.1628682854397798</v>
      </c>
      <c r="O115" s="116">
        <v>26</v>
      </c>
      <c r="P115" s="115">
        <v>6.6640658778984596</v>
      </c>
      <c r="Q115" s="116">
        <v>24</v>
      </c>
      <c r="R115" s="115">
        <v>7.0417950767399802</v>
      </c>
      <c r="S115" s="116">
        <v>22</v>
      </c>
      <c r="T115" s="115">
        <v>8.6254005178803403</v>
      </c>
      <c r="U115" s="116">
        <v>21</v>
      </c>
      <c r="V115" s="115"/>
      <c r="W115" s="116"/>
      <c r="Z115" s="115">
        <v>9.1595078504672802</v>
      </c>
      <c r="AA115" s="116">
        <v>27</v>
      </c>
    </row>
    <row r="116" spans="1:27" x14ac:dyDescent="0.25">
      <c r="A116" s="113" t="s">
        <v>102</v>
      </c>
      <c r="B116" s="114">
        <v>43973</v>
      </c>
      <c r="C116" s="115">
        <v>30.910599999999999</v>
      </c>
      <c r="D116" s="115"/>
      <c r="E116" s="115"/>
      <c r="F116" s="115"/>
      <c r="G116" s="115"/>
      <c r="H116" s="115"/>
      <c r="I116" s="115"/>
      <c r="J116" s="115"/>
      <c r="K116" s="115"/>
      <c r="L116" s="115">
        <v>10.9053618836229</v>
      </c>
      <c r="M116" s="116">
        <v>21</v>
      </c>
      <c r="N116" s="115">
        <v>6.3202553259472802</v>
      </c>
      <c r="O116" s="116">
        <v>25</v>
      </c>
      <c r="P116" s="115">
        <v>6.6689372641411397</v>
      </c>
      <c r="Q116" s="116">
        <v>23</v>
      </c>
      <c r="R116" s="115">
        <v>6.1708606524841301</v>
      </c>
      <c r="S116" s="116">
        <v>24</v>
      </c>
      <c r="T116" s="115">
        <v>6.3037363377875302</v>
      </c>
      <c r="U116" s="116">
        <v>24</v>
      </c>
      <c r="V116" s="115">
        <v>7.4799730085506697</v>
      </c>
      <c r="W116" s="116">
        <v>15</v>
      </c>
      <c r="Z116" s="115">
        <v>12.358110427461099</v>
      </c>
      <c r="AA116" s="116">
        <v>14</v>
      </c>
    </row>
    <row r="117" spans="1:27" x14ac:dyDescent="0.25">
      <c r="A117" s="113" t="s">
        <v>103</v>
      </c>
      <c r="B117" s="114">
        <v>43973</v>
      </c>
      <c r="C117" s="115">
        <v>27.505099999999999</v>
      </c>
      <c r="D117" s="115"/>
      <c r="E117" s="115"/>
      <c r="F117" s="115"/>
      <c r="G117" s="115"/>
      <c r="H117" s="115"/>
      <c r="I117" s="115"/>
      <c r="J117" s="115"/>
      <c r="K117" s="115"/>
      <c r="L117" s="115">
        <v>24.125550451175201</v>
      </c>
      <c r="M117" s="116">
        <v>10</v>
      </c>
      <c r="N117" s="115">
        <v>10.3803621939394</v>
      </c>
      <c r="O117" s="116">
        <v>16</v>
      </c>
      <c r="P117" s="115">
        <v>10.9578938360269</v>
      </c>
      <c r="Q117" s="116">
        <v>14</v>
      </c>
      <c r="R117" s="115">
        <v>10.144055687706301</v>
      </c>
      <c r="S117" s="116">
        <v>11</v>
      </c>
      <c r="T117" s="115">
        <v>12.4313392832305</v>
      </c>
      <c r="U117" s="116">
        <v>13</v>
      </c>
      <c r="V117" s="115">
        <v>9.8490655591180101</v>
      </c>
      <c r="W117" s="116">
        <v>1</v>
      </c>
      <c r="Z117" s="115">
        <v>14.592078207376</v>
      </c>
      <c r="AA117" s="116">
        <v>8</v>
      </c>
    </row>
    <row r="118" spans="1:27" x14ac:dyDescent="0.25">
      <c r="A118" s="113" t="s">
        <v>104</v>
      </c>
      <c r="B118" s="114">
        <v>43973</v>
      </c>
      <c r="C118" s="115">
        <v>22.684699999999999</v>
      </c>
      <c r="D118" s="115"/>
      <c r="E118" s="115"/>
      <c r="F118" s="115"/>
      <c r="G118" s="115"/>
      <c r="H118" s="115"/>
      <c r="I118" s="115"/>
      <c r="J118" s="115"/>
      <c r="K118" s="115"/>
      <c r="L118" s="115">
        <v>27.404477499812302</v>
      </c>
      <c r="M118" s="116">
        <v>6</v>
      </c>
      <c r="N118" s="115">
        <v>15.639132068375</v>
      </c>
      <c r="O118" s="116">
        <v>8</v>
      </c>
      <c r="P118" s="115">
        <v>12.957407010110201</v>
      </c>
      <c r="Q118" s="116">
        <v>12</v>
      </c>
      <c r="R118" s="115">
        <v>10.6552346441179</v>
      </c>
      <c r="S118" s="116">
        <v>8</v>
      </c>
      <c r="T118" s="115">
        <v>12.919342379398699</v>
      </c>
      <c r="U118" s="116">
        <v>9</v>
      </c>
      <c r="V118" s="115">
        <v>8.7480525833476097</v>
      </c>
      <c r="W118" s="116">
        <v>9</v>
      </c>
      <c r="Z118" s="115">
        <v>9.2339758675708001</v>
      </c>
      <c r="AA118" s="116">
        <v>26</v>
      </c>
    </row>
    <row r="119" spans="1:27" x14ac:dyDescent="0.25">
      <c r="A119" s="113" t="s">
        <v>105</v>
      </c>
      <c r="B119" s="114">
        <v>43973</v>
      </c>
      <c r="C119" s="115">
        <v>12.8977</v>
      </c>
      <c r="D119" s="115"/>
      <c r="E119" s="115"/>
      <c r="F119" s="115"/>
      <c r="G119" s="115"/>
      <c r="H119" s="115"/>
      <c r="I119" s="115"/>
      <c r="J119" s="115"/>
      <c r="K119" s="115"/>
      <c r="L119" s="115">
        <v>26.299690556154101</v>
      </c>
      <c r="M119" s="116">
        <v>8</v>
      </c>
      <c r="N119" s="115">
        <v>22.383172361431299</v>
      </c>
      <c r="O119" s="116">
        <v>1</v>
      </c>
      <c r="P119" s="115">
        <v>16.2729882672547</v>
      </c>
      <c r="Q119" s="116">
        <v>3</v>
      </c>
      <c r="R119" s="115">
        <v>12.2478460519382</v>
      </c>
      <c r="S119" s="116">
        <v>5</v>
      </c>
      <c r="T119" s="115">
        <v>16.2275037277753</v>
      </c>
      <c r="U119" s="116">
        <v>4</v>
      </c>
      <c r="V119" s="115">
        <v>9.0066583613602003</v>
      </c>
      <c r="W119" s="116">
        <v>8</v>
      </c>
      <c r="Z119" s="115">
        <v>9.1572337662337695</v>
      </c>
      <c r="AA119" s="116">
        <v>28</v>
      </c>
    </row>
    <row r="120" spans="1:27" x14ac:dyDescent="0.25">
      <c r="A120" s="113" t="s">
        <v>106</v>
      </c>
      <c r="B120" s="114">
        <v>43973</v>
      </c>
      <c r="C120" s="115">
        <v>27.8719</v>
      </c>
      <c r="D120" s="115"/>
      <c r="E120" s="115"/>
      <c r="F120" s="115"/>
      <c r="G120" s="115"/>
      <c r="H120" s="115"/>
      <c r="I120" s="115"/>
      <c r="J120" s="115"/>
      <c r="K120" s="115"/>
      <c r="L120" s="115">
        <v>18.4973926557273</v>
      </c>
      <c r="M120" s="116">
        <v>14</v>
      </c>
      <c r="N120" s="115">
        <v>18.428803484698999</v>
      </c>
      <c r="O120" s="116">
        <v>4</v>
      </c>
      <c r="P120" s="115">
        <v>13.3151772433469</v>
      </c>
      <c r="Q120" s="116">
        <v>8</v>
      </c>
      <c r="R120" s="115">
        <v>9.8774571380725291</v>
      </c>
      <c r="S120" s="116">
        <v>12</v>
      </c>
      <c r="T120" s="115">
        <v>12.600150534132499</v>
      </c>
      <c r="U120" s="116">
        <v>12</v>
      </c>
      <c r="V120" s="115">
        <v>7.7936635069524698</v>
      </c>
      <c r="W120" s="116">
        <v>13</v>
      </c>
      <c r="Z120" s="115">
        <v>11.510929062996301</v>
      </c>
      <c r="AA120" s="116">
        <v>19</v>
      </c>
    </row>
    <row r="121" spans="1:27" x14ac:dyDescent="0.25">
      <c r="A121" s="113" t="s">
        <v>107</v>
      </c>
      <c r="B121" s="114">
        <v>43973</v>
      </c>
      <c r="C121" s="115">
        <v>2019.5001999999999</v>
      </c>
      <c r="D121" s="115"/>
      <c r="E121" s="115"/>
      <c r="F121" s="115"/>
      <c r="G121" s="115"/>
      <c r="H121" s="115"/>
      <c r="I121" s="115"/>
      <c r="J121" s="115"/>
      <c r="K121" s="115"/>
      <c r="L121" s="115">
        <v>28.407919816608299</v>
      </c>
      <c r="M121" s="116">
        <v>4</v>
      </c>
      <c r="N121" s="115">
        <v>10.014290384227399</v>
      </c>
      <c r="O121" s="116">
        <v>17</v>
      </c>
      <c r="P121" s="115">
        <v>11.858126427452</v>
      </c>
      <c r="Q121" s="116">
        <v>13</v>
      </c>
      <c r="R121" s="115">
        <v>9.7909830655066106</v>
      </c>
      <c r="S121" s="116">
        <v>14</v>
      </c>
      <c r="T121" s="115">
        <v>12.658536030947699</v>
      </c>
      <c r="U121" s="116">
        <v>11</v>
      </c>
      <c r="V121" s="115">
        <v>9.0866231962911197</v>
      </c>
      <c r="W121" s="116">
        <v>7</v>
      </c>
      <c r="Z121" s="115">
        <v>12.188587389453</v>
      </c>
      <c r="AA121" s="116">
        <v>15</v>
      </c>
    </row>
    <row r="122" spans="1:27" x14ac:dyDescent="0.25">
      <c r="A122" s="113" t="s">
        <v>108</v>
      </c>
      <c r="B122" s="114">
        <v>43973</v>
      </c>
      <c r="C122" s="115">
        <v>30.2362</v>
      </c>
      <c r="D122" s="115"/>
      <c r="E122" s="115"/>
      <c r="F122" s="115"/>
      <c r="G122" s="115"/>
      <c r="H122" s="115"/>
      <c r="I122" s="115"/>
      <c r="J122" s="115"/>
      <c r="K122" s="115"/>
      <c r="L122" s="115">
        <v>-36.411391660517403</v>
      </c>
      <c r="M122" s="116">
        <v>34</v>
      </c>
      <c r="N122" s="115">
        <v>-3.2276164159737202</v>
      </c>
      <c r="O122" s="116">
        <v>31</v>
      </c>
      <c r="P122" s="115">
        <v>2.15128441571101</v>
      </c>
      <c r="Q122" s="116">
        <v>28</v>
      </c>
      <c r="R122" s="115">
        <v>2.9883077604158501</v>
      </c>
      <c r="S122" s="116">
        <v>28</v>
      </c>
      <c r="T122" s="115">
        <v>-3.4401940212212101</v>
      </c>
      <c r="U122" s="116">
        <v>31</v>
      </c>
      <c r="V122" s="115">
        <v>2.0301542308215099</v>
      </c>
      <c r="W122" s="116">
        <v>29</v>
      </c>
      <c r="Z122" s="115">
        <v>11.833110975865401</v>
      </c>
      <c r="AA122" s="116">
        <v>17</v>
      </c>
    </row>
    <row r="123" spans="1:27" x14ac:dyDescent="0.25">
      <c r="A123" s="113" t="s">
        <v>109</v>
      </c>
      <c r="B123" s="114">
        <v>43973</v>
      </c>
      <c r="C123" s="115">
        <v>62.888300000000001</v>
      </c>
      <c r="D123" s="115"/>
      <c r="E123" s="115"/>
      <c r="F123" s="115"/>
      <c r="G123" s="115"/>
      <c r="H123" s="115"/>
      <c r="I123" s="115"/>
      <c r="J123" s="115"/>
      <c r="K123" s="115"/>
      <c r="L123" s="115">
        <v>6.59791001522545</v>
      </c>
      <c r="M123" s="116">
        <v>26</v>
      </c>
      <c r="N123" s="115">
        <v>6.1586275144437002</v>
      </c>
      <c r="O123" s="116">
        <v>27</v>
      </c>
      <c r="P123" s="115">
        <v>6.3112474211612399</v>
      </c>
      <c r="Q123" s="116">
        <v>25</v>
      </c>
      <c r="R123" s="115">
        <v>6.0690291198983903</v>
      </c>
      <c r="S123" s="116">
        <v>25</v>
      </c>
      <c r="T123" s="115">
        <v>6.1901341151966403</v>
      </c>
      <c r="U123" s="116">
        <v>25</v>
      </c>
      <c r="V123" s="115">
        <v>4.5762858978866898</v>
      </c>
      <c r="W123" s="116">
        <v>22</v>
      </c>
      <c r="Z123" s="115">
        <v>24.022187033349901</v>
      </c>
      <c r="AA123" s="116">
        <v>1</v>
      </c>
    </row>
    <row r="124" spans="1:27" x14ac:dyDescent="0.25">
      <c r="A124" s="113" t="s">
        <v>110</v>
      </c>
      <c r="B124" s="114">
        <v>43973</v>
      </c>
      <c r="C124" s="115">
        <v>15.690899999999999</v>
      </c>
      <c r="D124" s="115"/>
      <c r="E124" s="115"/>
      <c r="F124" s="115"/>
      <c r="G124" s="115"/>
      <c r="H124" s="115"/>
      <c r="I124" s="115"/>
      <c r="J124" s="115"/>
      <c r="K124" s="115"/>
      <c r="L124" s="115">
        <v>10.0303505412547</v>
      </c>
      <c r="M124" s="116">
        <v>22</v>
      </c>
      <c r="N124" s="115">
        <v>11.633662730951199</v>
      </c>
      <c r="O124" s="116">
        <v>13</v>
      </c>
      <c r="P124" s="115">
        <v>13.336794047074401</v>
      </c>
      <c r="Q124" s="116">
        <v>7</v>
      </c>
      <c r="R124" s="115">
        <v>10.285673352177101</v>
      </c>
      <c r="S124" s="116">
        <v>9</v>
      </c>
      <c r="T124" s="115">
        <v>13.2504863177299</v>
      </c>
      <c r="U124" s="116">
        <v>7</v>
      </c>
      <c r="V124" s="115">
        <v>8.5163578596323894</v>
      </c>
      <c r="W124" s="116">
        <v>11</v>
      </c>
      <c r="Z124" s="115">
        <v>11.292287793411001</v>
      </c>
      <c r="AA124" s="116">
        <v>20</v>
      </c>
    </row>
    <row r="125" spans="1:27" x14ac:dyDescent="0.25">
      <c r="A125" s="113" t="s">
        <v>111</v>
      </c>
      <c r="B125" s="114">
        <v>43973</v>
      </c>
      <c r="C125" s="115">
        <v>26.8963</v>
      </c>
      <c r="D125" s="115"/>
      <c r="E125" s="115"/>
      <c r="F125" s="115"/>
      <c r="G125" s="115"/>
      <c r="H125" s="115"/>
      <c r="I125" s="115"/>
      <c r="J125" s="115"/>
      <c r="K125" s="115"/>
      <c r="L125" s="115">
        <v>29.068054376501401</v>
      </c>
      <c r="M125" s="116">
        <v>3</v>
      </c>
      <c r="N125" s="115">
        <v>17.815992015258701</v>
      </c>
      <c r="O125" s="116">
        <v>5</v>
      </c>
      <c r="P125" s="115">
        <v>15.796210207119699</v>
      </c>
      <c r="Q125" s="116">
        <v>4</v>
      </c>
      <c r="R125" s="115">
        <v>12.668953784168</v>
      </c>
      <c r="S125" s="116">
        <v>3</v>
      </c>
      <c r="T125" s="115">
        <v>16.313945832727601</v>
      </c>
      <c r="U125" s="116">
        <v>3</v>
      </c>
      <c r="V125" s="115">
        <v>9.6696873770963592</v>
      </c>
      <c r="W125" s="116">
        <v>3</v>
      </c>
      <c r="Z125" s="115">
        <v>10.3233168731168</v>
      </c>
      <c r="AA125" s="116">
        <v>23</v>
      </c>
    </row>
    <row r="126" spans="1:27" x14ac:dyDescent="0.25">
      <c r="A126" s="113" t="s">
        <v>112</v>
      </c>
      <c r="B126" s="114">
        <v>43973</v>
      </c>
      <c r="C126" s="115">
        <v>30.775099999999998</v>
      </c>
      <c r="D126" s="115"/>
      <c r="E126" s="115"/>
      <c r="F126" s="115"/>
      <c r="G126" s="115"/>
      <c r="H126" s="115"/>
      <c r="I126" s="115"/>
      <c r="J126" s="115"/>
      <c r="K126" s="115"/>
      <c r="L126" s="115">
        <v>18.172439115015798</v>
      </c>
      <c r="M126" s="116">
        <v>15</v>
      </c>
      <c r="N126" s="115">
        <v>10.5871397166585</v>
      </c>
      <c r="O126" s="116">
        <v>14</v>
      </c>
      <c r="P126" s="115">
        <v>9.7829000268024693</v>
      </c>
      <c r="Q126" s="116">
        <v>16</v>
      </c>
      <c r="R126" s="115">
        <v>8.4641540165787195</v>
      </c>
      <c r="S126" s="116">
        <v>15</v>
      </c>
      <c r="T126" s="115">
        <v>9.09927841353635</v>
      </c>
      <c r="U126" s="116">
        <v>17</v>
      </c>
      <c r="V126" s="115">
        <v>6.5476430872461799</v>
      </c>
      <c r="W126" s="116">
        <v>19</v>
      </c>
      <c r="Z126" s="115">
        <v>12.4187872584343</v>
      </c>
      <c r="AA126" s="116">
        <v>13</v>
      </c>
    </row>
    <row r="127" spans="1:27" x14ac:dyDescent="0.25">
      <c r="A127" s="113" t="s">
        <v>113</v>
      </c>
      <c r="B127" s="114">
        <v>43973</v>
      </c>
      <c r="C127" s="115">
        <v>18.194500000000001</v>
      </c>
      <c r="D127" s="115"/>
      <c r="E127" s="115"/>
      <c r="F127" s="115"/>
      <c r="G127" s="115"/>
      <c r="H127" s="115"/>
      <c r="I127" s="115"/>
      <c r="J127" s="115"/>
      <c r="K127" s="115"/>
      <c r="L127" s="115">
        <v>23.5924975534688</v>
      </c>
      <c r="M127" s="116">
        <v>11</v>
      </c>
      <c r="N127" s="115">
        <v>14.426795294488301</v>
      </c>
      <c r="O127" s="116">
        <v>9</v>
      </c>
      <c r="P127" s="115">
        <v>13.096210724026999</v>
      </c>
      <c r="Q127" s="116">
        <v>11</v>
      </c>
      <c r="R127" s="115">
        <v>10.7300661590907</v>
      </c>
      <c r="S127" s="116">
        <v>7</v>
      </c>
      <c r="T127" s="115">
        <v>13.7100547233828</v>
      </c>
      <c r="U127" s="116">
        <v>6</v>
      </c>
      <c r="V127" s="115">
        <v>7.8317387281122102</v>
      </c>
      <c r="W127" s="116">
        <v>12</v>
      </c>
      <c r="Z127" s="115">
        <v>9.9006703078450897</v>
      </c>
      <c r="AA127" s="116">
        <v>25</v>
      </c>
    </row>
    <row r="128" spans="1:27" x14ac:dyDescent="0.25">
      <c r="A128" s="113" t="s">
        <v>369</v>
      </c>
      <c r="B128" s="114">
        <v>43973</v>
      </c>
      <c r="C128" s="115">
        <v>0.36520000000000002</v>
      </c>
      <c r="D128" s="115"/>
      <c r="E128" s="115"/>
      <c r="F128" s="115"/>
      <c r="G128" s="115"/>
      <c r="H128" s="115"/>
      <c r="I128" s="115"/>
      <c r="J128" s="115"/>
      <c r="K128" s="115"/>
      <c r="L128" s="115">
        <v>8.7240301526018005</v>
      </c>
      <c r="M128" s="116">
        <v>23</v>
      </c>
      <c r="N128" s="115">
        <v>8.8855348361653803</v>
      </c>
      <c r="O128" s="116">
        <v>19</v>
      </c>
      <c r="P128" s="115"/>
      <c r="Q128" s="116"/>
      <c r="R128" s="115"/>
      <c r="S128" s="116"/>
      <c r="T128" s="115"/>
      <c r="U128" s="116"/>
      <c r="V128" s="115"/>
      <c r="W128" s="116"/>
      <c r="Z128" s="115">
        <v>8.8250036856848606</v>
      </c>
      <c r="AA128" s="116">
        <v>30</v>
      </c>
    </row>
    <row r="129" spans="1:27" x14ac:dyDescent="0.25">
      <c r="A129" s="113" t="s">
        <v>114</v>
      </c>
      <c r="B129" s="114">
        <v>43973</v>
      </c>
      <c r="C129" s="115">
        <v>20.4084</v>
      </c>
      <c r="D129" s="115"/>
      <c r="E129" s="115"/>
      <c r="F129" s="115"/>
      <c r="G129" s="115"/>
      <c r="H129" s="115"/>
      <c r="I129" s="115"/>
      <c r="J129" s="115"/>
      <c r="K129" s="115"/>
      <c r="L129" s="115">
        <v>22.409548570392499</v>
      </c>
      <c r="M129" s="116">
        <v>12</v>
      </c>
      <c r="N129" s="115">
        <v>17.443297710290398</v>
      </c>
      <c r="O129" s="116">
        <v>7</v>
      </c>
      <c r="P129" s="115">
        <v>5.2921889136980003</v>
      </c>
      <c r="Q129" s="116">
        <v>27</v>
      </c>
      <c r="R129" s="115">
        <v>3.4946236855142101</v>
      </c>
      <c r="S129" s="116">
        <v>27</v>
      </c>
      <c r="T129" s="115">
        <v>1.4883409072114899</v>
      </c>
      <c r="U129" s="116">
        <v>26</v>
      </c>
      <c r="V129" s="115">
        <v>1.7873180736384799</v>
      </c>
      <c r="W129" s="116">
        <v>30</v>
      </c>
      <c r="Z129" s="115">
        <v>10.4917591825463</v>
      </c>
      <c r="AA129" s="116">
        <v>22</v>
      </c>
    </row>
    <row r="130" spans="1:27" x14ac:dyDescent="0.25">
      <c r="A130" s="136"/>
      <c r="B130" s="136"/>
      <c r="C130" s="136"/>
      <c r="D130" s="136" t="s">
        <v>115</v>
      </c>
      <c r="E130" s="136"/>
      <c r="F130" s="136" t="s">
        <v>116</v>
      </c>
      <c r="G130" s="136"/>
      <c r="H130" s="136" t="s">
        <v>117</v>
      </c>
      <c r="I130" s="136"/>
      <c r="J130" s="136" t="s">
        <v>47</v>
      </c>
      <c r="K130" s="136"/>
      <c r="L130" s="136" t="s">
        <v>48</v>
      </c>
      <c r="M130" s="136"/>
      <c r="N130" s="136" t="s">
        <v>1</v>
      </c>
      <c r="O130" s="136"/>
      <c r="P130" s="136" t="s">
        <v>2</v>
      </c>
      <c r="Q130" s="136"/>
      <c r="R130" s="136" t="s">
        <v>3</v>
      </c>
      <c r="S130" s="136"/>
      <c r="T130" s="136" t="s">
        <v>4</v>
      </c>
      <c r="U130" s="136"/>
      <c r="V130" s="136" t="s">
        <v>5</v>
      </c>
      <c r="W130" s="136"/>
      <c r="Z130" s="118" t="s">
        <v>46</v>
      </c>
      <c r="AA130" s="136" t="s">
        <v>405</v>
      </c>
    </row>
    <row r="131" spans="1:27" x14ac:dyDescent="0.25">
      <c r="A131" s="136"/>
      <c r="B131" s="136"/>
      <c r="C131" s="136"/>
      <c r="D131" s="118" t="s">
        <v>0</v>
      </c>
      <c r="E131" s="118"/>
      <c r="F131" s="118" t="s">
        <v>0</v>
      </c>
      <c r="G131" s="118"/>
      <c r="H131" s="118" t="s">
        <v>0</v>
      </c>
      <c r="I131" s="118"/>
      <c r="J131" s="118" t="s">
        <v>0</v>
      </c>
      <c r="K131" s="118"/>
      <c r="L131" s="118" t="s">
        <v>0</v>
      </c>
      <c r="M131" s="118"/>
      <c r="N131" s="118" t="s">
        <v>0</v>
      </c>
      <c r="O131" s="118"/>
      <c r="P131" s="118" t="s">
        <v>0</v>
      </c>
      <c r="Q131" s="118"/>
      <c r="R131" s="118" t="s">
        <v>0</v>
      </c>
      <c r="S131" s="118"/>
      <c r="T131" s="118" t="s">
        <v>0</v>
      </c>
      <c r="U131" s="118"/>
      <c r="V131" s="118" t="s">
        <v>0</v>
      </c>
      <c r="W131" s="118"/>
      <c r="Z131" s="118" t="s">
        <v>0</v>
      </c>
      <c r="AA131" s="136"/>
    </row>
    <row r="132" spans="1:27" x14ac:dyDescent="0.25">
      <c r="A132" s="118" t="s">
        <v>7</v>
      </c>
      <c r="B132" s="118" t="s">
        <v>8</v>
      </c>
      <c r="C132" s="118" t="s">
        <v>9</v>
      </c>
      <c r="D132" s="118"/>
      <c r="E132" s="118" t="s">
        <v>10</v>
      </c>
      <c r="F132" s="118"/>
      <c r="G132" s="118" t="s">
        <v>10</v>
      </c>
      <c r="H132" s="118"/>
      <c r="I132" s="118" t="s">
        <v>10</v>
      </c>
      <c r="J132" s="118"/>
      <c r="K132" s="118" t="s">
        <v>10</v>
      </c>
      <c r="L132" s="118"/>
      <c r="M132" s="118" t="s">
        <v>10</v>
      </c>
      <c r="N132" s="118"/>
      <c r="O132" s="118" t="s">
        <v>10</v>
      </c>
      <c r="P132" s="118"/>
      <c r="Q132" s="118" t="s">
        <v>10</v>
      </c>
      <c r="R132" s="118"/>
      <c r="S132" s="118" t="s">
        <v>10</v>
      </c>
      <c r="T132" s="118"/>
      <c r="U132" s="118" t="s">
        <v>10</v>
      </c>
      <c r="V132" s="118"/>
      <c r="W132" s="118" t="s">
        <v>10</v>
      </c>
      <c r="Z132" s="118"/>
      <c r="AA132" s="118" t="s">
        <v>10</v>
      </c>
    </row>
    <row r="133" spans="1:27" x14ac:dyDescent="0.25">
      <c r="A133" s="112" t="s">
        <v>388</v>
      </c>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Z133" s="112"/>
      <c r="AA133" s="112"/>
    </row>
    <row r="134" spans="1:27" x14ac:dyDescent="0.25">
      <c r="A134" s="113" t="s">
        <v>118</v>
      </c>
      <c r="B134" s="114">
        <v>43976</v>
      </c>
      <c r="C134" s="115">
        <v>322.2201</v>
      </c>
      <c r="D134" s="115">
        <v>3.5572321437709098</v>
      </c>
      <c r="E134" s="116">
        <v>20</v>
      </c>
      <c r="F134" s="115">
        <v>3.56170374017336</v>
      </c>
      <c r="G134" s="116">
        <v>20</v>
      </c>
      <c r="H134" s="115">
        <v>5.6424194796990301</v>
      </c>
      <c r="I134" s="116">
        <v>4</v>
      </c>
      <c r="J134" s="115">
        <v>6.26464940597522</v>
      </c>
      <c r="K134" s="116">
        <v>2</v>
      </c>
      <c r="L134" s="115">
        <v>5.38015979767352</v>
      </c>
      <c r="M134" s="116">
        <v>3</v>
      </c>
      <c r="N134" s="115">
        <v>5.8942703965233401</v>
      </c>
      <c r="O134" s="116">
        <v>10</v>
      </c>
      <c r="P134" s="115">
        <v>5.6124097228018002</v>
      </c>
      <c r="Q134" s="116">
        <v>11</v>
      </c>
      <c r="R134" s="115">
        <v>5.67117002354364</v>
      </c>
      <c r="S134" s="116">
        <v>14</v>
      </c>
      <c r="T134" s="115">
        <v>6.0714267215363504</v>
      </c>
      <c r="U134" s="116">
        <v>6</v>
      </c>
      <c r="V134" s="115">
        <v>7.3575456426782404</v>
      </c>
      <c r="W134" s="116">
        <v>7</v>
      </c>
      <c r="Z134" s="115">
        <v>10.1513105530618</v>
      </c>
      <c r="AA134" s="116">
        <v>5</v>
      </c>
    </row>
    <row r="135" spans="1:27" x14ac:dyDescent="0.25">
      <c r="A135" s="113" t="s">
        <v>119</v>
      </c>
      <c r="B135" s="114">
        <v>43976</v>
      </c>
      <c r="C135" s="115">
        <v>2222.2802999999999</v>
      </c>
      <c r="D135" s="115">
        <v>3.6170488817939299</v>
      </c>
      <c r="E135" s="116">
        <v>16</v>
      </c>
      <c r="F135" s="115">
        <v>3.6194093371702398</v>
      </c>
      <c r="G135" s="116">
        <v>17</v>
      </c>
      <c r="H135" s="115">
        <v>5.2160249372986804</v>
      </c>
      <c r="I135" s="116">
        <v>13</v>
      </c>
      <c r="J135" s="115">
        <v>5.7234778313161101</v>
      </c>
      <c r="K135" s="116">
        <v>13</v>
      </c>
      <c r="L135" s="115">
        <v>4.8992246023660604</v>
      </c>
      <c r="M135" s="116">
        <v>15</v>
      </c>
      <c r="N135" s="115">
        <v>5.9816480389191797</v>
      </c>
      <c r="O135" s="116">
        <v>9</v>
      </c>
      <c r="P135" s="115">
        <v>5.6467911524790404</v>
      </c>
      <c r="Q135" s="116">
        <v>8</v>
      </c>
      <c r="R135" s="115">
        <v>5.6886511587009601</v>
      </c>
      <c r="S135" s="116">
        <v>10</v>
      </c>
      <c r="T135" s="115">
        <v>6.0051034858684798</v>
      </c>
      <c r="U135" s="116">
        <v>12</v>
      </c>
      <c r="V135" s="115">
        <v>7.33424374521773</v>
      </c>
      <c r="W135" s="116">
        <v>12</v>
      </c>
      <c r="Z135" s="115">
        <v>10.0739701275948</v>
      </c>
      <c r="AA135" s="116">
        <v>10</v>
      </c>
    </row>
    <row r="136" spans="1:27" x14ac:dyDescent="0.25">
      <c r="A136" s="113" t="s">
        <v>120</v>
      </c>
      <c r="B136" s="114">
        <v>43976</v>
      </c>
      <c r="C136" s="115">
        <v>2305.2732000000001</v>
      </c>
      <c r="D136" s="115">
        <v>3.2112685148345501</v>
      </c>
      <c r="E136" s="116">
        <v>34</v>
      </c>
      <c r="F136" s="115">
        <v>3.2144739402342899</v>
      </c>
      <c r="G136" s="116">
        <v>34</v>
      </c>
      <c r="H136" s="115">
        <v>4.4540796920084098</v>
      </c>
      <c r="I136" s="116">
        <v>27</v>
      </c>
      <c r="J136" s="115">
        <v>4.3709634612585004</v>
      </c>
      <c r="K136" s="116">
        <v>28</v>
      </c>
      <c r="L136" s="115">
        <v>4.0031105709798096</v>
      </c>
      <c r="M136" s="116">
        <v>29</v>
      </c>
      <c r="N136" s="115">
        <v>5.7800162594503197</v>
      </c>
      <c r="O136" s="116">
        <v>15</v>
      </c>
      <c r="P136" s="115">
        <v>5.56447916700479</v>
      </c>
      <c r="Q136" s="116">
        <v>14</v>
      </c>
      <c r="R136" s="115">
        <v>5.668457487115</v>
      </c>
      <c r="S136" s="116">
        <v>15</v>
      </c>
      <c r="T136" s="115">
        <v>5.9785437579829201</v>
      </c>
      <c r="U136" s="116">
        <v>15</v>
      </c>
      <c r="V136" s="115">
        <v>7.3482008879994698</v>
      </c>
      <c r="W136" s="116">
        <v>8</v>
      </c>
      <c r="Z136" s="115">
        <v>10.151525138095399</v>
      </c>
      <c r="AA136" s="116">
        <v>4</v>
      </c>
    </row>
    <row r="137" spans="1:27" x14ac:dyDescent="0.25">
      <c r="A137" s="113" t="s">
        <v>121</v>
      </c>
      <c r="B137" s="114">
        <v>43976</v>
      </c>
      <c r="C137" s="115">
        <v>3079.5187999999998</v>
      </c>
      <c r="D137" s="115">
        <v>3.6884309368677699</v>
      </c>
      <c r="E137" s="116">
        <v>12</v>
      </c>
      <c r="F137" s="115">
        <v>3.6884309368677699</v>
      </c>
      <c r="G137" s="116">
        <v>11</v>
      </c>
      <c r="H137" s="115">
        <v>4.2129015119931799</v>
      </c>
      <c r="I137" s="116">
        <v>29</v>
      </c>
      <c r="J137" s="115">
        <v>4.5032492820356298</v>
      </c>
      <c r="K137" s="116">
        <v>26</v>
      </c>
      <c r="L137" s="115">
        <v>4.2004322139041399</v>
      </c>
      <c r="M137" s="116">
        <v>26</v>
      </c>
      <c r="N137" s="115">
        <v>5.5856113718070297</v>
      </c>
      <c r="O137" s="116">
        <v>22</v>
      </c>
      <c r="P137" s="115">
        <v>5.5009741277321096</v>
      </c>
      <c r="Q137" s="116">
        <v>17</v>
      </c>
      <c r="R137" s="115">
        <v>5.6714950886090199</v>
      </c>
      <c r="S137" s="116">
        <v>13</v>
      </c>
      <c r="T137" s="115">
        <v>6.00811670198211</v>
      </c>
      <c r="U137" s="116">
        <v>11</v>
      </c>
      <c r="V137" s="115">
        <v>7.3412424691001004</v>
      </c>
      <c r="W137" s="116">
        <v>11</v>
      </c>
      <c r="Z137" s="115">
        <v>10.0292434499626</v>
      </c>
      <c r="AA137" s="116">
        <v>15</v>
      </c>
    </row>
    <row r="138" spans="1:27" x14ac:dyDescent="0.25">
      <c r="A138" s="113" t="s">
        <v>122</v>
      </c>
      <c r="B138" s="114">
        <v>43976</v>
      </c>
      <c r="C138" s="115">
        <v>2303.5942</v>
      </c>
      <c r="D138" s="115">
        <v>3.5432422381358499</v>
      </c>
      <c r="E138" s="116">
        <v>22</v>
      </c>
      <c r="F138" s="115">
        <v>3.5439302931204599</v>
      </c>
      <c r="G138" s="116">
        <v>22</v>
      </c>
      <c r="H138" s="115">
        <v>6.5637003208475999</v>
      </c>
      <c r="I138" s="116">
        <v>1</v>
      </c>
      <c r="J138" s="115">
        <v>6.1362752846024797</v>
      </c>
      <c r="K138" s="116">
        <v>6</v>
      </c>
      <c r="L138" s="115">
        <v>5.07163749037593</v>
      </c>
      <c r="M138" s="116">
        <v>9</v>
      </c>
      <c r="N138" s="115">
        <v>5.7860459597882699</v>
      </c>
      <c r="O138" s="116">
        <v>13</v>
      </c>
      <c r="P138" s="115">
        <v>5.4213114576870902</v>
      </c>
      <c r="Q138" s="116">
        <v>23</v>
      </c>
      <c r="R138" s="115">
        <v>5.4711776865227</v>
      </c>
      <c r="S138" s="116">
        <v>23</v>
      </c>
      <c r="T138" s="115">
        <v>5.7720060422333797</v>
      </c>
      <c r="U138" s="116">
        <v>26</v>
      </c>
      <c r="V138" s="115">
        <v>7.2388587104767197</v>
      </c>
      <c r="W138" s="116">
        <v>21</v>
      </c>
      <c r="Z138" s="115">
        <v>10.028462257430199</v>
      </c>
      <c r="AA138" s="116">
        <v>16</v>
      </c>
    </row>
    <row r="139" spans="1:27" x14ac:dyDescent="0.25">
      <c r="A139" s="113" t="s">
        <v>123</v>
      </c>
      <c r="B139" s="114">
        <v>43976</v>
      </c>
      <c r="C139" s="115">
        <v>2403.1174999999998</v>
      </c>
      <c r="D139" s="115">
        <v>2.9711327696537699</v>
      </c>
      <c r="E139" s="116">
        <v>35</v>
      </c>
      <c r="F139" s="115">
        <v>2.9721230883230301</v>
      </c>
      <c r="G139" s="116">
        <v>35</v>
      </c>
      <c r="H139" s="115">
        <v>3.6908376485864198</v>
      </c>
      <c r="I139" s="116">
        <v>38</v>
      </c>
      <c r="J139" s="115">
        <v>3.53581373782812</v>
      </c>
      <c r="K139" s="116">
        <v>39</v>
      </c>
      <c r="L139" s="115">
        <v>3.4826120310451598</v>
      </c>
      <c r="M139" s="116">
        <v>39</v>
      </c>
      <c r="N139" s="115">
        <v>4.1233710653231102</v>
      </c>
      <c r="O139" s="116">
        <v>39</v>
      </c>
      <c r="P139" s="115">
        <v>4.6149138500516704</v>
      </c>
      <c r="Q139" s="116">
        <v>34</v>
      </c>
      <c r="R139" s="115">
        <v>4.89236819569782</v>
      </c>
      <c r="S139" s="116">
        <v>33</v>
      </c>
      <c r="T139" s="115">
        <v>5.2687296928149197</v>
      </c>
      <c r="U139" s="116">
        <v>33</v>
      </c>
      <c r="V139" s="115">
        <v>6.9343308776295798</v>
      </c>
      <c r="W139" s="116">
        <v>30</v>
      </c>
      <c r="Z139" s="115">
        <v>9.7308167335209106</v>
      </c>
      <c r="AA139" s="116">
        <v>29</v>
      </c>
    </row>
    <row r="140" spans="1:27" x14ac:dyDescent="0.25">
      <c r="A140" s="113" t="s">
        <v>124</v>
      </c>
      <c r="B140" s="114">
        <v>43976</v>
      </c>
      <c r="C140" s="115">
        <v>2861.8588</v>
      </c>
      <c r="D140" s="115">
        <v>3.38521188928953</v>
      </c>
      <c r="E140" s="116">
        <v>28</v>
      </c>
      <c r="F140" s="115">
        <v>3.3854145640823701</v>
      </c>
      <c r="G140" s="116">
        <v>28</v>
      </c>
      <c r="H140" s="115">
        <v>4.4545659473325303</v>
      </c>
      <c r="I140" s="116">
        <v>26</v>
      </c>
      <c r="J140" s="115">
        <v>4.9692819681301801</v>
      </c>
      <c r="K140" s="116">
        <v>25</v>
      </c>
      <c r="L140" s="115">
        <v>4.4133853613470304</v>
      </c>
      <c r="M140" s="116">
        <v>25</v>
      </c>
      <c r="N140" s="115">
        <v>5.82640177265404</v>
      </c>
      <c r="O140" s="116">
        <v>11</v>
      </c>
      <c r="P140" s="115">
        <v>5.52459793684225</v>
      </c>
      <c r="Q140" s="116">
        <v>16</v>
      </c>
      <c r="R140" s="115">
        <v>5.5596213104963104</v>
      </c>
      <c r="S140" s="116">
        <v>18</v>
      </c>
      <c r="T140" s="115">
        <v>5.89637679422649</v>
      </c>
      <c r="U140" s="116">
        <v>18</v>
      </c>
      <c r="V140" s="115">
        <v>7.2750762745081898</v>
      </c>
      <c r="W140" s="116">
        <v>16</v>
      </c>
      <c r="Z140" s="115">
        <v>10.012031441614299</v>
      </c>
      <c r="AA140" s="116">
        <v>20</v>
      </c>
    </row>
    <row r="141" spans="1:27" x14ac:dyDescent="0.25">
      <c r="A141" s="113" t="s">
        <v>125</v>
      </c>
      <c r="B141" s="114">
        <v>43976</v>
      </c>
      <c r="C141" s="115">
        <v>2579.8294999999998</v>
      </c>
      <c r="D141" s="115">
        <v>3.8812699181609598</v>
      </c>
      <c r="E141" s="116">
        <v>5</v>
      </c>
      <c r="F141" s="115">
        <v>3.8802078991384201</v>
      </c>
      <c r="G141" s="116">
        <v>5</v>
      </c>
      <c r="H141" s="115">
        <v>5.5329688147245699</v>
      </c>
      <c r="I141" s="116">
        <v>6</v>
      </c>
      <c r="J141" s="115">
        <v>5.8875059734316801</v>
      </c>
      <c r="K141" s="116">
        <v>10</v>
      </c>
      <c r="L141" s="115">
        <v>5.2439533778820397</v>
      </c>
      <c r="M141" s="116">
        <v>5</v>
      </c>
      <c r="N141" s="115">
        <v>6.1648026967475698</v>
      </c>
      <c r="O141" s="116">
        <v>4</v>
      </c>
      <c r="P141" s="115">
        <v>5.7582443829943397</v>
      </c>
      <c r="Q141" s="116">
        <v>6</v>
      </c>
      <c r="R141" s="115">
        <v>5.8347297798951301</v>
      </c>
      <c r="S141" s="116">
        <v>3</v>
      </c>
      <c r="T141" s="115">
        <v>6.1564319321036098</v>
      </c>
      <c r="U141" s="116">
        <v>3</v>
      </c>
      <c r="V141" s="115">
        <v>7.4012194559157303</v>
      </c>
      <c r="W141" s="116">
        <v>4</v>
      </c>
      <c r="Z141" s="115">
        <v>9.8957565447812605</v>
      </c>
      <c r="AA141" s="116">
        <v>28</v>
      </c>
    </row>
    <row r="142" spans="1:27" x14ac:dyDescent="0.25">
      <c r="A142" s="113" t="s">
        <v>126</v>
      </c>
      <c r="B142" s="114">
        <v>43976</v>
      </c>
      <c r="C142" s="115">
        <v>2191.9054999999998</v>
      </c>
      <c r="D142" s="115">
        <v>2.9475943242802298</v>
      </c>
      <c r="E142" s="116">
        <v>37</v>
      </c>
      <c r="F142" s="115">
        <v>2.9475943242802298</v>
      </c>
      <c r="G142" s="116">
        <v>37</v>
      </c>
      <c r="H142" s="115">
        <v>3.29540635004913</v>
      </c>
      <c r="I142" s="116">
        <v>41</v>
      </c>
      <c r="J142" s="115">
        <v>3.3776255814887501</v>
      </c>
      <c r="K142" s="116">
        <v>41</v>
      </c>
      <c r="L142" s="115">
        <v>3.5024028922125998</v>
      </c>
      <c r="M142" s="116">
        <v>36</v>
      </c>
      <c r="N142" s="115">
        <v>4.5334752447716404</v>
      </c>
      <c r="O142" s="116">
        <v>35</v>
      </c>
      <c r="P142" s="115">
        <v>4.7094911437885303</v>
      </c>
      <c r="Q142" s="116">
        <v>33</v>
      </c>
      <c r="R142" s="115">
        <v>4.8492463437921502</v>
      </c>
      <c r="S142" s="116">
        <v>34</v>
      </c>
      <c r="T142" s="115">
        <v>5.2258957406980704</v>
      </c>
      <c r="U142" s="116">
        <v>34</v>
      </c>
      <c r="V142" s="115">
        <v>7.0597656443553296</v>
      </c>
      <c r="W142" s="116">
        <v>29</v>
      </c>
      <c r="Z142" s="115">
        <v>10.0583029711233</v>
      </c>
      <c r="AA142" s="116">
        <v>12</v>
      </c>
    </row>
    <row r="143" spans="1:27" x14ac:dyDescent="0.25">
      <c r="A143" s="113" t="s">
        <v>127</v>
      </c>
      <c r="B143" s="114">
        <v>43976</v>
      </c>
      <c r="C143" s="115">
        <v>3007.7928000000002</v>
      </c>
      <c r="D143" s="115">
        <v>4.0378091799159197</v>
      </c>
      <c r="E143" s="116">
        <v>4</v>
      </c>
      <c r="F143" s="115">
        <v>4.0374884220589404</v>
      </c>
      <c r="G143" s="116">
        <v>4</v>
      </c>
      <c r="H143" s="115">
        <v>4.8342652668871899</v>
      </c>
      <c r="I143" s="116">
        <v>21</v>
      </c>
      <c r="J143" s="115">
        <v>5.2569482386059203</v>
      </c>
      <c r="K143" s="116">
        <v>22</v>
      </c>
      <c r="L143" s="115">
        <v>5.00167112978232</v>
      </c>
      <c r="M143" s="116">
        <v>10</v>
      </c>
      <c r="N143" s="115">
        <v>6.1810466107425697</v>
      </c>
      <c r="O143" s="116">
        <v>3</v>
      </c>
      <c r="P143" s="115">
        <v>5.8874464202213703</v>
      </c>
      <c r="Q143" s="116">
        <v>2</v>
      </c>
      <c r="R143" s="115">
        <v>5.9904060759245796</v>
      </c>
      <c r="S143" s="116">
        <v>2</v>
      </c>
      <c r="T143" s="115">
        <v>6.2811859067251801</v>
      </c>
      <c r="U143" s="116">
        <v>2</v>
      </c>
      <c r="V143" s="115">
        <v>7.4667186524376197</v>
      </c>
      <c r="W143" s="116">
        <v>2</v>
      </c>
      <c r="Z143" s="115">
        <v>10.2588880969009</v>
      </c>
      <c r="AA143" s="116">
        <v>3</v>
      </c>
    </row>
    <row r="144" spans="1:27" x14ac:dyDescent="0.25">
      <c r="A144" s="113" t="s">
        <v>128</v>
      </c>
      <c r="B144" s="114">
        <v>43976</v>
      </c>
      <c r="C144" s="115">
        <v>3937.9259999999999</v>
      </c>
      <c r="D144" s="115">
        <v>3.2601416562448899</v>
      </c>
      <c r="E144" s="116">
        <v>33</v>
      </c>
      <c r="F144" s="115">
        <v>3.26196065292506</v>
      </c>
      <c r="G144" s="116">
        <v>33</v>
      </c>
      <c r="H144" s="115">
        <v>5.3431288016504297</v>
      </c>
      <c r="I144" s="116">
        <v>11</v>
      </c>
      <c r="J144" s="115">
        <v>5.8192915102779104</v>
      </c>
      <c r="K144" s="116">
        <v>11</v>
      </c>
      <c r="L144" s="115">
        <v>4.9539539378233002</v>
      </c>
      <c r="M144" s="116">
        <v>13</v>
      </c>
      <c r="N144" s="115">
        <v>5.7836549704845703</v>
      </c>
      <c r="O144" s="116">
        <v>14</v>
      </c>
      <c r="P144" s="115">
        <v>5.4741520807983797</v>
      </c>
      <c r="Q144" s="116">
        <v>21</v>
      </c>
      <c r="R144" s="115">
        <v>5.5444032991640197</v>
      </c>
      <c r="S144" s="116">
        <v>22</v>
      </c>
      <c r="T144" s="115">
        <v>5.8881475162626504</v>
      </c>
      <c r="U144" s="116">
        <v>19</v>
      </c>
      <c r="V144" s="115">
        <v>7.1694277236191901</v>
      </c>
      <c r="W144" s="116">
        <v>26</v>
      </c>
      <c r="Z144" s="115">
        <v>9.97442641348999</v>
      </c>
      <c r="AA144" s="116">
        <v>24</v>
      </c>
    </row>
    <row r="145" spans="1:27" x14ac:dyDescent="0.25">
      <c r="A145" s="113" t="s">
        <v>129</v>
      </c>
      <c r="B145" s="114">
        <v>43976</v>
      </c>
      <c r="C145" s="115">
        <v>1993.2049999999999</v>
      </c>
      <c r="D145" s="115">
        <v>3.76493543105313</v>
      </c>
      <c r="E145" s="116">
        <v>8</v>
      </c>
      <c r="F145" s="115">
        <v>3.76493543105313</v>
      </c>
      <c r="G145" s="116">
        <v>8</v>
      </c>
      <c r="H145" s="115">
        <v>5.2582872082904997</v>
      </c>
      <c r="I145" s="116">
        <v>12</v>
      </c>
      <c r="J145" s="115">
        <v>5.22288348484045</v>
      </c>
      <c r="K145" s="116">
        <v>23</v>
      </c>
      <c r="L145" s="115">
        <v>4.7705025126104603</v>
      </c>
      <c r="M145" s="116">
        <v>19</v>
      </c>
      <c r="N145" s="115">
        <v>5.1851870294690503</v>
      </c>
      <c r="O145" s="116">
        <v>27</v>
      </c>
      <c r="P145" s="115">
        <v>5.2587413080155896</v>
      </c>
      <c r="Q145" s="116">
        <v>26</v>
      </c>
      <c r="R145" s="115">
        <v>5.4697554329558198</v>
      </c>
      <c r="S145" s="116">
        <v>24</v>
      </c>
      <c r="T145" s="115">
        <v>5.8587994577907301</v>
      </c>
      <c r="U145" s="116">
        <v>23</v>
      </c>
      <c r="V145" s="115">
        <v>7.2668369002733799</v>
      </c>
      <c r="W145" s="116">
        <v>18</v>
      </c>
      <c r="Z145" s="115">
        <v>9.9971221810194297</v>
      </c>
      <c r="AA145" s="116">
        <v>22</v>
      </c>
    </row>
    <row r="146" spans="1:27" x14ac:dyDescent="0.25">
      <c r="A146" s="113" t="s">
        <v>130</v>
      </c>
      <c r="B146" s="114">
        <v>43976</v>
      </c>
      <c r="C146" s="115">
        <v>296.23829999999998</v>
      </c>
      <c r="D146" s="115">
        <v>3.6104574810366099</v>
      </c>
      <c r="E146" s="116">
        <v>18</v>
      </c>
      <c r="F146" s="115">
        <v>3.6111718910398398</v>
      </c>
      <c r="G146" s="116">
        <v>18</v>
      </c>
      <c r="H146" s="115">
        <v>5.6968337915563403</v>
      </c>
      <c r="I146" s="116">
        <v>3</v>
      </c>
      <c r="J146" s="115">
        <v>6.1769410731522401</v>
      </c>
      <c r="K146" s="116">
        <v>4</v>
      </c>
      <c r="L146" s="115">
        <v>5.1543291277470002</v>
      </c>
      <c r="M146" s="116">
        <v>8</v>
      </c>
      <c r="N146" s="115">
        <v>6.0383382653274804</v>
      </c>
      <c r="O146" s="116">
        <v>6</v>
      </c>
      <c r="P146" s="115">
        <v>5.6416102308466396</v>
      </c>
      <c r="Q146" s="116">
        <v>9</v>
      </c>
      <c r="R146" s="115">
        <v>5.6719256903432997</v>
      </c>
      <c r="S146" s="116">
        <v>12</v>
      </c>
      <c r="T146" s="115">
        <v>5.9952937238841502</v>
      </c>
      <c r="U146" s="116">
        <v>13</v>
      </c>
      <c r="V146" s="115">
        <v>7.2819286020862597</v>
      </c>
      <c r="W146" s="116">
        <v>15</v>
      </c>
      <c r="Z146" s="115">
        <v>10.0497797848437</v>
      </c>
      <c r="AA146" s="116">
        <v>13</v>
      </c>
    </row>
    <row r="147" spans="1:27" x14ac:dyDescent="0.25">
      <c r="A147" s="113" t="s">
        <v>131</v>
      </c>
      <c r="B147" s="114">
        <v>43976</v>
      </c>
      <c r="C147" s="115">
        <v>2148.6828999999998</v>
      </c>
      <c r="D147" s="115">
        <v>3.7834305704147502</v>
      </c>
      <c r="E147" s="116">
        <v>7</v>
      </c>
      <c r="F147" s="115">
        <v>3.7859148529941402</v>
      </c>
      <c r="G147" s="116">
        <v>7</v>
      </c>
      <c r="H147" s="115">
        <v>5.0559054792941902</v>
      </c>
      <c r="I147" s="116">
        <v>17</v>
      </c>
      <c r="J147" s="115">
        <v>5.2869083624779201</v>
      </c>
      <c r="K147" s="116">
        <v>19</v>
      </c>
      <c r="L147" s="115">
        <v>4.9673659989550298</v>
      </c>
      <c r="M147" s="116">
        <v>11</v>
      </c>
      <c r="N147" s="115">
        <v>6.1366714393445001</v>
      </c>
      <c r="O147" s="116">
        <v>5</v>
      </c>
      <c r="P147" s="115">
        <v>5.7649920158363299</v>
      </c>
      <c r="Q147" s="116">
        <v>5</v>
      </c>
      <c r="R147" s="115">
        <v>5.8231176447807096</v>
      </c>
      <c r="S147" s="116">
        <v>4</v>
      </c>
      <c r="T147" s="115">
        <v>6.1197377745648804</v>
      </c>
      <c r="U147" s="116">
        <v>4</v>
      </c>
      <c r="V147" s="115">
        <v>7.40140552554581</v>
      </c>
      <c r="W147" s="116">
        <v>3</v>
      </c>
      <c r="Z147" s="115">
        <v>10.037919031349199</v>
      </c>
      <c r="AA147" s="116">
        <v>14</v>
      </c>
    </row>
    <row r="148" spans="1:27" x14ac:dyDescent="0.25">
      <c r="A148" s="113" t="s">
        <v>132</v>
      </c>
      <c r="B148" s="114">
        <v>43976</v>
      </c>
      <c r="C148" s="115">
        <v>2420.1687000000002</v>
      </c>
      <c r="D148" s="115">
        <v>3.4283681414785101</v>
      </c>
      <c r="E148" s="116">
        <v>25</v>
      </c>
      <c r="F148" s="115">
        <v>3.4330363281026601</v>
      </c>
      <c r="G148" s="116">
        <v>25</v>
      </c>
      <c r="H148" s="115">
        <v>4.9130370934027097</v>
      </c>
      <c r="I148" s="116">
        <v>19</v>
      </c>
      <c r="J148" s="115">
        <v>5.2713116038802301</v>
      </c>
      <c r="K148" s="116">
        <v>21</v>
      </c>
      <c r="L148" s="115">
        <v>4.6254476059553804</v>
      </c>
      <c r="M148" s="116">
        <v>22</v>
      </c>
      <c r="N148" s="115">
        <v>5.4214790500019596</v>
      </c>
      <c r="O148" s="116">
        <v>26</v>
      </c>
      <c r="P148" s="115">
        <v>5.25275205671604</v>
      </c>
      <c r="Q148" s="116">
        <v>27</v>
      </c>
      <c r="R148" s="115">
        <v>5.3237277408946797</v>
      </c>
      <c r="S148" s="116">
        <v>28</v>
      </c>
      <c r="T148" s="115">
        <v>5.6458919757469204</v>
      </c>
      <c r="U148" s="116">
        <v>29</v>
      </c>
      <c r="V148" s="115">
        <v>7.0956370555191102</v>
      </c>
      <c r="W148" s="116">
        <v>28</v>
      </c>
      <c r="Z148" s="115">
        <v>9.9019210765049301</v>
      </c>
      <c r="AA148" s="116">
        <v>27</v>
      </c>
    </row>
    <row r="149" spans="1:27" x14ac:dyDescent="0.25">
      <c r="A149" s="113" t="s">
        <v>133</v>
      </c>
      <c r="B149" s="114">
        <v>43976</v>
      </c>
      <c r="C149" s="115">
        <v>1551.9833000000001</v>
      </c>
      <c r="D149" s="115">
        <v>2.82912456692056</v>
      </c>
      <c r="E149" s="116">
        <v>39</v>
      </c>
      <c r="F149" s="115">
        <v>2.82912456692056</v>
      </c>
      <c r="G149" s="116">
        <v>38</v>
      </c>
      <c r="H149" s="115">
        <v>3.4016191050028501</v>
      </c>
      <c r="I149" s="116">
        <v>40</v>
      </c>
      <c r="J149" s="115">
        <v>3.6317409341896001</v>
      </c>
      <c r="K149" s="116">
        <v>38</v>
      </c>
      <c r="L149" s="115">
        <v>3.4442479314434999</v>
      </c>
      <c r="M149" s="116">
        <v>40</v>
      </c>
      <c r="N149" s="115">
        <v>3.9459269767751799</v>
      </c>
      <c r="O149" s="116">
        <v>41</v>
      </c>
      <c r="P149" s="115">
        <v>4.3679835810201402</v>
      </c>
      <c r="Q149" s="116">
        <v>36</v>
      </c>
      <c r="R149" s="115">
        <v>4.6351954327228002</v>
      </c>
      <c r="S149" s="116">
        <v>36</v>
      </c>
      <c r="T149" s="115">
        <v>5.0362517218170799</v>
      </c>
      <c r="U149" s="116">
        <v>36</v>
      </c>
      <c r="V149" s="115">
        <v>6.4931774983152497</v>
      </c>
      <c r="W149" s="116">
        <v>31</v>
      </c>
      <c r="Z149" s="115">
        <v>8.4420245934006406</v>
      </c>
      <c r="AA149" s="116">
        <v>32</v>
      </c>
    </row>
    <row r="150" spans="1:27" x14ac:dyDescent="0.25">
      <c r="A150" s="113" t="s">
        <v>134</v>
      </c>
      <c r="B150" s="114">
        <v>43976</v>
      </c>
      <c r="C150" s="115">
        <v>1952.2583</v>
      </c>
      <c r="D150" s="115">
        <v>3.6162219811387599</v>
      </c>
      <c r="E150" s="116">
        <v>17</v>
      </c>
      <c r="F150" s="115">
        <v>3.6219273203276598</v>
      </c>
      <c r="G150" s="116">
        <v>16</v>
      </c>
      <c r="H150" s="115">
        <v>3.8221859768125599</v>
      </c>
      <c r="I150" s="116">
        <v>36</v>
      </c>
      <c r="J150" s="115">
        <v>3.8657072963424102</v>
      </c>
      <c r="K150" s="116">
        <v>32</v>
      </c>
      <c r="L150" s="115">
        <v>3.8543856577741198</v>
      </c>
      <c r="M150" s="116">
        <v>32</v>
      </c>
      <c r="N150" s="115">
        <v>5.1049367927408902</v>
      </c>
      <c r="O150" s="116">
        <v>29</v>
      </c>
      <c r="P150" s="115">
        <v>5.2354902694292802</v>
      </c>
      <c r="Q150" s="116">
        <v>28</v>
      </c>
      <c r="R150" s="115">
        <v>5.4085554741588497</v>
      </c>
      <c r="S150" s="116">
        <v>27</v>
      </c>
      <c r="T150" s="115">
        <v>5.7752787005101496</v>
      </c>
      <c r="U150" s="116">
        <v>24</v>
      </c>
      <c r="V150" s="115">
        <v>7.2115590020420699</v>
      </c>
      <c r="W150" s="116">
        <v>23</v>
      </c>
      <c r="Z150" s="115">
        <v>10.0986384090324</v>
      </c>
      <c r="AA150" s="116">
        <v>8</v>
      </c>
    </row>
    <row r="151" spans="1:27" x14ac:dyDescent="0.25">
      <c r="A151" s="113" t="s">
        <v>135</v>
      </c>
      <c r="B151" s="114">
        <v>43976</v>
      </c>
      <c r="C151" s="115">
        <v>1950.9774</v>
      </c>
      <c r="D151" s="115">
        <v>4.2192705284527197</v>
      </c>
      <c r="E151" s="116">
        <v>3</v>
      </c>
      <c r="F151" s="115">
        <v>4.2208702712264898</v>
      </c>
      <c r="G151" s="116">
        <v>3</v>
      </c>
      <c r="H151" s="115">
        <v>4.2232697492511999</v>
      </c>
      <c r="I151" s="116">
        <v>28</v>
      </c>
      <c r="J151" s="115">
        <v>3.7228351642764799</v>
      </c>
      <c r="K151" s="116">
        <v>36</v>
      </c>
      <c r="L151" s="115">
        <v>3.7626691395167202</v>
      </c>
      <c r="M151" s="116">
        <v>35</v>
      </c>
      <c r="N151" s="115">
        <v>4.8155322802841702</v>
      </c>
      <c r="O151" s="116">
        <v>33</v>
      </c>
      <c r="P151" s="115"/>
      <c r="Q151" s="116"/>
      <c r="R151" s="115"/>
      <c r="S151" s="116"/>
      <c r="T151" s="115"/>
      <c r="U151" s="116"/>
      <c r="V151" s="115"/>
      <c r="W151" s="116"/>
      <c r="Z151" s="115">
        <v>4.9818493050283603</v>
      </c>
      <c r="AA151" s="116">
        <v>42</v>
      </c>
    </row>
    <row r="152" spans="1:27" x14ac:dyDescent="0.25">
      <c r="A152" s="113" t="s">
        <v>136</v>
      </c>
      <c r="B152" s="114">
        <v>43976</v>
      </c>
      <c r="C152" s="115">
        <v>1952.9139</v>
      </c>
      <c r="D152" s="115">
        <v>3.6486566139845</v>
      </c>
      <c r="E152" s="116">
        <v>14</v>
      </c>
      <c r="F152" s="115">
        <v>3.64876284816344</v>
      </c>
      <c r="G152" s="116">
        <v>13</v>
      </c>
      <c r="H152" s="115">
        <v>3.82999325017976</v>
      </c>
      <c r="I152" s="116">
        <v>34</v>
      </c>
      <c r="J152" s="115">
        <v>3.8958736263737501</v>
      </c>
      <c r="K152" s="116">
        <v>31</v>
      </c>
      <c r="L152" s="115">
        <v>3.9073214654294999</v>
      </c>
      <c r="M152" s="116">
        <v>30</v>
      </c>
      <c r="N152" s="115">
        <v>5.14112710861769</v>
      </c>
      <c r="O152" s="116">
        <v>28</v>
      </c>
      <c r="P152" s="115"/>
      <c r="Q152" s="116"/>
      <c r="R152" s="115"/>
      <c r="S152" s="116"/>
      <c r="T152" s="115"/>
      <c r="U152" s="116"/>
      <c r="V152" s="115"/>
      <c r="W152" s="116"/>
      <c r="Z152" s="115">
        <v>5.2257700679489796</v>
      </c>
      <c r="AA152" s="116">
        <v>39</v>
      </c>
    </row>
    <row r="153" spans="1:27" x14ac:dyDescent="0.25">
      <c r="A153" s="113" t="s">
        <v>137</v>
      </c>
      <c r="B153" s="114">
        <v>43976</v>
      </c>
      <c r="C153" s="115">
        <v>1952.6185</v>
      </c>
      <c r="D153" s="115">
        <v>3.6884715244885902</v>
      </c>
      <c r="E153" s="116">
        <v>11</v>
      </c>
      <c r="F153" s="115">
        <v>3.6443272652350802</v>
      </c>
      <c r="G153" s="116">
        <v>14</v>
      </c>
      <c r="H153" s="115">
        <v>3.8292359271210201</v>
      </c>
      <c r="I153" s="116">
        <v>35</v>
      </c>
      <c r="J153" s="115">
        <v>3.86298438511683</v>
      </c>
      <c r="K153" s="116">
        <v>33</v>
      </c>
      <c r="L153" s="115">
        <v>3.85367238624907</v>
      </c>
      <c r="M153" s="116">
        <v>33</v>
      </c>
      <c r="N153" s="115">
        <v>5.0952308023747399</v>
      </c>
      <c r="O153" s="116">
        <v>30</v>
      </c>
      <c r="P153" s="115"/>
      <c r="Q153" s="116"/>
      <c r="R153" s="115"/>
      <c r="S153" s="116"/>
      <c r="T153" s="115"/>
      <c r="U153" s="116"/>
      <c r="V153" s="115"/>
      <c r="W153" s="116"/>
      <c r="Z153" s="115">
        <v>5.1865725992887297</v>
      </c>
      <c r="AA153" s="116">
        <v>41</v>
      </c>
    </row>
    <row r="154" spans="1:27" x14ac:dyDescent="0.25">
      <c r="A154" s="113" t="s">
        <v>138</v>
      </c>
      <c r="B154" s="114">
        <v>43976</v>
      </c>
      <c r="C154" s="115">
        <v>1952.7454</v>
      </c>
      <c r="D154" s="115">
        <v>3.73123129813413</v>
      </c>
      <c r="E154" s="116">
        <v>10</v>
      </c>
      <c r="F154" s="115">
        <v>3.73324118177409</v>
      </c>
      <c r="G154" s="116">
        <v>10</v>
      </c>
      <c r="H154" s="115">
        <v>3.8458341392043001</v>
      </c>
      <c r="I154" s="116">
        <v>33</v>
      </c>
      <c r="J154" s="115">
        <v>3.8488066617706802</v>
      </c>
      <c r="K154" s="116">
        <v>34</v>
      </c>
      <c r="L154" s="115">
        <v>3.8687830338822802</v>
      </c>
      <c r="M154" s="116">
        <v>31</v>
      </c>
      <c r="N154" s="115">
        <v>5.0716016746441301</v>
      </c>
      <c r="O154" s="116">
        <v>31</v>
      </c>
      <c r="P154" s="115"/>
      <c r="Q154" s="116"/>
      <c r="R154" s="115"/>
      <c r="S154" s="116"/>
      <c r="T154" s="115"/>
      <c r="U154" s="116"/>
      <c r="V154" s="115"/>
      <c r="W154" s="116"/>
      <c r="Z154" s="115">
        <v>5.1960516265624097</v>
      </c>
      <c r="AA154" s="116">
        <v>40</v>
      </c>
    </row>
    <row r="155" spans="1:27" x14ac:dyDescent="0.25">
      <c r="A155" s="113" t="s">
        <v>139</v>
      </c>
      <c r="B155" s="114">
        <v>43976</v>
      </c>
      <c r="C155" s="115">
        <v>2750.2103999999999</v>
      </c>
      <c r="D155" s="115">
        <v>3.3394682131250302</v>
      </c>
      <c r="E155" s="116">
        <v>30</v>
      </c>
      <c r="F155" s="115">
        <v>3.34007939608242</v>
      </c>
      <c r="G155" s="116">
        <v>30</v>
      </c>
      <c r="H155" s="115">
        <v>5.4850849264927399</v>
      </c>
      <c r="I155" s="116">
        <v>9</v>
      </c>
      <c r="J155" s="115">
        <v>5.9503656946908396</v>
      </c>
      <c r="K155" s="116">
        <v>8</v>
      </c>
      <c r="L155" s="115">
        <v>4.8853902501523097</v>
      </c>
      <c r="M155" s="116">
        <v>16</v>
      </c>
      <c r="N155" s="115">
        <v>5.5345384290976698</v>
      </c>
      <c r="O155" s="116">
        <v>23</v>
      </c>
      <c r="P155" s="115">
        <v>5.34268686340587</v>
      </c>
      <c r="Q155" s="116">
        <v>24</v>
      </c>
      <c r="R155" s="115">
        <v>5.4278149657389196</v>
      </c>
      <c r="S155" s="116">
        <v>26</v>
      </c>
      <c r="T155" s="115">
        <v>5.7506332998060703</v>
      </c>
      <c r="U155" s="116">
        <v>27</v>
      </c>
      <c r="V155" s="115">
        <v>7.2069624088295203</v>
      </c>
      <c r="W155" s="116">
        <v>24</v>
      </c>
      <c r="Z155" s="115">
        <v>10.0181468225414</v>
      </c>
      <c r="AA155" s="116">
        <v>19</v>
      </c>
    </row>
    <row r="156" spans="1:27" x14ac:dyDescent="0.25">
      <c r="A156" s="113" t="s">
        <v>140</v>
      </c>
      <c r="B156" s="114">
        <v>43976</v>
      </c>
      <c r="C156" s="115">
        <v>1053.4631999999999</v>
      </c>
      <c r="D156" s="115">
        <v>2.6403401598832401</v>
      </c>
      <c r="E156" s="116">
        <v>42</v>
      </c>
      <c r="F156" s="115">
        <v>2.641877631871</v>
      </c>
      <c r="G156" s="116">
        <v>42</v>
      </c>
      <c r="H156" s="115">
        <v>2.6940067467392801</v>
      </c>
      <c r="I156" s="116">
        <v>42</v>
      </c>
      <c r="J156" s="115">
        <v>2.64084158121437</v>
      </c>
      <c r="K156" s="116">
        <v>42</v>
      </c>
      <c r="L156" s="115">
        <v>2.8649285440890999</v>
      </c>
      <c r="M156" s="116">
        <v>42</v>
      </c>
      <c r="N156" s="115">
        <v>3.2548420570704999</v>
      </c>
      <c r="O156" s="116">
        <v>42</v>
      </c>
      <c r="P156" s="115">
        <v>3.9949984546580599</v>
      </c>
      <c r="Q156" s="116">
        <v>38</v>
      </c>
      <c r="R156" s="115">
        <v>4.3679364370482396</v>
      </c>
      <c r="S156" s="116">
        <v>38</v>
      </c>
      <c r="T156" s="115">
        <v>4.7321081277750903</v>
      </c>
      <c r="U156" s="116">
        <v>38</v>
      </c>
      <c r="V156" s="115"/>
      <c r="W156" s="116"/>
      <c r="Z156" s="115">
        <v>4.9069373543574102</v>
      </c>
      <c r="AA156" s="116">
        <v>43</v>
      </c>
    </row>
    <row r="157" spans="1:27" x14ac:dyDescent="0.25">
      <c r="A157" s="113" t="s">
        <v>141</v>
      </c>
      <c r="B157" s="114">
        <v>43976</v>
      </c>
      <c r="C157" s="115">
        <v>54.721499999999999</v>
      </c>
      <c r="D157" s="115">
        <v>3.4020878566551902</v>
      </c>
      <c r="E157" s="116">
        <v>27</v>
      </c>
      <c r="F157" s="115">
        <v>3.4027221777422199</v>
      </c>
      <c r="G157" s="116">
        <v>27</v>
      </c>
      <c r="H157" s="115">
        <v>4.0528748305040896</v>
      </c>
      <c r="I157" s="116">
        <v>32</v>
      </c>
      <c r="J157" s="115">
        <v>4.3284714326509501</v>
      </c>
      <c r="K157" s="116">
        <v>29</v>
      </c>
      <c r="L157" s="115">
        <v>4.1854088313263604</v>
      </c>
      <c r="M157" s="116">
        <v>27</v>
      </c>
      <c r="N157" s="115">
        <v>5.0711609701501503</v>
      </c>
      <c r="O157" s="116">
        <v>32</v>
      </c>
      <c r="P157" s="115">
        <v>5.13829384402624</v>
      </c>
      <c r="Q157" s="116">
        <v>29</v>
      </c>
      <c r="R157" s="115">
        <v>5.3080036588034103</v>
      </c>
      <c r="S157" s="116">
        <v>29</v>
      </c>
      <c r="T157" s="115">
        <v>5.7104483942833602</v>
      </c>
      <c r="U157" s="116">
        <v>28</v>
      </c>
      <c r="V157" s="115">
        <v>7.2271449395966698</v>
      </c>
      <c r="W157" s="116">
        <v>22</v>
      </c>
      <c r="Z157" s="115">
        <v>10.098263536211499</v>
      </c>
      <c r="AA157" s="116">
        <v>9</v>
      </c>
    </row>
    <row r="158" spans="1:27" x14ac:dyDescent="0.25">
      <c r="A158" s="113" t="s">
        <v>142</v>
      </c>
      <c r="B158" s="114">
        <v>43976</v>
      </c>
      <c r="C158" s="115">
        <v>4045.7168999999999</v>
      </c>
      <c r="D158" s="115">
        <v>3.3354034968186399</v>
      </c>
      <c r="E158" s="116">
        <v>31</v>
      </c>
      <c r="F158" s="115">
        <v>3.3354034968186399</v>
      </c>
      <c r="G158" s="116">
        <v>31</v>
      </c>
      <c r="H158" s="115">
        <v>5.1558170409284898</v>
      </c>
      <c r="I158" s="116">
        <v>15</v>
      </c>
      <c r="J158" s="115">
        <v>5.5659888118996204</v>
      </c>
      <c r="K158" s="116">
        <v>15</v>
      </c>
      <c r="L158" s="115">
        <v>4.7503991504082004</v>
      </c>
      <c r="M158" s="116">
        <v>20</v>
      </c>
      <c r="N158" s="115">
        <v>5.48842050384917</v>
      </c>
      <c r="O158" s="116">
        <v>24</v>
      </c>
      <c r="P158" s="115">
        <v>5.3327945243955499</v>
      </c>
      <c r="Q158" s="116">
        <v>25</v>
      </c>
      <c r="R158" s="115">
        <v>5.43301091949954</v>
      </c>
      <c r="S158" s="116">
        <v>25</v>
      </c>
      <c r="T158" s="115">
        <v>5.7724765347326503</v>
      </c>
      <c r="U158" s="116">
        <v>25</v>
      </c>
      <c r="V158" s="115">
        <v>7.1587029703998102</v>
      </c>
      <c r="W158" s="116">
        <v>27</v>
      </c>
      <c r="Z158" s="115">
        <v>9.9475197164286104</v>
      </c>
      <c r="AA158" s="116">
        <v>25</v>
      </c>
    </row>
    <row r="159" spans="1:27" x14ac:dyDescent="0.25">
      <c r="A159" s="113" t="s">
        <v>143</v>
      </c>
      <c r="B159" s="114">
        <v>43976</v>
      </c>
      <c r="C159" s="115">
        <v>2742.7087000000001</v>
      </c>
      <c r="D159" s="115">
        <v>3.2767266644475601</v>
      </c>
      <c r="E159" s="116">
        <v>32</v>
      </c>
      <c r="F159" s="115">
        <v>3.2817534911949302</v>
      </c>
      <c r="G159" s="116">
        <v>32</v>
      </c>
      <c r="H159" s="115">
        <v>4.7050116802497604</v>
      </c>
      <c r="I159" s="116">
        <v>22</v>
      </c>
      <c r="J159" s="115">
        <v>5.4190460208546796</v>
      </c>
      <c r="K159" s="116">
        <v>17</v>
      </c>
      <c r="L159" s="115">
        <v>4.5754020473547801</v>
      </c>
      <c r="M159" s="116">
        <v>23</v>
      </c>
      <c r="N159" s="115">
        <v>5.8144925281517397</v>
      </c>
      <c r="O159" s="116">
        <v>12</v>
      </c>
      <c r="P159" s="115">
        <v>5.5342931172944496</v>
      </c>
      <c r="Q159" s="116">
        <v>15</v>
      </c>
      <c r="R159" s="115">
        <v>5.5807833269096996</v>
      </c>
      <c r="S159" s="116">
        <v>16</v>
      </c>
      <c r="T159" s="115">
        <v>5.87726030722615</v>
      </c>
      <c r="U159" s="116">
        <v>21</v>
      </c>
      <c r="V159" s="115">
        <v>7.2566733482114003</v>
      </c>
      <c r="W159" s="116">
        <v>20</v>
      </c>
      <c r="Z159" s="115">
        <v>10.0062503453284</v>
      </c>
      <c r="AA159" s="116">
        <v>21</v>
      </c>
    </row>
    <row r="160" spans="1:27" x14ac:dyDescent="0.25">
      <c r="A160" s="113" t="s">
        <v>144</v>
      </c>
      <c r="B160" s="114">
        <v>43976</v>
      </c>
      <c r="C160" s="115">
        <v>3631.8879999999999</v>
      </c>
      <c r="D160" s="115">
        <v>3.7409447592060601</v>
      </c>
      <c r="E160" s="116">
        <v>9</v>
      </c>
      <c r="F160" s="115">
        <v>3.74104134412286</v>
      </c>
      <c r="G160" s="116">
        <v>9</v>
      </c>
      <c r="H160" s="115">
        <v>4.8794663742198798</v>
      </c>
      <c r="I160" s="116">
        <v>20</v>
      </c>
      <c r="J160" s="115">
        <v>5.3657344577214197</v>
      </c>
      <c r="K160" s="116">
        <v>18</v>
      </c>
      <c r="L160" s="115">
        <v>4.6540412218398801</v>
      </c>
      <c r="M160" s="116">
        <v>21</v>
      </c>
      <c r="N160" s="115">
        <v>6.0213909625393196</v>
      </c>
      <c r="O160" s="116">
        <v>7</v>
      </c>
      <c r="P160" s="115">
        <v>5.7018195558747999</v>
      </c>
      <c r="Q160" s="116">
        <v>7</v>
      </c>
      <c r="R160" s="115">
        <v>5.73868944781709</v>
      </c>
      <c r="S160" s="116">
        <v>6</v>
      </c>
      <c r="T160" s="115">
        <v>6.0179298667400998</v>
      </c>
      <c r="U160" s="116">
        <v>10</v>
      </c>
      <c r="V160" s="115">
        <v>7.3092918882289899</v>
      </c>
      <c r="W160" s="116">
        <v>13</v>
      </c>
      <c r="Z160" s="115">
        <v>10.023717003599399</v>
      </c>
      <c r="AA160" s="116">
        <v>18</v>
      </c>
    </row>
    <row r="161" spans="1:27" x14ac:dyDescent="0.25">
      <c r="A161" s="113" t="s">
        <v>145</v>
      </c>
      <c r="B161" s="114">
        <v>43976</v>
      </c>
      <c r="C161" s="115">
        <v>1298.9529</v>
      </c>
      <c r="D161" s="115">
        <v>3.83318197759497</v>
      </c>
      <c r="E161" s="116">
        <v>6</v>
      </c>
      <c r="F161" s="115">
        <v>3.8339872581875798</v>
      </c>
      <c r="G161" s="116">
        <v>6</v>
      </c>
      <c r="H161" s="115">
        <v>4.6067737535253297</v>
      </c>
      <c r="I161" s="116">
        <v>24</v>
      </c>
      <c r="J161" s="115">
        <v>5.28437370520024</v>
      </c>
      <c r="K161" s="116">
        <v>20</v>
      </c>
      <c r="L161" s="115">
        <v>4.8122749359514803</v>
      </c>
      <c r="M161" s="116">
        <v>18</v>
      </c>
      <c r="N161" s="115">
        <v>5.6856233662537399</v>
      </c>
      <c r="O161" s="116">
        <v>19</v>
      </c>
      <c r="P161" s="115">
        <v>5.5693771614008698</v>
      </c>
      <c r="Q161" s="116">
        <v>13</v>
      </c>
      <c r="R161" s="115">
        <v>5.7095374819996696</v>
      </c>
      <c r="S161" s="116">
        <v>8</v>
      </c>
      <c r="T161" s="115">
        <v>6.0515023877767504</v>
      </c>
      <c r="U161" s="116">
        <v>8</v>
      </c>
      <c r="V161" s="115">
        <v>7.3855930759325403</v>
      </c>
      <c r="W161" s="116">
        <v>5</v>
      </c>
      <c r="Z161" s="115">
        <v>7.6736274571401202</v>
      </c>
      <c r="AA161" s="116">
        <v>35</v>
      </c>
    </row>
    <row r="162" spans="1:27" x14ac:dyDescent="0.25">
      <c r="A162" s="113" t="s">
        <v>146</v>
      </c>
      <c r="B162" s="114">
        <v>43976</v>
      </c>
      <c r="C162" s="115">
        <v>2110.6030000000001</v>
      </c>
      <c r="D162" s="115">
        <v>3.3847294680866602</v>
      </c>
      <c r="E162" s="116">
        <v>29</v>
      </c>
      <c r="F162" s="115">
        <v>3.3847294680866602</v>
      </c>
      <c r="G162" s="116">
        <v>29</v>
      </c>
      <c r="H162" s="115">
        <v>4.5232415679035602</v>
      </c>
      <c r="I162" s="116">
        <v>25</v>
      </c>
      <c r="J162" s="115">
        <v>5.2052565034446703</v>
      </c>
      <c r="K162" s="116">
        <v>24</v>
      </c>
      <c r="L162" s="115">
        <v>4.5596795313191896</v>
      </c>
      <c r="M162" s="116">
        <v>24</v>
      </c>
      <c r="N162" s="115">
        <v>5.5925293649129104</v>
      </c>
      <c r="O162" s="116">
        <v>21</v>
      </c>
      <c r="P162" s="115">
        <v>5.4704120820085702</v>
      </c>
      <c r="Q162" s="116">
        <v>22</v>
      </c>
      <c r="R162" s="115">
        <v>5.5506770056123296</v>
      </c>
      <c r="S162" s="116">
        <v>20</v>
      </c>
      <c r="T162" s="115">
        <v>5.8842009586216202</v>
      </c>
      <c r="U162" s="116">
        <v>20</v>
      </c>
      <c r="V162" s="115">
        <v>7.2648354323835802</v>
      </c>
      <c r="W162" s="116">
        <v>19</v>
      </c>
      <c r="Z162" s="115">
        <v>9.63085540680793</v>
      </c>
      <c r="AA162" s="116">
        <v>30</v>
      </c>
    </row>
    <row r="163" spans="1:27" x14ac:dyDescent="0.25">
      <c r="A163" s="113" t="s">
        <v>147</v>
      </c>
      <c r="B163" s="114">
        <v>43976</v>
      </c>
      <c r="C163" s="115">
        <v>10.7654</v>
      </c>
      <c r="D163" s="115">
        <v>2.7129982346930301</v>
      </c>
      <c r="E163" s="116">
        <v>41</v>
      </c>
      <c r="F163" s="115">
        <v>2.7129982346930301</v>
      </c>
      <c r="G163" s="116">
        <v>41</v>
      </c>
      <c r="H163" s="115">
        <v>3.63520230315806</v>
      </c>
      <c r="I163" s="116">
        <v>39</v>
      </c>
      <c r="J163" s="115">
        <v>3.4677514726069698</v>
      </c>
      <c r="K163" s="116">
        <v>40</v>
      </c>
      <c r="L163" s="115">
        <v>3.3672831279446598</v>
      </c>
      <c r="M163" s="116">
        <v>41</v>
      </c>
      <c r="N163" s="115">
        <v>3.9906925357889</v>
      </c>
      <c r="O163" s="116">
        <v>40</v>
      </c>
      <c r="P163" s="115">
        <v>4.3509988227549599</v>
      </c>
      <c r="Q163" s="116">
        <v>37</v>
      </c>
      <c r="R163" s="115">
        <v>4.5981852200126996</v>
      </c>
      <c r="S163" s="116">
        <v>37</v>
      </c>
      <c r="T163" s="115">
        <v>4.8909455036623104</v>
      </c>
      <c r="U163" s="116">
        <v>37</v>
      </c>
      <c r="V163" s="115"/>
      <c r="W163" s="116"/>
      <c r="Z163" s="115">
        <v>5.3417017208413</v>
      </c>
      <c r="AA163" s="116">
        <v>38</v>
      </c>
    </row>
    <row r="164" spans="1:27" x14ac:dyDescent="0.25">
      <c r="A164" s="113" t="s">
        <v>148</v>
      </c>
      <c r="B164" s="114">
        <v>43976</v>
      </c>
      <c r="C164" s="115">
        <v>4893.2037</v>
      </c>
      <c r="D164" s="115">
        <v>3.6778181060283002</v>
      </c>
      <c r="E164" s="116">
        <v>13</v>
      </c>
      <c r="F164" s="115">
        <v>3.67756424688366</v>
      </c>
      <c r="G164" s="116">
        <v>12</v>
      </c>
      <c r="H164" s="115">
        <v>5.4370114943364003</v>
      </c>
      <c r="I164" s="116">
        <v>10</v>
      </c>
      <c r="J164" s="115">
        <v>5.9072874279158798</v>
      </c>
      <c r="K164" s="116">
        <v>9</v>
      </c>
      <c r="L164" s="115">
        <v>5.1722109536284799</v>
      </c>
      <c r="M164" s="116">
        <v>7</v>
      </c>
      <c r="N164" s="115">
        <v>5.9928900545584298</v>
      </c>
      <c r="O164" s="116">
        <v>8</v>
      </c>
      <c r="P164" s="115">
        <v>5.6319217546059797</v>
      </c>
      <c r="Q164" s="116">
        <v>10</v>
      </c>
      <c r="R164" s="115">
        <v>5.7019883819069399</v>
      </c>
      <c r="S164" s="116">
        <v>9</v>
      </c>
      <c r="T164" s="115">
        <v>6.0674334218065997</v>
      </c>
      <c r="U164" s="116">
        <v>7</v>
      </c>
      <c r="V164" s="115">
        <v>7.3682228873150404</v>
      </c>
      <c r="W164" s="116">
        <v>6</v>
      </c>
      <c r="Z164" s="115">
        <v>10.1188383562125</v>
      </c>
      <c r="AA164" s="116">
        <v>7</v>
      </c>
    </row>
    <row r="165" spans="1:27" x14ac:dyDescent="0.25">
      <c r="A165" s="113" t="s">
        <v>149</v>
      </c>
      <c r="B165" s="114">
        <v>43976</v>
      </c>
      <c r="C165" s="115">
        <v>1123.9237000000001</v>
      </c>
      <c r="D165" s="115">
        <v>2.7545470896111999</v>
      </c>
      <c r="E165" s="116">
        <v>40</v>
      </c>
      <c r="F165" s="115">
        <v>2.7545470896111999</v>
      </c>
      <c r="G165" s="116">
        <v>40</v>
      </c>
      <c r="H165" s="115">
        <v>4.65278592952167</v>
      </c>
      <c r="I165" s="116">
        <v>23</v>
      </c>
      <c r="J165" s="115">
        <v>4.2998790109383096</v>
      </c>
      <c r="K165" s="116">
        <v>30</v>
      </c>
      <c r="L165" s="115">
        <v>3.8453617613228399</v>
      </c>
      <c r="M165" s="116">
        <v>34</v>
      </c>
      <c r="N165" s="115">
        <v>4.5407751406811396</v>
      </c>
      <c r="O165" s="116">
        <v>34</v>
      </c>
      <c r="P165" s="115">
        <v>4.7246007365824898</v>
      </c>
      <c r="Q165" s="116">
        <v>32</v>
      </c>
      <c r="R165" s="115">
        <v>4.91301345543949</v>
      </c>
      <c r="S165" s="116">
        <v>32</v>
      </c>
      <c r="T165" s="115">
        <v>5.2883534797271396</v>
      </c>
      <c r="U165" s="116">
        <v>32</v>
      </c>
      <c r="V165" s="115"/>
      <c r="W165" s="116"/>
      <c r="Z165" s="115">
        <v>6.0714295973154302</v>
      </c>
      <c r="AA165" s="116">
        <v>37</v>
      </c>
    </row>
    <row r="166" spans="1:27" x14ac:dyDescent="0.25">
      <c r="A166" s="113" t="s">
        <v>150</v>
      </c>
      <c r="B166" s="114">
        <v>43976</v>
      </c>
      <c r="C166" s="115">
        <v>260.51819999999998</v>
      </c>
      <c r="D166" s="115">
        <v>4.2316728601672304</v>
      </c>
      <c r="E166" s="116">
        <v>2</v>
      </c>
      <c r="F166" s="115">
        <v>4.2420011616801299</v>
      </c>
      <c r="G166" s="116">
        <v>2</v>
      </c>
      <c r="H166" s="115">
        <v>6.1980146391164501</v>
      </c>
      <c r="I166" s="116">
        <v>2</v>
      </c>
      <c r="J166" s="115">
        <v>6.4859615615815303</v>
      </c>
      <c r="K166" s="116">
        <v>1</v>
      </c>
      <c r="L166" s="115">
        <v>5.6655008836888197</v>
      </c>
      <c r="M166" s="116">
        <v>1</v>
      </c>
      <c r="N166" s="115">
        <v>5.6947478897011701</v>
      </c>
      <c r="O166" s="116">
        <v>18</v>
      </c>
      <c r="P166" s="115">
        <v>5.5768093368628104</v>
      </c>
      <c r="Q166" s="116">
        <v>12</v>
      </c>
      <c r="R166" s="115">
        <v>5.6812016340330098</v>
      </c>
      <c r="S166" s="116">
        <v>11</v>
      </c>
      <c r="T166" s="115">
        <v>6.0264147315359704</v>
      </c>
      <c r="U166" s="116">
        <v>9</v>
      </c>
      <c r="V166" s="115">
        <v>7.3437180357414196</v>
      </c>
      <c r="W166" s="116">
        <v>9</v>
      </c>
      <c r="Z166" s="115">
        <v>10.068610496699399</v>
      </c>
      <c r="AA166" s="116">
        <v>11</v>
      </c>
    </row>
    <row r="167" spans="1:27" x14ac:dyDescent="0.25">
      <c r="A167" s="113" t="s">
        <v>151</v>
      </c>
      <c r="B167" s="114">
        <v>43976</v>
      </c>
      <c r="C167" s="115">
        <v>1769.4113</v>
      </c>
      <c r="D167" s="115">
        <v>3.4101815123490602</v>
      </c>
      <c r="E167" s="116">
        <v>26</v>
      </c>
      <c r="F167" s="115">
        <v>3.40669087734998</v>
      </c>
      <c r="G167" s="116">
        <v>26</v>
      </c>
      <c r="H167" s="115">
        <v>4.2092169106210404</v>
      </c>
      <c r="I167" s="116">
        <v>30</v>
      </c>
      <c r="J167" s="115">
        <v>4.4124878480117697</v>
      </c>
      <c r="K167" s="116">
        <v>27</v>
      </c>
      <c r="L167" s="115">
        <v>4.0357292142442702</v>
      </c>
      <c r="M167" s="116">
        <v>28</v>
      </c>
      <c r="N167" s="115">
        <v>4.4946724210511002</v>
      </c>
      <c r="O167" s="116">
        <v>36</v>
      </c>
      <c r="P167" s="115">
        <v>4.8035870203881004</v>
      </c>
      <c r="Q167" s="116">
        <v>30</v>
      </c>
      <c r="R167" s="115">
        <v>5.0360885095225996</v>
      </c>
      <c r="S167" s="116">
        <v>31</v>
      </c>
      <c r="T167" s="115">
        <v>5.3081226173495697</v>
      </c>
      <c r="U167" s="116">
        <v>31</v>
      </c>
      <c r="V167" s="115">
        <v>3.5305005444826301</v>
      </c>
      <c r="W167" s="116">
        <v>35</v>
      </c>
      <c r="Z167" s="115">
        <v>7.8939046288341599</v>
      </c>
      <c r="AA167" s="116">
        <v>34</v>
      </c>
    </row>
    <row r="168" spans="1:27" x14ac:dyDescent="0.25">
      <c r="A168" s="113" t="s">
        <v>152</v>
      </c>
      <c r="B168" s="114">
        <v>43976</v>
      </c>
      <c r="C168" s="115">
        <v>31.6295</v>
      </c>
      <c r="D168" s="115">
        <v>4.6176958962589296</v>
      </c>
      <c r="E168" s="116">
        <v>1</v>
      </c>
      <c r="F168" s="115">
        <v>4.6176958962589296</v>
      </c>
      <c r="G168" s="116">
        <v>1</v>
      </c>
      <c r="H168" s="115">
        <v>5.5119822654427901</v>
      </c>
      <c r="I168" s="116">
        <v>7</v>
      </c>
      <c r="J168" s="115">
        <v>6.2547368077921996</v>
      </c>
      <c r="K168" s="116">
        <v>3</v>
      </c>
      <c r="L168" s="115">
        <v>5.4075076849435701</v>
      </c>
      <c r="M168" s="116">
        <v>2</v>
      </c>
      <c r="N168" s="115">
        <v>5.4511552565060803</v>
      </c>
      <c r="O168" s="116">
        <v>25</v>
      </c>
      <c r="P168" s="115">
        <v>5.9220325801929201</v>
      </c>
      <c r="Q168" s="116">
        <v>1</v>
      </c>
      <c r="R168" s="115">
        <v>6.2491613457066704</v>
      </c>
      <c r="S168" s="116">
        <v>1</v>
      </c>
      <c r="T168" s="115">
        <v>6.6459232730199398</v>
      </c>
      <c r="U168" s="116">
        <v>1</v>
      </c>
      <c r="V168" s="115">
        <v>7.5539200111933997</v>
      </c>
      <c r="W168" s="116">
        <v>1</v>
      </c>
      <c r="Z168" s="115">
        <v>10.622216129837399</v>
      </c>
      <c r="AA168" s="116">
        <v>2</v>
      </c>
    </row>
    <row r="169" spans="1:27" x14ac:dyDescent="0.25">
      <c r="A169" s="113" t="s">
        <v>153</v>
      </c>
      <c r="B169" s="114">
        <v>43976</v>
      </c>
      <c r="C169" s="115">
        <v>27.080500000000001</v>
      </c>
      <c r="D169" s="115">
        <v>2.8306694634878702</v>
      </c>
      <c r="E169" s="116">
        <v>38</v>
      </c>
      <c r="F169" s="115">
        <v>2.7861600607711501</v>
      </c>
      <c r="G169" s="116">
        <v>39</v>
      </c>
      <c r="H169" s="115">
        <v>4.1430630421350401</v>
      </c>
      <c r="I169" s="116">
        <v>31</v>
      </c>
      <c r="J169" s="115">
        <v>3.83733726250748</v>
      </c>
      <c r="K169" s="116">
        <v>35</v>
      </c>
      <c r="L169" s="115">
        <v>3.49641458263127</v>
      </c>
      <c r="M169" s="116">
        <v>37</v>
      </c>
      <c r="N169" s="115">
        <v>4.2630640177918302</v>
      </c>
      <c r="O169" s="116">
        <v>37</v>
      </c>
      <c r="P169" s="115">
        <v>4.5843683536174398</v>
      </c>
      <c r="Q169" s="116">
        <v>35</v>
      </c>
      <c r="R169" s="115">
        <v>4.8139895415111003</v>
      </c>
      <c r="S169" s="116">
        <v>35</v>
      </c>
      <c r="T169" s="115">
        <v>5.1866895989881403</v>
      </c>
      <c r="U169" s="116">
        <v>35</v>
      </c>
      <c r="V169" s="115">
        <v>6.4055919665606602</v>
      </c>
      <c r="W169" s="116">
        <v>33</v>
      </c>
      <c r="Z169" s="115">
        <v>12.0774554436265</v>
      </c>
      <c r="AA169" s="116">
        <v>1</v>
      </c>
    </row>
    <row r="170" spans="1:27" x14ac:dyDescent="0.25">
      <c r="A170" s="113" t="s">
        <v>156</v>
      </c>
      <c r="B170" s="114">
        <v>43976</v>
      </c>
      <c r="C170" s="115">
        <v>3133.4884000000002</v>
      </c>
      <c r="D170" s="115">
        <v>3.5635811192010798</v>
      </c>
      <c r="E170" s="116">
        <v>19</v>
      </c>
      <c r="F170" s="115">
        <v>3.59963126237191</v>
      </c>
      <c r="G170" s="116">
        <v>19</v>
      </c>
      <c r="H170" s="115">
        <v>5.09497391120314</v>
      </c>
      <c r="I170" s="116">
        <v>16</v>
      </c>
      <c r="J170" s="115">
        <v>5.6984917443113199</v>
      </c>
      <c r="K170" s="116">
        <v>14</v>
      </c>
      <c r="L170" s="115">
        <v>4.9408329215553204</v>
      </c>
      <c r="M170" s="116">
        <v>14</v>
      </c>
      <c r="N170" s="115">
        <v>5.7529587681833796</v>
      </c>
      <c r="O170" s="116">
        <v>17</v>
      </c>
      <c r="P170" s="115">
        <v>5.4806848951469096</v>
      </c>
      <c r="Q170" s="116">
        <v>19</v>
      </c>
      <c r="R170" s="115">
        <v>5.5486905720020401</v>
      </c>
      <c r="S170" s="116">
        <v>21</v>
      </c>
      <c r="T170" s="115">
        <v>5.8594917736409098</v>
      </c>
      <c r="U170" s="116">
        <v>22</v>
      </c>
      <c r="V170" s="115">
        <v>7.1898920153333599</v>
      </c>
      <c r="W170" s="116">
        <v>25</v>
      </c>
      <c r="Z170" s="115">
        <v>9.9359932914832498</v>
      </c>
      <c r="AA170" s="116">
        <v>26</v>
      </c>
    </row>
    <row r="171" spans="1:27" x14ac:dyDescent="0.25">
      <c r="A171" s="113" t="s">
        <v>157</v>
      </c>
      <c r="B171" s="114">
        <v>43976</v>
      </c>
      <c r="C171" s="115">
        <v>42.197200000000002</v>
      </c>
      <c r="D171" s="115">
        <v>3.4602732193843599</v>
      </c>
      <c r="E171" s="116">
        <v>23</v>
      </c>
      <c r="F171" s="115">
        <v>3.4897787765529502</v>
      </c>
      <c r="G171" s="116">
        <v>23</v>
      </c>
      <c r="H171" s="115">
        <v>5.2074702366132097</v>
      </c>
      <c r="I171" s="116">
        <v>14</v>
      </c>
      <c r="J171" s="115">
        <v>5.5414873221353496</v>
      </c>
      <c r="K171" s="116">
        <v>16</v>
      </c>
      <c r="L171" s="115">
        <v>4.8225975043579901</v>
      </c>
      <c r="M171" s="116">
        <v>17</v>
      </c>
      <c r="N171" s="115">
        <v>5.61351227035221</v>
      </c>
      <c r="O171" s="116">
        <v>20</v>
      </c>
      <c r="P171" s="115">
        <v>5.4756512680540803</v>
      </c>
      <c r="Q171" s="116">
        <v>20</v>
      </c>
      <c r="R171" s="115">
        <v>5.5546383739382703</v>
      </c>
      <c r="S171" s="116">
        <v>19</v>
      </c>
      <c r="T171" s="115">
        <v>5.9081902029622198</v>
      </c>
      <c r="U171" s="116">
        <v>17</v>
      </c>
      <c r="V171" s="115">
        <v>7.2726424869199704</v>
      </c>
      <c r="W171" s="116">
        <v>17</v>
      </c>
      <c r="Z171" s="115">
        <v>10.0275336952201</v>
      </c>
      <c r="AA171" s="116">
        <v>17</v>
      </c>
    </row>
    <row r="172" spans="1:27" x14ac:dyDescent="0.25">
      <c r="A172" s="113" t="s">
        <v>158</v>
      </c>
      <c r="B172" s="114">
        <v>43976</v>
      </c>
      <c r="C172" s="115">
        <v>3158.8735999999999</v>
      </c>
      <c r="D172" s="115">
        <v>3.5488092462170302</v>
      </c>
      <c r="E172" s="116">
        <v>21</v>
      </c>
      <c r="F172" s="115">
        <v>3.5491140820647802</v>
      </c>
      <c r="G172" s="116">
        <v>21</v>
      </c>
      <c r="H172" s="115">
        <v>5.6403566315098903</v>
      </c>
      <c r="I172" s="116">
        <v>5</v>
      </c>
      <c r="J172" s="115">
        <v>6.1662167115438304</v>
      </c>
      <c r="K172" s="116">
        <v>5</v>
      </c>
      <c r="L172" s="115">
        <v>5.2480998962379504</v>
      </c>
      <c r="M172" s="116">
        <v>4</v>
      </c>
      <c r="N172" s="115">
        <v>6.31582245078617</v>
      </c>
      <c r="O172" s="116">
        <v>1</v>
      </c>
      <c r="P172" s="115">
        <v>5.8003063494857603</v>
      </c>
      <c r="Q172" s="116">
        <v>3</v>
      </c>
      <c r="R172" s="115">
        <v>5.7832842629198602</v>
      </c>
      <c r="S172" s="116">
        <v>5</v>
      </c>
      <c r="T172" s="115">
        <v>6.0915505941987096</v>
      </c>
      <c r="U172" s="116">
        <v>5</v>
      </c>
      <c r="V172" s="115">
        <v>7.3414003269177304</v>
      </c>
      <c r="W172" s="116">
        <v>10</v>
      </c>
      <c r="Z172" s="115">
        <v>10.1266786308215</v>
      </c>
      <c r="AA172" s="116">
        <v>6</v>
      </c>
    </row>
    <row r="173" spans="1:27" x14ac:dyDescent="0.25">
      <c r="A173" s="113" t="s">
        <v>159</v>
      </c>
      <c r="B173" s="114">
        <v>43976</v>
      </c>
      <c r="C173" s="115">
        <v>1967.6231</v>
      </c>
      <c r="D173" s="115">
        <v>2.44727681202491</v>
      </c>
      <c r="E173" s="116">
        <v>43</v>
      </c>
      <c r="F173" s="115">
        <v>2.44727681202491</v>
      </c>
      <c r="G173" s="116">
        <v>43</v>
      </c>
      <c r="H173" s="115">
        <v>2.5537714985692999</v>
      </c>
      <c r="I173" s="116">
        <v>43</v>
      </c>
      <c r="J173" s="115">
        <v>2.41204603788937</v>
      </c>
      <c r="K173" s="116">
        <v>43</v>
      </c>
      <c r="L173" s="115">
        <v>2.588959182085</v>
      </c>
      <c r="M173" s="116">
        <v>43</v>
      </c>
      <c r="N173" s="115">
        <v>2.8235651798460202</v>
      </c>
      <c r="O173" s="116">
        <v>43</v>
      </c>
      <c r="P173" s="115">
        <v>3.6216493804547798</v>
      </c>
      <c r="Q173" s="116">
        <v>39</v>
      </c>
      <c r="R173" s="115">
        <v>3.9680707945811999</v>
      </c>
      <c r="S173" s="116">
        <v>39</v>
      </c>
      <c r="T173" s="115">
        <v>4.3098689116606197</v>
      </c>
      <c r="U173" s="116">
        <v>39</v>
      </c>
      <c r="V173" s="115">
        <v>6.4086581509221396</v>
      </c>
      <c r="W173" s="116">
        <v>32</v>
      </c>
      <c r="Z173" s="115">
        <v>7.9449923134072398</v>
      </c>
      <c r="AA173" s="116">
        <v>33</v>
      </c>
    </row>
    <row r="174" spans="1:27" x14ac:dyDescent="0.25">
      <c r="A174" s="113" t="s">
        <v>160</v>
      </c>
      <c r="B174" s="114">
        <v>43976</v>
      </c>
      <c r="C174" s="115">
        <v>1927.5535</v>
      </c>
      <c r="D174" s="115">
        <v>3.6322709951124299</v>
      </c>
      <c r="E174" s="116">
        <v>15</v>
      </c>
      <c r="F174" s="115">
        <v>3.6329940646433099</v>
      </c>
      <c r="G174" s="116">
        <v>15</v>
      </c>
      <c r="H174" s="115">
        <v>5.5077786350685702</v>
      </c>
      <c r="I174" s="116">
        <v>8</v>
      </c>
      <c r="J174" s="115">
        <v>6.0967118899376196</v>
      </c>
      <c r="K174" s="116">
        <v>7</v>
      </c>
      <c r="L174" s="115">
        <v>5.1881272016026898</v>
      </c>
      <c r="M174" s="116">
        <v>6</v>
      </c>
      <c r="N174" s="115">
        <v>6.2930862446462097</v>
      </c>
      <c r="O174" s="116">
        <v>2</v>
      </c>
      <c r="P174" s="115">
        <v>5.7915721565984901</v>
      </c>
      <c r="Q174" s="116">
        <v>4</v>
      </c>
      <c r="R174" s="115">
        <v>5.7180896497149796</v>
      </c>
      <c r="S174" s="116">
        <v>7</v>
      </c>
      <c r="T174" s="115">
        <v>5.9948213467168703</v>
      </c>
      <c r="U174" s="116">
        <v>14</v>
      </c>
      <c r="V174" s="115">
        <v>5.8119036986248203</v>
      </c>
      <c r="W174" s="116">
        <v>34</v>
      </c>
      <c r="Z174" s="115">
        <v>9.1200274498043807</v>
      </c>
      <c r="AA174" s="116">
        <v>31</v>
      </c>
    </row>
    <row r="175" spans="1:27" x14ac:dyDescent="0.25">
      <c r="A175" s="113" t="s">
        <v>161</v>
      </c>
      <c r="B175" s="114">
        <v>43976</v>
      </c>
      <c r="C175" s="115">
        <v>3277.9038</v>
      </c>
      <c r="D175" s="115">
        <v>3.43997667313567</v>
      </c>
      <c r="E175" s="116">
        <v>24</v>
      </c>
      <c r="F175" s="115">
        <v>3.4409965851654598</v>
      </c>
      <c r="G175" s="116">
        <v>24</v>
      </c>
      <c r="H175" s="115">
        <v>4.9695838269990604</v>
      </c>
      <c r="I175" s="116">
        <v>18</v>
      </c>
      <c r="J175" s="115">
        <v>5.7312740548739098</v>
      </c>
      <c r="K175" s="116">
        <v>12</v>
      </c>
      <c r="L175" s="115">
        <v>4.9648592070900399</v>
      </c>
      <c r="M175" s="116">
        <v>12</v>
      </c>
      <c r="N175" s="115">
        <v>5.7643317844483297</v>
      </c>
      <c r="O175" s="116">
        <v>16</v>
      </c>
      <c r="P175" s="115">
        <v>5.4937713448543404</v>
      </c>
      <c r="Q175" s="116">
        <v>18</v>
      </c>
      <c r="R175" s="115">
        <v>5.5792764597796802</v>
      </c>
      <c r="S175" s="116">
        <v>17</v>
      </c>
      <c r="T175" s="115">
        <v>5.92306574542246</v>
      </c>
      <c r="U175" s="116">
        <v>16</v>
      </c>
      <c r="V175" s="115">
        <v>7.2851041156954004</v>
      </c>
      <c r="W175" s="116">
        <v>14</v>
      </c>
      <c r="Z175" s="115">
        <v>9.9949623119002595</v>
      </c>
      <c r="AA175" s="116">
        <v>23</v>
      </c>
    </row>
    <row r="176" spans="1:27" x14ac:dyDescent="0.25">
      <c r="A176" s="113" t="s">
        <v>162</v>
      </c>
      <c r="B176" s="114">
        <v>43976</v>
      </c>
      <c r="C176" s="115">
        <v>1084.2440999999999</v>
      </c>
      <c r="D176" s="115">
        <v>2.9552952721413002</v>
      </c>
      <c r="E176" s="116">
        <v>36</v>
      </c>
      <c r="F176" s="115">
        <v>2.9552952721413002</v>
      </c>
      <c r="G176" s="116">
        <v>36</v>
      </c>
      <c r="H176" s="115">
        <v>3.7798395084188701</v>
      </c>
      <c r="I176" s="116">
        <v>37</v>
      </c>
      <c r="J176" s="115">
        <v>3.6728603955146402</v>
      </c>
      <c r="K176" s="116">
        <v>37</v>
      </c>
      <c r="L176" s="115">
        <v>3.4880114547587602</v>
      </c>
      <c r="M176" s="116">
        <v>38</v>
      </c>
      <c r="N176" s="115">
        <v>4.2337885282723899</v>
      </c>
      <c r="O176" s="116">
        <v>38</v>
      </c>
      <c r="P176" s="115">
        <v>4.75199939608917</v>
      </c>
      <c r="Q176" s="116">
        <v>31</v>
      </c>
      <c r="R176" s="115">
        <v>5.1515424761881699</v>
      </c>
      <c r="S176" s="116">
        <v>30</v>
      </c>
      <c r="T176" s="115">
        <v>5.6324487097123503</v>
      </c>
      <c r="U176" s="116">
        <v>30</v>
      </c>
      <c r="V176" s="115"/>
      <c r="W176" s="116"/>
      <c r="Z176" s="115">
        <v>6.1952595437534299</v>
      </c>
      <c r="AA176" s="116">
        <v>36</v>
      </c>
    </row>
    <row r="177" spans="1:27" x14ac:dyDescent="0.25">
      <c r="A177" s="136"/>
      <c r="B177" s="136"/>
      <c r="C177" s="136"/>
      <c r="D177" s="136" t="s">
        <v>115</v>
      </c>
      <c r="E177" s="136"/>
      <c r="F177" s="136" t="s">
        <v>116</v>
      </c>
      <c r="G177" s="136"/>
      <c r="H177" s="136" t="s">
        <v>117</v>
      </c>
      <c r="I177" s="136"/>
      <c r="J177" s="136" t="s">
        <v>47</v>
      </c>
      <c r="K177" s="136"/>
      <c r="L177" s="136" t="s">
        <v>48</v>
      </c>
      <c r="M177" s="136"/>
      <c r="N177" s="136" t="s">
        <v>1</v>
      </c>
      <c r="O177" s="136"/>
      <c r="P177" s="136" t="s">
        <v>2</v>
      </c>
      <c r="Q177" s="136"/>
      <c r="R177" s="136" t="s">
        <v>3</v>
      </c>
      <c r="S177" s="136"/>
      <c r="T177" s="136" t="s">
        <v>4</v>
      </c>
      <c r="U177" s="136"/>
      <c r="V177" s="136" t="s">
        <v>5</v>
      </c>
      <c r="W177" s="136"/>
      <c r="Z177" s="118" t="s">
        <v>46</v>
      </c>
      <c r="AA177" s="136" t="s">
        <v>405</v>
      </c>
    </row>
    <row r="178" spans="1:27" x14ac:dyDescent="0.25">
      <c r="A178" s="136"/>
      <c r="B178" s="136"/>
      <c r="C178" s="136"/>
      <c r="D178" s="118" t="s">
        <v>0</v>
      </c>
      <c r="E178" s="118"/>
      <c r="F178" s="118" t="s">
        <v>0</v>
      </c>
      <c r="G178" s="118"/>
      <c r="H178" s="118" t="s">
        <v>0</v>
      </c>
      <c r="I178" s="118"/>
      <c r="J178" s="118" t="s">
        <v>0</v>
      </c>
      <c r="K178" s="118"/>
      <c r="L178" s="118" t="s">
        <v>0</v>
      </c>
      <c r="M178" s="118"/>
      <c r="N178" s="118" t="s">
        <v>0</v>
      </c>
      <c r="O178" s="118"/>
      <c r="P178" s="118" t="s">
        <v>0</v>
      </c>
      <c r="Q178" s="118"/>
      <c r="R178" s="118" t="s">
        <v>0</v>
      </c>
      <c r="S178" s="118"/>
      <c r="T178" s="118" t="s">
        <v>0</v>
      </c>
      <c r="U178" s="118"/>
      <c r="V178" s="118" t="s">
        <v>0</v>
      </c>
      <c r="W178" s="118"/>
      <c r="Z178" s="118" t="s">
        <v>0</v>
      </c>
      <c r="AA178" s="136"/>
    </row>
    <row r="179" spans="1:27" x14ac:dyDescent="0.25">
      <c r="A179" s="118" t="s">
        <v>7</v>
      </c>
      <c r="B179" s="118" t="s">
        <v>8</v>
      </c>
      <c r="C179" s="118" t="s">
        <v>9</v>
      </c>
      <c r="D179" s="118"/>
      <c r="E179" s="118" t="s">
        <v>10</v>
      </c>
      <c r="F179" s="118"/>
      <c r="G179" s="118" t="s">
        <v>10</v>
      </c>
      <c r="H179" s="118"/>
      <c r="I179" s="118" t="s">
        <v>10</v>
      </c>
      <c r="J179" s="118"/>
      <c r="K179" s="118" t="s">
        <v>10</v>
      </c>
      <c r="L179" s="118"/>
      <c r="M179" s="118" t="s">
        <v>10</v>
      </c>
      <c r="N179" s="118"/>
      <c r="O179" s="118" t="s">
        <v>10</v>
      </c>
      <c r="P179" s="118"/>
      <c r="Q179" s="118" t="s">
        <v>10</v>
      </c>
      <c r="R179" s="118"/>
      <c r="S179" s="118" t="s">
        <v>10</v>
      </c>
      <c r="T179" s="118"/>
      <c r="U179" s="118" t="s">
        <v>10</v>
      </c>
      <c r="V179" s="118"/>
      <c r="W179" s="118" t="s">
        <v>10</v>
      </c>
      <c r="Z179" s="118"/>
      <c r="AA179" s="118" t="s">
        <v>10</v>
      </c>
    </row>
    <row r="180" spans="1:27" x14ac:dyDescent="0.25">
      <c r="A180" s="112" t="s">
        <v>388</v>
      </c>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Z180" s="112"/>
      <c r="AA180" s="112"/>
    </row>
    <row r="181" spans="1:27" x14ac:dyDescent="0.25">
      <c r="A181" s="113" t="s">
        <v>227</v>
      </c>
      <c r="B181" s="114">
        <v>43976</v>
      </c>
      <c r="C181" s="115">
        <v>320.34800000000001</v>
      </c>
      <c r="D181" s="115">
        <v>3.4640619185469799</v>
      </c>
      <c r="E181" s="116">
        <v>15</v>
      </c>
      <c r="F181" s="115">
        <v>3.47231980022692</v>
      </c>
      <c r="G181" s="116">
        <v>15</v>
      </c>
      <c r="H181" s="115">
        <v>5.5514581787891997</v>
      </c>
      <c r="I181" s="116">
        <v>4</v>
      </c>
      <c r="J181" s="115">
        <v>6.17459756723974</v>
      </c>
      <c r="K181" s="116">
        <v>2</v>
      </c>
      <c r="L181" s="115">
        <v>5.2895184044794501</v>
      </c>
      <c r="M181" s="116">
        <v>2</v>
      </c>
      <c r="N181" s="115">
        <v>5.8033622597122996</v>
      </c>
      <c r="O181" s="116">
        <v>9</v>
      </c>
      <c r="P181" s="115">
        <v>5.5170988451548002</v>
      </c>
      <c r="Q181" s="116">
        <v>9</v>
      </c>
      <c r="R181" s="115">
        <v>5.57547907674308</v>
      </c>
      <c r="S181" s="116">
        <v>10</v>
      </c>
      <c r="T181" s="115">
        <v>5.97461586124584</v>
      </c>
      <c r="U181" s="116">
        <v>3</v>
      </c>
      <c r="V181" s="115">
        <v>7.2490885883331204</v>
      </c>
      <c r="W181" s="116">
        <v>5</v>
      </c>
      <c r="Z181" s="115">
        <v>13.6293204137537</v>
      </c>
      <c r="AA181" s="116">
        <v>5</v>
      </c>
    </row>
    <row r="182" spans="1:27" x14ac:dyDescent="0.25">
      <c r="A182" s="113" t="s">
        <v>228</v>
      </c>
      <c r="B182" s="114">
        <v>43976</v>
      </c>
      <c r="C182" s="115">
        <v>2211.8816999999999</v>
      </c>
      <c r="D182" s="115">
        <v>3.5663845384200599</v>
      </c>
      <c r="E182" s="116">
        <v>10</v>
      </c>
      <c r="F182" s="115">
        <v>3.5681823759397702</v>
      </c>
      <c r="G182" s="116">
        <v>10</v>
      </c>
      <c r="H182" s="115">
        <v>5.1647478373037599</v>
      </c>
      <c r="I182" s="116">
        <v>11</v>
      </c>
      <c r="J182" s="115">
        <v>5.6720725379880399</v>
      </c>
      <c r="K182" s="116">
        <v>11</v>
      </c>
      <c r="L182" s="115">
        <v>4.8468848202775501</v>
      </c>
      <c r="M182" s="116">
        <v>14</v>
      </c>
      <c r="N182" s="115">
        <v>5.9278923563949997</v>
      </c>
      <c r="O182" s="116">
        <v>4</v>
      </c>
      <c r="P182" s="115">
        <v>5.5917581900529303</v>
      </c>
      <c r="Q182" s="116">
        <v>4</v>
      </c>
      <c r="R182" s="115">
        <v>5.6326285288968201</v>
      </c>
      <c r="S182" s="116">
        <v>4</v>
      </c>
      <c r="T182" s="115">
        <v>5.9481541619826697</v>
      </c>
      <c r="U182" s="116">
        <v>6</v>
      </c>
      <c r="V182" s="115">
        <v>7.2664397621539099</v>
      </c>
      <c r="W182" s="116">
        <v>4</v>
      </c>
      <c r="Z182" s="115">
        <v>11.3974960190672</v>
      </c>
      <c r="AA182" s="116">
        <v>25</v>
      </c>
    </row>
    <row r="183" spans="1:27" x14ac:dyDescent="0.25">
      <c r="A183" s="113" t="s">
        <v>229</v>
      </c>
      <c r="B183" s="114">
        <v>43976</v>
      </c>
      <c r="C183" s="115">
        <v>2289.0769</v>
      </c>
      <c r="D183" s="115">
        <v>3.11119167446738</v>
      </c>
      <c r="E183" s="116">
        <v>29</v>
      </c>
      <c r="F183" s="115">
        <v>3.1143810580390698</v>
      </c>
      <c r="G183" s="116">
        <v>29</v>
      </c>
      <c r="H183" s="115">
        <v>4.35396384336814</v>
      </c>
      <c r="I183" s="116">
        <v>26</v>
      </c>
      <c r="J183" s="115">
        <v>4.2708698732794597</v>
      </c>
      <c r="K183" s="116">
        <v>27</v>
      </c>
      <c r="L183" s="115">
        <v>3.90275826552885</v>
      </c>
      <c r="M183" s="116">
        <v>28</v>
      </c>
      <c r="N183" s="115">
        <v>5.6787046316529102</v>
      </c>
      <c r="O183" s="116">
        <v>14</v>
      </c>
      <c r="P183" s="115">
        <v>5.46192600146464</v>
      </c>
      <c r="Q183" s="116">
        <v>12</v>
      </c>
      <c r="R183" s="115">
        <v>5.5644761768538098</v>
      </c>
      <c r="S183" s="116">
        <v>11</v>
      </c>
      <c r="T183" s="115">
        <v>5.8728487741767097</v>
      </c>
      <c r="U183" s="116">
        <v>14</v>
      </c>
      <c r="V183" s="115">
        <v>7.2271612741466003</v>
      </c>
      <c r="W183" s="116">
        <v>9</v>
      </c>
      <c r="Z183" s="115">
        <v>11.4008497334626</v>
      </c>
      <c r="AA183" s="116">
        <v>24</v>
      </c>
    </row>
    <row r="184" spans="1:27" x14ac:dyDescent="0.25">
      <c r="A184" s="113" t="s">
        <v>230</v>
      </c>
      <c r="B184" s="114">
        <v>43976</v>
      </c>
      <c r="C184" s="115">
        <v>3057.2581</v>
      </c>
      <c r="D184" s="115">
        <v>3.5882700907716401</v>
      </c>
      <c r="E184" s="116">
        <v>8</v>
      </c>
      <c r="F184" s="115">
        <v>3.5882700907716401</v>
      </c>
      <c r="G184" s="116">
        <v>8</v>
      </c>
      <c r="H184" s="115">
        <v>4.1125768356387402</v>
      </c>
      <c r="I184" s="116">
        <v>27</v>
      </c>
      <c r="J184" s="115">
        <v>4.4026923722127203</v>
      </c>
      <c r="K184" s="116">
        <v>25</v>
      </c>
      <c r="L184" s="115">
        <v>4.0997997360136997</v>
      </c>
      <c r="M184" s="116">
        <v>26</v>
      </c>
      <c r="N184" s="115">
        <v>5.4837179286415996</v>
      </c>
      <c r="O184" s="116">
        <v>20</v>
      </c>
      <c r="P184" s="115">
        <v>5.3893825868633396</v>
      </c>
      <c r="Q184" s="116">
        <v>17</v>
      </c>
      <c r="R184" s="115">
        <v>5.5521260818989902</v>
      </c>
      <c r="S184" s="116">
        <v>13</v>
      </c>
      <c r="T184" s="115">
        <v>5.8835837491644396</v>
      </c>
      <c r="U184" s="116">
        <v>12</v>
      </c>
      <c r="V184" s="115">
        <v>7.1783989149304599</v>
      </c>
      <c r="W184" s="116">
        <v>15</v>
      </c>
      <c r="Z184" s="115">
        <v>13.0727577733287</v>
      </c>
      <c r="AA184" s="116">
        <v>12</v>
      </c>
    </row>
    <row r="185" spans="1:27" x14ac:dyDescent="0.25">
      <c r="A185" s="113" t="s">
        <v>231</v>
      </c>
      <c r="B185" s="114">
        <v>43976</v>
      </c>
      <c r="C185" s="115">
        <v>2287.4403000000002</v>
      </c>
      <c r="D185" s="115">
        <v>3.4597405981556801</v>
      </c>
      <c r="E185" s="116">
        <v>16</v>
      </c>
      <c r="F185" s="115">
        <v>3.4609287948855401</v>
      </c>
      <c r="G185" s="116">
        <v>16</v>
      </c>
      <c r="H185" s="115">
        <v>6.4805379605443401</v>
      </c>
      <c r="I185" s="116">
        <v>1</v>
      </c>
      <c r="J185" s="115">
        <v>6.0529477655559401</v>
      </c>
      <c r="K185" s="116">
        <v>5</v>
      </c>
      <c r="L185" s="115">
        <v>4.9882205215752098</v>
      </c>
      <c r="M185" s="116">
        <v>9</v>
      </c>
      <c r="N185" s="115">
        <v>5.7018575412408099</v>
      </c>
      <c r="O185" s="116">
        <v>12</v>
      </c>
      <c r="P185" s="115">
        <v>5.3361448696417604</v>
      </c>
      <c r="Q185" s="116">
        <v>22</v>
      </c>
      <c r="R185" s="115">
        <v>5.3848221128125298</v>
      </c>
      <c r="S185" s="116">
        <v>22</v>
      </c>
      <c r="T185" s="115">
        <v>5.6842665903982299</v>
      </c>
      <c r="U185" s="116">
        <v>24</v>
      </c>
      <c r="V185" s="115">
        <v>7.1318015344611796</v>
      </c>
      <c r="W185" s="116">
        <v>20</v>
      </c>
      <c r="Z185" s="115">
        <v>10.850051015931699</v>
      </c>
      <c r="AA185" s="116">
        <v>27</v>
      </c>
    </row>
    <row r="186" spans="1:27" x14ac:dyDescent="0.25">
      <c r="A186" s="113" t="s">
        <v>232</v>
      </c>
      <c r="B186" s="114">
        <v>43976</v>
      </c>
      <c r="C186" s="115">
        <v>2396.1922</v>
      </c>
      <c r="D186" s="115">
        <v>2.95077396750998</v>
      </c>
      <c r="E186" s="116">
        <v>30</v>
      </c>
      <c r="F186" s="115">
        <v>2.95226713709362</v>
      </c>
      <c r="G186" s="116">
        <v>30</v>
      </c>
      <c r="H186" s="115">
        <v>3.6703503779834001</v>
      </c>
      <c r="I186" s="116">
        <v>33</v>
      </c>
      <c r="J186" s="115">
        <v>3.5160445006805801</v>
      </c>
      <c r="K186" s="116">
        <v>34</v>
      </c>
      <c r="L186" s="115">
        <v>3.4625773643429199</v>
      </c>
      <c r="M186" s="116">
        <v>31</v>
      </c>
      <c r="N186" s="115">
        <v>4.1088816884150097</v>
      </c>
      <c r="O186" s="116">
        <v>34</v>
      </c>
      <c r="P186" s="115">
        <v>4.5972898930885098</v>
      </c>
      <c r="Q186" s="116">
        <v>33</v>
      </c>
      <c r="R186" s="115">
        <v>4.8724995183979498</v>
      </c>
      <c r="S186" s="116">
        <v>31</v>
      </c>
      <c r="T186" s="115">
        <v>5.2467389740424402</v>
      </c>
      <c r="U186" s="116">
        <v>31</v>
      </c>
      <c r="V186" s="115">
        <v>6.8934154538328496</v>
      </c>
      <c r="W186" s="116">
        <v>29</v>
      </c>
      <c r="Z186" s="115">
        <v>11.676409902243799</v>
      </c>
      <c r="AA186" s="116">
        <v>18</v>
      </c>
    </row>
    <row r="187" spans="1:27" x14ac:dyDescent="0.25">
      <c r="A187" s="113" t="s">
        <v>233</v>
      </c>
      <c r="B187" s="114">
        <v>43976</v>
      </c>
      <c r="C187" s="115">
        <v>2842.8184999999999</v>
      </c>
      <c r="D187" s="115">
        <v>3.30515322960323</v>
      </c>
      <c r="E187" s="116">
        <v>23</v>
      </c>
      <c r="F187" s="115">
        <v>3.3053237038388099</v>
      </c>
      <c r="G187" s="116">
        <v>23</v>
      </c>
      <c r="H187" s="115">
        <v>4.3743718141578203</v>
      </c>
      <c r="I187" s="116">
        <v>25</v>
      </c>
      <c r="J187" s="115">
        <v>4.88902885125243</v>
      </c>
      <c r="K187" s="116">
        <v>24</v>
      </c>
      <c r="L187" s="115">
        <v>4.3330432715672798</v>
      </c>
      <c r="M187" s="116">
        <v>24</v>
      </c>
      <c r="N187" s="115">
        <v>5.7382109472189002</v>
      </c>
      <c r="O187" s="116">
        <v>11</v>
      </c>
      <c r="P187" s="115">
        <v>5.4286408819192999</v>
      </c>
      <c r="Q187" s="116">
        <v>14</v>
      </c>
      <c r="R187" s="115">
        <v>5.46014052541135</v>
      </c>
      <c r="S187" s="116">
        <v>19</v>
      </c>
      <c r="T187" s="115">
        <v>5.7941282071120304</v>
      </c>
      <c r="U187" s="116">
        <v>18</v>
      </c>
      <c r="V187" s="115">
        <v>7.1481625875738404</v>
      </c>
      <c r="W187" s="116">
        <v>18</v>
      </c>
      <c r="Z187" s="115">
        <v>12.6958994431861</v>
      </c>
      <c r="AA187" s="116">
        <v>14</v>
      </c>
    </row>
    <row r="188" spans="1:27" x14ac:dyDescent="0.25">
      <c r="A188" s="113" t="s">
        <v>234</v>
      </c>
      <c r="B188" s="114">
        <v>43976</v>
      </c>
      <c r="C188" s="115">
        <v>2555.8872000000001</v>
      </c>
      <c r="D188" s="115">
        <v>3.6305291096243599</v>
      </c>
      <c r="E188" s="116">
        <v>6</v>
      </c>
      <c r="F188" s="115">
        <v>3.6302988670714802</v>
      </c>
      <c r="G188" s="116">
        <v>6</v>
      </c>
      <c r="H188" s="115">
        <v>5.2824933285934303</v>
      </c>
      <c r="I188" s="116">
        <v>9</v>
      </c>
      <c r="J188" s="115">
        <v>5.6369429659336596</v>
      </c>
      <c r="K188" s="116">
        <v>12</v>
      </c>
      <c r="L188" s="115">
        <v>4.9928694750807896</v>
      </c>
      <c r="M188" s="116">
        <v>8</v>
      </c>
      <c r="N188" s="115">
        <v>5.8963205244573098</v>
      </c>
      <c r="O188" s="116">
        <v>6</v>
      </c>
      <c r="P188" s="115">
        <v>5.4883276662574199</v>
      </c>
      <c r="Q188" s="116">
        <v>10</v>
      </c>
      <c r="R188" s="115">
        <v>5.5621269475493804</v>
      </c>
      <c r="S188" s="116">
        <v>12</v>
      </c>
      <c r="T188" s="115">
        <v>5.8913462956596696</v>
      </c>
      <c r="U188" s="116">
        <v>9</v>
      </c>
      <c r="V188" s="115">
        <v>7.2090604755817997</v>
      </c>
      <c r="W188" s="116">
        <v>10</v>
      </c>
      <c r="Z188" s="115">
        <v>11.6178305611379</v>
      </c>
      <c r="AA188" s="116">
        <v>19</v>
      </c>
    </row>
    <row r="189" spans="1:27" x14ac:dyDescent="0.25">
      <c r="A189" s="113" t="s">
        <v>235</v>
      </c>
      <c r="B189" s="114">
        <v>43976</v>
      </c>
      <c r="C189" s="115">
        <v>2177.7190999999998</v>
      </c>
      <c r="D189" s="115">
        <v>2.8969309076543799</v>
      </c>
      <c r="E189" s="116">
        <v>31</v>
      </c>
      <c r="F189" s="115">
        <v>2.8969309076543799</v>
      </c>
      <c r="G189" s="116">
        <v>31</v>
      </c>
      <c r="H189" s="115">
        <v>3.2454450661044199</v>
      </c>
      <c r="I189" s="116">
        <v>36</v>
      </c>
      <c r="J189" s="115">
        <v>3.3282405443051202</v>
      </c>
      <c r="K189" s="116">
        <v>36</v>
      </c>
      <c r="L189" s="115">
        <v>3.4528428418294901</v>
      </c>
      <c r="M189" s="116">
        <v>32</v>
      </c>
      <c r="N189" s="115">
        <v>4.4824935501738903</v>
      </c>
      <c r="O189" s="116">
        <v>29</v>
      </c>
      <c r="P189" s="115">
        <v>4.6580381578011201</v>
      </c>
      <c r="Q189" s="116">
        <v>31</v>
      </c>
      <c r="R189" s="115">
        <v>4.78386043412831</v>
      </c>
      <c r="S189" s="116">
        <v>33</v>
      </c>
      <c r="T189" s="115">
        <v>5.1462398901078803</v>
      </c>
      <c r="U189" s="116">
        <v>33</v>
      </c>
      <c r="V189" s="115">
        <v>6.9402717616545697</v>
      </c>
      <c r="W189" s="116">
        <v>28</v>
      </c>
      <c r="Z189" s="115">
        <v>11.469249506403401</v>
      </c>
      <c r="AA189" s="116">
        <v>21</v>
      </c>
    </row>
    <row r="190" spans="1:27" x14ac:dyDescent="0.25">
      <c r="A190" s="113" t="s">
        <v>236</v>
      </c>
      <c r="B190" s="114">
        <v>43976</v>
      </c>
      <c r="C190" s="115">
        <v>3914.1532999999999</v>
      </c>
      <c r="D190" s="115">
        <v>3.16056121618624</v>
      </c>
      <c r="E190" s="116">
        <v>28</v>
      </c>
      <c r="F190" s="115">
        <v>3.1617306601764099</v>
      </c>
      <c r="G190" s="116">
        <v>28</v>
      </c>
      <c r="H190" s="115">
        <v>5.2431941577528596</v>
      </c>
      <c r="I190" s="116">
        <v>10</v>
      </c>
      <c r="J190" s="115">
        <v>5.7190998447338002</v>
      </c>
      <c r="K190" s="116">
        <v>10</v>
      </c>
      <c r="L190" s="115">
        <v>4.8529316318245597</v>
      </c>
      <c r="M190" s="116">
        <v>13</v>
      </c>
      <c r="N190" s="115">
        <v>5.68140377070646</v>
      </c>
      <c r="O190" s="116">
        <v>13</v>
      </c>
      <c r="P190" s="115">
        <v>5.37118791767187</v>
      </c>
      <c r="Q190" s="116">
        <v>19</v>
      </c>
      <c r="R190" s="115">
        <v>5.4401274325771096</v>
      </c>
      <c r="S190" s="116">
        <v>21</v>
      </c>
      <c r="T190" s="115">
        <v>5.7821910661884104</v>
      </c>
      <c r="U190" s="116">
        <v>19</v>
      </c>
      <c r="V190" s="115">
        <v>7.0478422738427602</v>
      </c>
      <c r="W190" s="116">
        <v>26</v>
      </c>
      <c r="Z190" s="115">
        <v>14.8556697555866</v>
      </c>
      <c r="AA190" s="116">
        <v>2</v>
      </c>
    </row>
    <row r="191" spans="1:27" x14ac:dyDescent="0.25">
      <c r="A191" s="113" t="s">
        <v>237</v>
      </c>
      <c r="B191" s="114">
        <v>43976</v>
      </c>
      <c r="C191" s="115">
        <v>1984.7672</v>
      </c>
      <c r="D191" s="115">
        <v>3.6662446092681198</v>
      </c>
      <c r="E191" s="116">
        <v>5</v>
      </c>
      <c r="F191" s="115">
        <v>3.6662446092681198</v>
      </c>
      <c r="G191" s="116">
        <v>5</v>
      </c>
      <c r="H191" s="115">
        <v>5.1593099649555096</v>
      </c>
      <c r="I191" s="116">
        <v>12</v>
      </c>
      <c r="J191" s="115">
        <v>5.1236701029296299</v>
      </c>
      <c r="K191" s="116">
        <v>22</v>
      </c>
      <c r="L191" s="115">
        <v>4.6706668510522302</v>
      </c>
      <c r="M191" s="116">
        <v>19</v>
      </c>
      <c r="N191" s="115">
        <v>5.0811965502388201</v>
      </c>
      <c r="O191" s="116">
        <v>26</v>
      </c>
      <c r="P191" s="115">
        <v>5.1538078532434</v>
      </c>
      <c r="Q191" s="116">
        <v>26</v>
      </c>
      <c r="R191" s="115">
        <v>5.3645992388042298</v>
      </c>
      <c r="S191" s="116">
        <v>24</v>
      </c>
      <c r="T191" s="115">
        <v>5.7550970731043796</v>
      </c>
      <c r="U191" s="116">
        <v>22</v>
      </c>
      <c r="V191" s="115">
        <v>7.1788612826240401</v>
      </c>
      <c r="W191" s="116">
        <v>14</v>
      </c>
      <c r="Z191" s="115">
        <v>6.1579583347610098</v>
      </c>
      <c r="AA191" s="116">
        <v>33</v>
      </c>
    </row>
    <row r="192" spans="1:27" x14ac:dyDescent="0.25">
      <c r="A192" s="113" t="s">
        <v>238</v>
      </c>
      <c r="B192" s="114">
        <v>43976</v>
      </c>
      <c r="C192" s="115">
        <v>294.89280000000002</v>
      </c>
      <c r="D192" s="115">
        <v>3.4907547396376701</v>
      </c>
      <c r="E192" s="116">
        <v>13</v>
      </c>
      <c r="F192" s="115">
        <v>3.49142255880319</v>
      </c>
      <c r="G192" s="116">
        <v>14</v>
      </c>
      <c r="H192" s="115">
        <v>5.5757765860153299</v>
      </c>
      <c r="I192" s="116">
        <v>3</v>
      </c>
      <c r="J192" s="115">
        <v>6.0568518495414896</v>
      </c>
      <c r="K192" s="116">
        <v>3</v>
      </c>
      <c r="L192" s="115">
        <v>5.0339936149958602</v>
      </c>
      <c r="M192" s="116">
        <v>7</v>
      </c>
      <c r="N192" s="115">
        <v>5.922838190467</v>
      </c>
      <c r="O192" s="116">
        <v>5</v>
      </c>
      <c r="P192" s="115">
        <v>5.5428942485608399</v>
      </c>
      <c r="Q192" s="116">
        <v>7</v>
      </c>
      <c r="R192" s="115">
        <v>5.5809752310522898</v>
      </c>
      <c r="S192" s="116">
        <v>9</v>
      </c>
      <c r="T192" s="115">
        <v>5.9074964416843496</v>
      </c>
      <c r="U192" s="116">
        <v>8</v>
      </c>
      <c r="V192" s="115">
        <v>7.1943869055962404</v>
      </c>
      <c r="W192" s="116">
        <v>12</v>
      </c>
      <c r="Z192" s="115">
        <v>13.4142696586838</v>
      </c>
      <c r="AA192" s="116">
        <v>8</v>
      </c>
    </row>
    <row r="193" spans="1:27" x14ac:dyDescent="0.25">
      <c r="A193" s="113" t="s">
        <v>239</v>
      </c>
      <c r="B193" s="114">
        <v>43976</v>
      </c>
      <c r="C193" s="115">
        <v>2132.8915999999999</v>
      </c>
      <c r="D193" s="115">
        <v>3.7429790569358801</v>
      </c>
      <c r="E193" s="116">
        <v>3</v>
      </c>
      <c r="F193" s="115">
        <v>3.7454592251359902</v>
      </c>
      <c r="G193" s="116">
        <v>3</v>
      </c>
      <c r="H193" s="115">
        <v>5.0157270835403702</v>
      </c>
      <c r="I193" s="116">
        <v>16</v>
      </c>
      <c r="J193" s="115">
        <v>5.2467238598254697</v>
      </c>
      <c r="K193" s="116">
        <v>18</v>
      </c>
      <c r="L193" s="115">
        <v>4.9272312500021496</v>
      </c>
      <c r="M193" s="116">
        <v>10</v>
      </c>
      <c r="N193" s="115">
        <v>6.09593624132388</v>
      </c>
      <c r="O193" s="116">
        <v>3</v>
      </c>
      <c r="P193" s="115">
        <v>5.72294269290974</v>
      </c>
      <c r="Q193" s="116">
        <v>1</v>
      </c>
      <c r="R193" s="115">
        <v>5.7661121495558696</v>
      </c>
      <c r="S193" s="116">
        <v>2</v>
      </c>
      <c r="T193" s="115">
        <v>6.0464075805932502</v>
      </c>
      <c r="U193" s="116">
        <v>2</v>
      </c>
      <c r="V193" s="115">
        <v>7.2753495196524902</v>
      </c>
      <c r="W193" s="116">
        <v>1</v>
      </c>
      <c r="Z193" s="115">
        <v>11.4607936252772</v>
      </c>
      <c r="AA193" s="116">
        <v>22</v>
      </c>
    </row>
    <row r="194" spans="1:27" x14ac:dyDescent="0.25">
      <c r="A194" s="113" t="s">
        <v>240</v>
      </c>
      <c r="B194" s="114">
        <v>43976</v>
      </c>
      <c r="C194" s="115">
        <v>2409.0162999999998</v>
      </c>
      <c r="D194" s="115">
        <v>3.3760469712231802</v>
      </c>
      <c r="E194" s="116">
        <v>18</v>
      </c>
      <c r="F194" s="115">
        <v>3.3802089111829199</v>
      </c>
      <c r="G194" s="116">
        <v>18</v>
      </c>
      <c r="H194" s="115">
        <v>4.8603374964993904</v>
      </c>
      <c r="I194" s="116">
        <v>19</v>
      </c>
      <c r="J194" s="115">
        <v>5.2186148960632099</v>
      </c>
      <c r="K194" s="116">
        <v>20</v>
      </c>
      <c r="L194" s="115">
        <v>4.5725441682934296</v>
      </c>
      <c r="M194" s="116">
        <v>20</v>
      </c>
      <c r="N194" s="115">
        <v>5.3681557306324397</v>
      </c>
      <c r="O194" s="116">
        <v>24</v>
      </c>
      <c r="P194" s="115">
        <v>5.1987758192878797</v>
      </c>
      <c r="Q194" s="116">
        <v>25</v>
      </c>
      <c r="R194" s="115">
        <v>5.2690258195913797</v>
      </c>
      <c r="S194" s="116">
        <v>27</v>
      </c>
      <c r="T194" s="115">
        <v>5.5903148931119198</v>
      </c>
      <c r="U194" s="116">
        <v>28</v>
      </c>
      <c r="V194" s="115">
        <v>7.0122135350364303</v>
      </c>
      <c r="W194" s="116">
        <v>27</v>
      </c>
      <c r="Z194" s="115">
        <v>8.7192921237010399</v>
      </c>
      <c r="AA194" s="116">
        <v>30</v>
      </c>
    </row>
    <row r="195" spans="1:27" x14ac:dyDescent="0.25">
      <c r="A195" s="113" t="s">
        <v>241</v>
      </c>
      <c r="B195" s="114">
        <v>43976</v>
      </c>
      <c r="C195" s="115">
        <v>1546.9147</v>
      </c>
      <c r="D195" s="115">
        <v>2.7793809759733401</v>
      </c>
      <c r="E195" s="116">
        <v>33</v>
      </c>
      <c r="F195" s="115">
        <v>2.7793809759733401</v>
      </c>
      <c r="G195" s="116">
        <v>33</v>
      </c>
      <c r="H195" s="115">
        <v>3.3516820809632399</v>
      </c>
      <c r="I195" s="116">
        <v>35</v>
      </c>
      <c r="J195" s="115">
        <v>3.5833222245755501</v>
      </c>
      <c r="K195" s="116">
        <v>33</v>
      </c>
      <c r="L195" s="115">
        <v>3.3948563050314302</v>
      </c>
      <c r="M195" s="116">
        <v>34</v>
      </c>
      <c r="N195" s="115">
        <v>3.89574560298098</v>
      </c>
      <c r="O195" s="116">
        <v>35</v>
      </c>
      <c r="P195" s="115">
        <v>4.3170682564298604</v>
      </c>
      <c r="Q195" s="116">
        <v>35</v>
      </c>
      <c r="R195" s="115">
        <v>4.5836348424098601</v>
      </c>
      <c r="S195" s="116">
        <v>35</v>
      </c>
      <c r="T195" s="115">
        <v>4.9838956242113497</v>
      </c>
      <c r="U195" s="116">
        <v>35</v>
      </c>
      <c r="V195" s="115">
        <v>6.4335536376495996</v>
      </c>
      <c r="W195" s="116">
        <v>30</v>
      </c>
      <c r="Z195" s="115">
        <v>8.3645059752203501</v>
      </c>
      <c r="AA195" s="116">
        <v>31</v>
      </c>
    </row>
    <row r="196" spans="1:27" x14ac:dyDescent="0.25">
      <c r="A196" s="113" t="s">
        <v>242</v>
      </c>
      <c r="B196" s="114">
        <v>43976</v>
      </c>
      <c r="C196" s="115">
        <v>1938.2062000000001</v>
      </c>
      <c r="D196" s="115">
        <v>3.5143607422786198</v>
      </c>
      <c r="E196" s="116">
        <v>12</v>
      </c>
      <c r="F196" s="115">
        <v>3.5219466294156301</v>
      </c>
      <c r="G196" s="116">
        <v>12</v>
      </c>
      <c r="H196" s="115">
        <v>3.7222137465548899</v>
      </c>
      <c r="I196" s="116">
        <v>31</v>
      </c>
      <c r="J196" s="115">
        <v>3.7656125215673701</v>
      </c>
      <c r="K196" s="116">
        <v>30</v>
      </c>
      <c r="L196" s="115">
        <v>3.7542525903001902</v>
      </c>
      <c r="M196" s="116">
        <v>29</v>
      </c>
      <c r="N196" s="115">
        <v>5.0046797912530598</v>
      </c>
      <c r="O196" s="116">
        <v>27</v>
      </c>
      <c r="P196" s="115">
        <v>5.1335694269041801</v>
      </c>
      <c r="Q196" s="116">
        <v>27</v>
      </c>
      <c r="R196" s="115">
        <v>5.3047654946438003</v>
      </c>
      <c r="S196" s="116">
        <v>26</v>
      </c>
      <c r="T196" s="115">
        <v>5.66981490574166</v>
      </c>
      <c r="U196" s="116">
        <v>26</v>
      </c>
      <c r="V196" s="115">
        <v>7.0899389405846804</v>
      </c>
      <c r="W196" s="116">
        <v>25</v>
      </c>
      <c r="Z196" s="115">
        <v>10.9232938755981</v>
      </c>
      <c r="AA196" s="116">
        <v>26</v>
      </c>
    </row>
    <row r="197" spans="1:27" x14ac:dyDescent="0.25">
      <c r="A197" s="113" t="s">
        <v>243</v>
      </c>
      <c r="B197" s="114">
        <v>43976</v>
      </c>
      <c r="C197" s="115">
        <v>2736.4409999999998</v>
      </c>
      <c r="D197" s="115">
        <v>3.2682234752185999</v>
      </c>
      <c r="E197" s="116">
        <v>26</v>
      </c>
      <c r="F197" s="115">
        <v>3.2696985667566301</v>
      </c>
      <c r="G197" s="116">
        <v>26</v>
      </c>
      <c r="H197" s="115">
        <v>5.41456629851091</v>
      </c>
      <c r="I197" s="116">
        <v>6</v>
      </c>
      <c r="J197" s="115">
        <v>5.8798815013645003</v>
      </c>
      <c r="K197" s="116">
        <v>8</v>
      </c>
      <c r="L197" s="115">
        <v>4.8148791962276896</v>
      </c>
      <c r="M197" s="116">
        <v>15</v>
      </c>
      <c r="N197" s="115">
        <v>5.4632052270408096</v>
      </c>
      <c r="O197" s="116">
        <v>22</v>
      </c>
      <c r="P197" s="115">
        <v>5.2708662134560802</v>
      </c>
      <c r="Q197" s="116">
        <v>24</v>
      </c>
      <c r="R197" s="115">
        <v>5.3550182492815601</v>
      </c>
      <c r="S197" s="116">
        <v>25</v>
      </c>
      <c r="T197" s="115">
        <v>5.6766831702933596</v>
      </c>
      <c r="U197" s="116">
        <v>25</v>
      </c>
      <c r="V197" s="115">
        <v>7.1218322552250699</v>
      </c>
      <c r="W197" s="116">
        <v>22</v>
      </c>
      <c r="Z197" s="115">
        <v>12.835175475901201</v>
      </c>
      <c r="AA197" s="116">
        <v>13</v>
      </c>
    </row>
    <row r="198" spans="1:27" x14ac:dyDescent="0.25">
      <c r="A198" s="113" t="s">
        <v>244</v>
      </c>
      <c r="B198" s="114">
        <v>43976</v>
      </c>
      <c r="C198" s="115">
        <v>1052.2040999999999</v>
      </c>
      <c r="D198" s="115">
        <v>2.5324790798330099</v>
      </c>
      <c r="E198" s="116">
        <v>37</v>
      </c>
      <c r="F198" s="115">
        <v>2.5328305505455</v>
      </c>
      <c r="G198" s="116">
        <v>37</v>
      </c>
      <c r="H198" s="115">
        <v>2.58413036314042</v>
      </c>
      <c r="I198" s="116">
        <v>37</v>
      </c>
      <c r="J198" s="115">
        <v>2.5307932109563702</v>
      </c>
      <c r="K198" s="116">
        <v>37</v>
      </c>
      <c r="L198" s="115">
        <v>2.7547552036584899</v>
      </c>
      <c r="M198" s="116">
        <v>37</v>
      </c>
      <c r="N198" s="115">
        <v>3.1446331158229301</v>
      </c>
      <c r="O198" s="116">
        <v>37</v>
      </c>
      <c r="P198" s="115">
        <v>3.8833334556916901</v>
      </c>
      <c r="Q198" s="116">
        <v>37</v>
      </c>
      <c r="R198" s="115">
        <v>4.2548346116805904</v>
      </c>
      <c r="S198" s="116">
        <v>37</v>
      </c>
      <c r="T198" s="115">
        <v>4.6172912756825601</v>
      </c>
      <c r="U198" s="116">
        <v>37</v>
      </c>
      <c r="V198" s="115"/>
      <c r="W198" s="116"/>
      <c r="Z198" s="115">
        <v>4.7914765324870299</v>
      </c>
      <c r="AA198" s="116">
        <v>37</v>
      </c>
    </row>
    <row r="199" spans="1:27" x14ac:dyDescent="0.25">
      <c r="A199" s="113" t="s">
        <v>245</v>
      </c>
      <c r="B199" s="114">
        <v>43976</v>
      </c>
      <c r="C199" s="115">
        <v>54.401699999999998</v>
      </c>
      <c r="D199" s="115">
        <v>3.3549829309432702</v>
      </c>
      <c r="E199" s="116">
        <v>19</v>
      </c>
      <c r="F199" s="115">
        <v>3.33322301244606</v>
      </c>
      <c r="G199" s="116">
        <v>21</v>
      </c>
      <c r="H199" s="115">
        <v>3.9807222405888898</v>
      </c>
      <c r="I199" s="116">
        <v>30</v>
      </c>
      <c r="J199" s="115">
        <v>4.2481780277561603</v>
      </c>
      <c r="K199" s="116">
        <v>28</v>
      </c>
      <c r="L199" s="115">
        <v>4.1065167552892303</v>
      </c>
      <c r="M199" s="116">
        <v>25</v>
      </c>
      <c r="N199" s="115">
        <v>4.9905450813333996</v>
      </c>
      <c r="O199" s="116">
        <v>28</v>
      </c>
      <c r="P199" s="115">
        <v>5.0568498773203698</v>
      </c>
      <c r="Q199" s="116">
        <v>28</v>
      </c>
      <c r="R199" s="115">
        <v>5.2250601765476103</v>
      </c>
      <c r="S199" s="116">
        <v>28</v>
      </c>
      <c r="T199" s="115">
        <v>5.6263389709920002</v>
      </c>
      <c r="U199" s="116">
        <v>27</v>
      </c>
      <c r="V199" s="115">
        <v>7.1308346206053397</v>
      </c>
      <c r="W199" s="116">
        <v>21</v>
      </c>
      <c r="Z199" s="115">
        <v>19.8100727294952</v>
      </c>
      <c r="AA199" s="116">
        <v>1</v>
      </c>
    </row>
    <row r="200" spans="1:27" x14ac:dyDescent="0.25">
      <c r="A200" s="113" t="s">
        <v>246</v>
      </c>
      <c r="B200" s="114">
        <v>43976</v>
      </c>
      <c r="C200" s="115">
        <v>4030.8957999999998</v>
      </c>
      <c r="D200" s="115">
        <v>3.2830427703050402</v>
      </c>
      <c r="E200" s="116">
        <v>25</v>
      </c>
      <c r="F200" s="115">
        <v>3.2830427703050402</v>
      </c>
      <c r="G200" s="116">
        <v>25</v>
      </c>
      <c r="H200" s="115">
        <v>5.1010433292822501</v>
      </c>
      <c r="I200" s="116">
        <v>15</v>
      </c>
      <c r="J200" s="115">
        <v>5.5125797324317398</v>
      </c>
      <c r="K200" s="116">
        <v>15</v>
      </c>
      <c r="L200" s="115">
        <v>4.6976508934616099</v>
      </c>
      <c r="M200" s="116">
        <v>18</v>
      </c>
      <c r="N200" s="115">
        <v>5.4352724426070402</v>
      </c>
      <c r="O200" s="116">
        <v>23</v>
      </c>
      <c r="P200" s="115">
        <v>5.27951410401975</v>
      </c>
      <c r="Q200" s="116">
        <v>23</v>
      </c>
      <c r="R200" s="115">
        <v>5.3792658467702701</v>
      </c>
      <c r="S200" s="116">
        <v>23</v>
      </c>
      <c r="T200" s="115">
        <v>5.7181184365320501</v>
      </c>
      <c r="U200" s="116">
        <v>23</v>
      </c>
      <c r="V200" s="115">
        <v>7.0973126220137397</v>
      </c>
      <c r="W200" s="116">
        <v>23</v>
      </c>
      <c r="Z200" s="115">
        <v>13.461883417140401</v>
      </c>
      <c r="AA200" s="116">
        <v>7</v>
      </c>
    </row>
    <row r="201" spans="1:27" x14ac:dyDescent="0.25">
      <c r="A201" s="113" t="s">
        <v>247</v>
      </c>
      <c r="B201" s="114">
        <v>43976</v>
      </c>
      <c r="C201" s="115">
        <v>2731.5102999999999</v>
      </c>
      <c r="D201" s="115">
        <v>3.2260097129197498</v>
      </c>
      <c r="E201" s="116">
        <v>27</v>
      </c>
      <c r="F201" s="115">
        <v>3.23148227829402</v>
      </c>
      <c r="G201" s="116">
        <v>27</v>
      </c>
      <c r="H201" s="115">
        <v>4.6548991656921999</v>
      </c>
      <c r="I201" s="116">
        <v>21</v>
      </c>
      <c r="J201" s="115">
        <v>5.3678931156698599</v>
      </c>
      <c r="K201" s="116">
        <v>17</v>
      </c>
      <c r="L201" s="115">
        <v>4.5251210653345604</v>
      </c>
      <c r="M201" s="116">
        <v>21</v>
      </c>
      <c r="N201" s="115">
        <v>5.76382543769438</v>
      </c>
      <c r="O201" s="116">
        <v>10</v>
      </c>
      <c r="P201" s="115">
        <v>5.4830227633787203</v>
      </c>
      <c r="Q201" s="116">
        <v>11</v>
      </c>
      <c r="R201" s="115">
        <v>5.5288197664503498</v>
      </c>
      <c r="S201" s="116">
        <v>14</v>
      </c>
      <c r="T201" s="115">
        <v>5.8244487254489803</v>
      </c>
      <c r="U201" s="116">
        <v>16</v>
      </c>
      <c r="V201" s="115">
        <v>7.1904348567486398</v>
      </c>
      <c r="W201" s="116">
        <v>13</v>
      </c>
      <c r="Z201" s="115">
        <v>12.683147892835599</v>
      </c>
      <c r="AA201" s="116">
        <v>15</v>
      </c>
    </row>
    <row r="202" spans="1:27" x14ac:dyDescent="0.25">
      <c r="A202" s="113" t="s">
        <v>248</v>
      </c>
      <c r="B202" s="114">
        <v>43976</v>
      </c>
      <c r="C202" s="115">
        <v>3603.0808000000002</v>
      </c>
      <c r="D202" s="115">
        <v>3.6006352302128102</v>
      </c>
      <c r="E202" s="116">
        <v>7</v>
      </c>
      <c r="F202" s="115">
        <v>3.60067001020303</v>
      </c>
      <c r="G202" s="116">
        <v>7</v>
      </c>
      <c r="H202" s="115">
        <v>4.7390231252625004</v>
      </c>
      <c r="I202" s="116">
        <v>20</v>
      </c>
      <c r="J202" s="115">
        <v>5.2254169232121699</v>
      </c>
      <c r="K202" s="116">
        <v>19</v>
      </c>
      <c r="L202" s="115">
        <v>4.5134523563886804</v>
      </c>
      <c r="M202" s="116">
        <v>22</v>
      </c>
      <c r="N202" s="115">
        <v>5.8794374949015502</v>
      </c>
      <c r="O202" s="116">
        <v>7</v>
      </c>
      <c r="P202" s="115">
        <v>5.5691975456111198</v>
      </c>
      <c r="Q202" s="116">
        <v>5</v>
      </c>
      <c r="R202" s="115">
        <v>5.6004406521175598</v>
      </c>
      <c r="S202" s="116">
        <v>7</v>
      </c>
      <c r="T202" s="115">
        <v>5.8755301353041496</v>
      </c>
      <c r="U202" s="116">
        <v>13</v>
      </c>
      <c r="V202" s="115">
        <v>7.1411869958320997</v>
      </c>
      <c r="W202" s="116">
        <v>19</v>
      </c>
      <c r="Z202" s="115">
        <v>14.2918846570397</v>
      </c>
      <c r="AA202" s="116">
        <v>4</v>
      </c>
    </row>
    <row r="203" spans="1:27" x14ac:dyDescent="0.25">
      <c r="A203" s="113" t="s">
        <v>249</v>
      </c>
      <c r="B203" s="114">
        <v>43976</v>
      </c>
      <c r="C203" s="115">
        <v>1292.4434000000001</v>
      </c>
      <c r="D203" s="115">
        <v>3.7225542198953101</v>
      </c>
      <c r="E203" s="116">
        <v>4</v>
      </c>
      <c r="F203" s="115">
        <v>3.7233136849416502</v>
      </c>
      <c r="G203" s="116">
        <v>4</v>
      </c>
      <c r="H203" s="115">
        <v>4.4966270982284202</v>
      </c>
      <c r="I203" s="116">
        <v>23</v>
      </c>
      <c r="J203" s="115">
        <v>5.1741300667854997</v>
      </c>
      <c r="K203" s="116">
        <v>21</v>
      </c>
      <c r="L203" s="115">
        <v>4.7018842178512603</v>
      </c>
      <c r="M203" s="116">
        <v>17</v>
      </c>
      <c r="N203" s="115">
        <v>5.5757250855842901</v>
      </c>
      <c r="O203" s="116">
        <v>17</v>
      </c>
      <c r="P203" s="115">
        <v>5.4573225393798399</v>
      </c>
      <c r="Q203" s="116">
        <v>13</v>
      </c>
      <c r="R203" s="115">
        <v>5.5956125982319804</v>
      </c>
      <c r="S203" s="116">
        <v>8</v>
      </c>
      <c r="T203" s="115">
        <v>5.9355390128058003</v>
      </c>
      <c r="U203" s="116">
        <v>7</v>
      </c>
      <c r="V203" s="115">
        <v>7.2314927853784203</v>
      </c>
      <c r="W203" s="116">
        <v>8</v>
      </c>
      <c r="Z203" s="115">
        <v>7.5064501994947799</v>
      </c>
      <c r="AA203" s="116">
        <v>32</v>
      </c>
    </row>
    <row r="204" spans="1:27" x14ac:dyDescent="0.25">
      <c r="A204" s="113" t="s">
        <v>250</v>
      </c>
      <c r="B204" s="114">
        <v>43976</v>
      </c>
      <c r="C204" s="115">
        <v>2085.4357</v>
      </c>
      <c r="D204" s="115">
        <v>3.2854923628366701</v>
      </c>
      <c r="E204" s="116">
        <v>24</v>
      </c>
      <c r="F204" s="115">
        <v>3.2854923628366701</v>
      </c>
      <c r="G204" s="116">
        <v>24</v>
      </c>
      <c r="H204" s="115">
        <v>4.4230890503586604</v>
      </c>
      <c r="I204" s="116">
        <v>24</v>
      </c>
      <c r="J204" s="115">
        <v>5.1039025788046404</v>
      </c>
      <c r="K204" s="116">
        <v>23</v>
      </c>
      <c r="L204" s="115">
        <v>4.4556161679087598</v>
      </c>
      <c r="M204" s="116">
        <v>23</v>
      </c>
      <c r="N204" s="115">
        <v>5.4748254323504897</v>
      </c>
      <c r="O204" s="116">
        <v>21</v>
      </c>
      <c r="P204" s="115">
        <v>5.3592514503101603</v>
      </c>
      <c r="Q204" s="116">
        <v>21</v>
      </c>
      <c r="R204" s="115">
        <v>5.4442427993927298</v>
      </c>
      <c r="S204" s="116">
        <v>20</v>
      </c>
      <c r="T204" s="115">
        <v>5.7787949108979504</v>
      </c>
      <c r="U204" s="116">
        <v>21</v>
      </c>
      <c r="V204" s="115">
        <v>7.1575131327380399</v>
      </c>
      <c r="W204" s="116">
        <v>17</v>
      </c>
      <c r="Z204" s="115">
        <v>9.5443033124548293</v>
      </c>
      <c r="AA204" s="116">
        <v>29</v>
      </c>
    </row>
    <row r="205" spans="1:27" x14ac:dyDescent="0.25">
      <c r="A205" s="113" t="s">
        <v>251</v>
      </c>
      <c r="B205" s="114">
        <v>43976</v>
      </c>
      <c r="C205" s="115">
        <v>10.7423</v>
      </c>
      <c r="D205" s="115">
        <v>2.6055245189322198</v>
      </c>
      <c r="E205" s="116">
        <v>36</v>
      </c>
      <c r="F205" s="115">
        <v>2.6055245189322198</v>
      </c>
      <c r="G205" s="116">
        <v>36</v>
      </c>
      <c r="H205" s="115">
        <v>3.4972060942950902</v>
      </c>
      <c r="I205" s="116">
        <v>34</v>
      </c>
      <c r="J205" s="115">
        <v>3.3292188303095802</v>
      </c>
      <c r="K205" s="116">
        <v>35</v>
      </c>
      <c r="L205" s="115">
        <v>3.2202358906725599</v>
      </c>
      <c r="M205" s="116">
        <v>36</v>
      </c>
      <c r="N205" s="115">
        <v>3.83771655056047</v>
      </c>
      <c r="O205" s="116">
        <v>36</v>
      </c>
      <c r="P205" s="115">
        <v>4.1969748444691604</v>
      </c>
      <c r="Q205" s="116">
        <v>36</v>
      </c>
      <c r="R205" s="115">
        <v>4.4426958570063304</v>
      </c>
      <c r="S205" s="116">
        <v>36</v>
      </c>
      <c r="T205" s="115">
        <v>4.7340607214206099</v>
      </c>
      <c r="U205" s="116">
        <v>36</v>
      </c>
      <c r="V205" s="115"/>
      <c r="W205" s="116"/>
      <c r="Z205" s="115">
        <v>5.18048757170172</v>
      </c>
      <c r="AA205" s="116">
        <v>36</v>
      </c>
    </row>
    <row r="206" spans="1:27" x14ac:dyDescent="0.25">
      <c r="A206" s="113" t="s">
        <v>252</v>
      </c>
      <c r="B206" s="114">
        <v>43976</v>
      </c>
      <c r="C206" s="115">
        <v>4863.9102000000003</v>
      </c>
      <c r="D206" s="115">
        <v>3.5873842345339702</v>
      </c>
      <c r="E206" s="116">
        <v>9</v>
      </c>
      <c r="F206" s="115">
        <v>3.5875889632448899</v>
      </c>
      <c r="G206" s="116">
        <v>9</v>
      </c>
      <c r="H206" s="115">
        <v>5.3468954830150999</v>
      </c>
      <c r="I206" s="116">
        <v>8</v>
      </c>
      <c r="J206" s="115">
        <v>5.8168974679981202</v>
      </c>
      <c r="K206" s="116">
        <v>9</v>
      </c>
      <c r="L206" s="115">
        <v>5.0818290893175098</v>
      </c>
      <c r="M206" s="116">
        <v>5</v>
      </c>
      <c r="N206" s="115">
        <v>5.8697449743379302</v>
      </c>
      <c r="O206" s="116">
        <v>8</v>
      </c>
      <c r="P206" s="115">
        <v>5.5288559567223796</v>
      </c>
      <c r="Q206" s="116">
        <v>8</v>
      </c>
      <c r="R206" s="115">
        <v>5.6045578818354302</v>
      </c>
      <c r="S206" s="116">
        <v>6</v>
      </c>
      <c r="T206" s="115">
        <v>5.9721034645281499</v>
      </c>
      <c r="U206" s="116">
        <v>4</v>
      </c>
      <c r="V206" s="115">
        <v>7.26646451700773</v>
      </c>
      <c r="W206" s="116">
        <v>3</v>
      </c>
      <c r="Z206" s="115">
        <v>13.350894784623</v>
      </c>
      <c r="AA206" s="116">
        <v>9</v>
      </c>
    </row>
    <row r="207" spans="1:27" x14ac:dyDescent="0.25">
      <c r="A207" s="113" t="s">
        <v>253</v>
      </c>
      <c r="B207" s="114">
        <v>43976</v>
      </c>
      <c r="C207" s="115">
        <v>1121.5064</v>
      </c>
      <c r="D207" s="115">
        <v>2.6552082652354598</v>
      </c>
      <c r="E207" s="116">
        <v>35</v>
      </c>
      <c r="F207" s="115">
        <v>2.6552082652354598</v>
      </c>
      <c r="G207" s="116">
        <v>35</v>
      </c>
      <c r="H207" s="115">
        <v>4.55290465107218</v>
      </c>
      <c r="I207" s="116">
        <v>22</v>
      </c>
      <c r="J207" s="115">
        <v>4.1997787193226799</v>
      </c>
      <c r="K207" s="116">
        <v>29</v>
      </c>
      <c r="L207" s="115">
        <v>3.7455827125975101</v>
      </c>
      <c r="M207" s="116">
        <v>30</v>
      </c>
      <c r="N207" s="115">
        <v>4.44076674541187</v>
      </c>
      <c r="O207" s="116">
        <v>30</v>
      </c>
      <c r="P207" s="115">
        <v>4.6233407718336199</v>
      </c>
      <c r="Q207" s="116">
        <v>32</v>
      </c>
      <c r="R207" s="115">
        <v>4.8100577615011897</v>
      </c>
      <c r="S207" s="116">
        <v>32</v>
      </c>
      <c r="T207" s="115">
        <v>5.1833642057225404</v>
      </c>
      <c r="U207" s="116">
        <v>32</v>
      </c>
      <c r="V207" s="115"/>
      <c r="W207" s="116"/>
      <c r="Z207" s="115">
        <v>5.9529981208053604</v>
      </c>
      <c r="AA207" s="116">
        <v>35</v>
      </c>
    </row>
    <row r="208" spans="1:27" x14ac:dyDescent="0.25">
      <c r="A208" s="113" t="s">
        <v>254</v>
      </c>
      <c r="B208" s="114">
        <v>43976</v>
      </c>
      <c r="C208" s="115">
        <v>259.09640000000002</v>
      </c>
      <c r="D208" s="115">
        <v>4.0153565918452596</v>
      </c>
      <c r="E208" s="116">
        <v>2</v>
      </c>
      <c r="F208" s="115">
        <v>4.0209391526023799</v>
      </c>
      <c r="G208" s="116">
        <v>2</v>
      </c>
      <c r="H208" s="115">
        <v>5.9839507245500796</v>
      </c>
      <c r="I208" s="116">
        <v>2</v>
      </c>
      <c r="J208" s="115">
        <v>6.2779456126566497</v>
      </c>
      <c r="K208" s="116">
        <v>1</v>
      </c>
      <c r="L208" s="115">
        <v>5.4612092438535997</v>
      </c>
      <c r="M208" s="116">
        <v>1</v>
      </c>
      <c r="N208" s="115">
        <v>5.4910626114435797</v>
      </c>
      <c r="O208" s="116">
        <v>19</v>
      </c>
      <c r="P208" s="115">
        <v>5.3710960316299401</v>
      </c>
      <c r="Q208" s="116">
        <v>20</v>
      </c>
      <c r="R208" s="115">
        <v>5.5116937734909097</v>
      </c>
      <c r="S208" s="116">
        <v>15</v>
      </c>
      <c r="T208" s="115">
        <v>5.8853382352803401</v>
      </c>
      <c r="U208" s="116">
        <v>11</v>
      </c>
      <c r="V208" s="115">
        <v>7.2454208935202304</v>
      </c>
      <c r="W208" s="116">
        <v>6</v>
      </c>
      <c r="Z208" s="115">
        <v>12.4962741553691</v>
      </c>
      <c r="AA208" s="116">
        <v>16</v>
      </c>
    </row>
    <row r="209" spans="1:27" x14ac:dyDescent="0.25">
      <c r="A209" s="113" t="s">
        <v>255</v>
      </c>
      <c r="B209" s="114">
        <v>43976</v>
      </c>
      <c r="C209" s="115">
        <v>1760.1238000000001</v>
      </c>
      <c r="D209" s="115">
        <v>3.3099536911085399</v>
      </c>
      <c r="E209" s="116">
        <v>21</v>
      </c>
      <c r="F209" s="115">
        <v>3.3064044259818099</v>
      </c>
      <c r="G209" s="116">
        <v>22</v>
      </c>
      <c r="H209" s="115">
        <v>4.1094936604659296</v>
      </c>
      <c r="I209" s="116">
        <v>28</v>
      </c>
      <c r="J209" s="115">
        <v>4.3124557559371803</v>
      </c>
      <c r="K209" s="116">
        <v>26</v>
      </c>
      <c r="L209" s="115">
        <v>3.9356802626771299</v>
      </c>
      <c r="M209" s="116">
        <v>27</v>
      </c>
      <c r="N209" s="115">
        <v>4.4012286964931002</v>
      </c>
      <c r="O209" s="116">
        <v>31</v>
      </c>
      <c r="P209" s="115">
        <v>4.7333603691547896</v>
      </c>
      <c r="Q209" s="116">
        <v>29</v>
      </c>
      <c r="R209" s="115">
        <v>5.0214033320730698</v>
      </c>
      <c r="S209" s="116">
        <v>30</v>
      </c>
      <c r="T209" s="115">
        <v>5.2791914756421701</v>
      </c>
      <c r="U209" s="116">
        <v>30</v>
      </c>
      <c r="V209" s="115">
        <v>3.4669155166415702</v>
      </c>
      <c r="W209" s="116">
        <v>33</v>
      </c>
      <c r="Z209" s="115">
        <v>11.534927774491001</v>
      </c>
      <c r="AA209" s="116">
        <v>20</v>
      </c>
    </row>
    <row r="210" spans="1:27" x14ac:dyDescent="0.25">
      <c r="A210" s="113" t="s">
        <v>256</v>
      </c>
      <c r="B210" s="114">
        <v>43976</v>
      </c>
      <c r="C210" s="115">
        <v>31.265499999999999</v>
      </c>
      <c r="D210" s="115">
        <v>4.2820500514596098</v>
      </c>
      <c r="E210" s="116">
        <v>1</v>
      </c>
      <c r="F210" s="115">
        <v>4.2820500514596098</v>
      </c>
      <c r="G210" s="116">
        <v>1</v>
      </c>
      <c r="H210" s="115">
        <v>5.1584277874996101</v>
      </c>
      <c r="I210" s="116">
        <v>13</v>
      </c>
      <c r="J210" s="115">
        <v>5.9004608354018604</v>
      </c>
      <c r="K210" s="116">
        <v>7</v>
      </c>
      <c r="L210" s="115">
        <v>5.0565970403876603</v>
      </c>
      <c r="M210" s="116">
        <v>6</v>
      </c>
      <c r="N210" s="115">
        <v>5.0987834644436703</v>
      </c>
      <c r="O210" s="116">
        <v>25</v>
      </c>
      <c r="P210" s="115">
        <v>5.5632735069385104</v>
      </c>
      <c r="Q210" s="116">
        <v>6</v>
      </c>
      <c r="R210" s="115">
        <v>5.8845227430714999</v>
      </c>
      <c r="S210" s="116">
        <v>1</v>
      </c>
      <c r="T210" s="115">
        <v>6.2840445413107604</v>
      </c>
      <c r="U210" s="116">
        <v>1</v>
      </c>
      <c r="V210" s="115">
        <v>7.26784454044485</v>
      </c>
      <c r="W210" s="116">
        <v>2</v>
      </c>
      <c r="Z210" s="115">
        <v>14.502816704035901</v>
      </c>
      <c r="AA210" s="116">
        <v>3</v>
      </c>
    </row>
    <row r="211" spans="1:27" x14ac:dyDescent="0.25">
      <c r="A211" s="113" t="s">
        <v>257</v>
      </c>
      <c r="B211" s="114">
        <v>43976</v>
      </c>
      <c r="C211" s="115">
        <v>27.0289</v>
      </c>
      <c r="D211" s="115">
        <v>2.70101269476186</v>
      </c>
      <c r="E211" s="116">
        <v>34</v>
      </c>
      <c r="F211" s="115">
        <v>2.7014125056906302</v>
      </c>
      <c r="G211" s="116">
        <v>34</v>
      </c>
      <c r="H211" s="115">
        <v>4.0350478165197501</v>
      </c>
      <c r="I211" s="116">
        <v>29</v>
      </c>
      <c r="J211" s="115">
        <v>3.72858820708589</v>
      </c>
      <c r="K211" s="116">
        <v>31</v>
      </c>
      <c r="L211" s="115">
        <v>3.3944628504929799</v>
      </c>
      <c r="M211" s="116">
        <v>35</v>
      </c>
      <c r="N211" s="115">
        <v>4.1625292216786001</v>
      </c>
      <c r="O211" s="116">
        <v>32</v>
      </c>
      <c r="P211" s="115">
        <v>4.4978729471466501</v>
      </c>
      <c r="Q211" s="116">
        <v>34</v>
      </c>
      <c r="R211" s="115">
        <v>4.7351949006148404</v>
      </c>
      <c r="S211" s="116">
        <v>34</v>
      </c>
      <c r="T211" s="115">
        <v>5.1110011464885003</v>
      </c>
      <c r="U211" s="116">
        <v>34</v>
      </c>
      <c r="V211" s="115">
        <v>6.3335950496910201</v>
      </c>
      <c r="W211" s="116">
        <v>31</v>
      </c>
      <c r="Z211" s="115">
        <v>11.9362402276205</v>
      </c>
      <c r="AA211" s="116">
        <v>17</v>
      </c>
    </row>
    <row r="212" spans="1:27" x14ac:dyDescent="0.25">
      <c r="A212" s="113" t="s">
        <v>260</v>
      </c>
      <c r="B212" s="114">
        <v>43976</v>
      </c>
      <c r="C212" s="115">
        <v>3117.5862999999999</v>
      </c>
      <c r="D212" s="115">
        <v>3.4833955711801599</v>
      </c>
      <c r="E212" s="116">
        <v>14</v>
      </c>
      <c r="F212" s="115">
        <v>3.5195946085500802</v>
      </c>
      <c r="G212" s="116">
        <v>13</v>
      </c>
      <c r="H212" s="115">
        <v>5.0147425231904501</v>
      </c>
      <c r="I212" s="116">
        <v>17</v>
      </c>
      <c r="J212" s="115">
        <v>5.6180976727736098</v>
      </c>
      <c r="K212" s="116">
        <v>14</v>
      </c>
      <c r="L212" s="115">
        <v>4.8603872314586702</v>
      </c>
      <c r="M212" s="116">
        <v>12</v>
      </c>
      <c r="N212" s="115">
        <v>5.67018096358749</v>
      </c>
      <c r="O212" s="116">
        <v>15</v>
      </c>
      <c r="P212" s="115">
        <v>5.4029514159145302</v>
      </c>
      <c r="Q212" s="116">
        <v>15</v>
      </c>
      <c r="R212" s="115">
        <v>5.4719092116257597</v>
      </c>
      <c r="S212" s="116">
        <v>17</v>
      </c>
      <c r="T212" s="115">
        <v>5.7813144138320203</v>
      </c>
      <c r="U212" s="116">
        <v>20</v>
      </c>
      <c r="V212" s="115">
        <v>7.09292372935034</v>
      </c>
      <c r="W212" s="116">
        <v>24</v>
      </c>
      <c r="Z212" s="115">
        <v>11.444546948459401</v>
      </c>
      <c r="AA212" s="116">
        <v>23</v>
      </c>
    </row>
    <row r="213" spans="1:27" x14ac:dyDescent="0.25">
      <c r="A213" s="113" t="s">
        <v>261</v>
      </c>
      <c r="B213" s="114">
        <v>43976</v>
      </c>
      <c r="C213" s="115">
        <v>41.9602</v>
      </c>
      <c r="D213" s="115">
        <v>3.30581270079922</v>
      </c>
      <c r="E213" s="116">
        <v>22</v>
      </c>
      <c r="F213" s="115">
        <v>3.3644348877749</v>
      </c>
      <c r="G213" s="116">
        <v>19</v>
      </c>
      <c r="H213" s="115">
        <v>5.1123984736581898</v>
      </c>
      <c r="I213" s="116">
        <v>14</v>
      </c>
      <c r="J213" s="115">
        <v>5.4418210798965303</v>
      </c>
      <c r="K213" s="116">
        <v>16</v>
      </c>
      <c r="L213" s="115">
        <v>4.7272025481404398</v>
      </c>
      <c r="M213" s="116">
        <v>16</v>
      </c>
      <c r="N213" s="115">
        <v>5.5155367459098699</v>
      </c>
      <c r="O213" s="116">
        <v>18</v>
      </c>
      <c r="P213" s="115">
        <v>5.3909401074723897</v>
      </c>
      <c r="Q213" s="116">
        <v>16</v>
      </c>
      <c r="R213" s="115">
        <v>5.4698978907722502</v>
      </c>
      <c r="S213" s="116">
        <v>18</v>
      </c>
      <c r="T213" s="115">
        <v>5.8222752494202403</v>
      </c>
      <c r="U213" s="116">
        <v>17</v>
      </c>
      <c r="V213" s="115">
        <v>7.1717820035567401</v>
      </c>
      <c r="W213" s="116">
        <v>16</v>
      </c>
      <c r="Z213" s="115">
        <v>13.1118316186645</v>
      </c>
      <c r="AA213" s="116">
        <v>11</v>
      </c>
    </row>
    <row r="214" spans="1:27" x14ac:dyDescent="0.25">
      <c r="A214" s="113" t="s">
        <v>262</v>
      </c>
      <c r="B214" s="114">
        <v>43976</v>
      </c>
      <c r="C214" s="115">
        <v>3139.7206000000001</v>
      </c>
      <c r="D214" s="115">
        <v>3.43674398974558</v>
      </c>
      <c r="E214" s="116">
        <v>17</v>
      </c>
      <c r="F214" s="115">
        <v>3.43622812049948</v>
      </c>
      <c r="G214" s="116">
        <v>17</v>
      </c>
      <c r="H214" s="115">
        <v>5.5271765063189502</v>
      </c>
      <c r="I214" s="116">
        <v>5</v>
      </c>
      <c r="J214" s="115">
        <v>6.0541677367642404</v>
      </c>
      <c r="K214" s="116">
        <v>4</v>
      </c>
      <c r="L214" s="115">
        <v>5.1388107756522396</v>
      </c>
      <c r="M214" s="116">
        <v>3</v>
      </c>
      <c r="N214" s="115">
        <v>6.1932398498832901</v>
      </c>
      <c r="O214" s="116">
        <v>1</v>
      </c>
      <c r="P214" s="115">
        <v>5.6748722803143696</v>
      </c>
      <c r="Q214" s="116">
        <v>3</v>
      </c>
      <c r="R214" s="115">
        <v>5.6528371782812101</v>
      </c>
      <c r="S214" s="116">
        <v>3</v>
      </c>
      <c r="T214" s="115">
        <v>5.9627279259259298</v>
      </c>
      <c r="U214" s="116">
        <v>5</v>
      </c>
      <c r="V214" s="115">
        <v>7.24440633243956</v>
      </c>
      <c r="W214" s="116">
        <v>7</v>
      </c>
      <c r="Z214" s="115">
        <v>13.5943954569191</v>
      </c>
      <c r="AA214" s="116">
        <v>6</v>
      </c>
    </row>
    <row r="215" spans="1:27" x14ac:dyDescent="0.25">
      <c r="A215" s="113" t="s">
        <v>263</v>
      </c>
      <c r="B215" s="114">
        <v>43976</v>
      </c>
      <c r="C215" s="115">
        <v>1913.6206</v>
      </c>
      <c r="D215" s="115">
        <v>3.53280805821288</v>
      </c>
      <c r="E215" s="116">
        <v>11</v>
      </c>
      <c r="F215" s="115">
        <v>3.5334920663945999</v>
      </c>
      <c r="G215" s="116">
        <v>11</v>
      </c>
      <c r="H215" s="115">
        <v>5.4078454483240801</v>
      </c>
      <c r="I215" s="116">
        <v>7</v>
      </c>
      <c r="J215" s="115">
        <v>5.99652772381602</v>
      </c>
      <c r="K215" s="116">
        <v>6</v>
      </c>
      <c r="L215" s="115">
        <v>5.0877581669304597</v>
      </c>
      <c r="M215" s="116">
        <v>4</v>
      </c>
      <c r="N215" s="115">
        <v>6.1916988757815501</v>
      </c>
      <c r="O215" s="116">
        <v>2</v>
      </c>
      <c r="P215" s="115">
        <v>5.6889101274014298</v>
      </c>
      <c r="Q215" s="116">
        <v>2</v>
      </c>
      <c r="R215" s="115">
        <v>5.6140911357335099</v>
      </c>
      <c r="S215" s="116">
        <v>5</v>
      </c>
      <c r="T215" s="115">
        <v>5.8891211953733302</v>
      </c>
      <c r="U215" s="116">
        <v>10</v>
      </c>
      <c r="V215" s="115">
        <v>5.6932799283832596</v>
      </c>
      <c r="W215" s="116">
        <v>32</v>
      </c>
      <c r="Z215" s="115">
        <v>10.203422612579899</v>
      </c>
      <c r="AA215" s="116">
        <v>28</v>
      </c>
    </row>
    <row r="216" spans="1:27" x14ac:dyDescent="0.25">
      <c r="A216" s="113" t="s">
        <v>264</v>
      </c>
      <c r="B216" s="114">
        <v>43976</v>
      </c>
      <c r="C216" s="115">
        <v>3263.221</v>
      </c>
      <c r="D216" s="115">
        <v>3.3413452719929202</v>
      </c>
      <c r="E216" s="116">
        <v>20</v>
      </c>
      <c r="F216" s="115">
        <v>3.3408380010656198</v>
      </c>
      <c r="G216" s="116">
        <v>20</v>
      </c>
      <c r="H216" s="115">
        <v>4.8694954928555996</v>
      </c>
      <c r="I216" s="116">
        <v>18</v>
      </c>
      <c r="J216" s="115">
        <v>5.6311354609393796</v>
      </c>
      <c r="K216" s="116">
        <v>13</v>
      </c>
      <c r="L216" s="115">
        <v>4.8644566049664002</v>
      </c>
      <c r="M216" s="116">
        <v>11</v>
      </c>
      <c r="N216" s="115">
        <v>5.6403998120177503</v>
      </c>
      <c r="O216" s="116">
        <v>16</v>
      </c>
      <c r="P216" s="115">
        <v>5.3789098266798501</v>
      </c>
      <c r="Q216" s="116">
        <v>18</v>
      </c>
      <c r="R216" s="115">
        <v>5.4809369250667803</v>
      </c>
      <c r="S216" s="116">
        <v>16</v>
      </c>
      <c r="T216" s="115">
        <v>5.8322404565850796</v>
      </c>
      <c r="U216" s="116">
        <v>15</v>
      </c>
      <c r="V216" s="115">
        <v>7.2060608169647704</v>
      </c>
      <c r="W216" s="116">
        <v>11</v>
      </c>
      <c r="Z216" s="115">
        <v>13.308602737053</v>
      </c>
      <c r="AA216" s="116">
        <v>10</v>
      </c>
    </row>
    <row r="217" spans="1:27" x14ac:dyDescent="0.25">
      <c r="A217" s="113" t="s">
        <v>265</v>
      </c>
      <c r="B217" s="114">
        <v>43976</v>
      </c>
      <c r="C217" s="115">
        <v>1083.0866000000001</v>
      </c>
      <c r="D217" s="115">
        <v>2.8752878912662299</v>
      </c>
      <c r="E217" s="116">
        <v>32</v>
      </c>
      <c r="F217" s="115">
        <v>2.8752878912662299</v>
      </c>
      <c r="G217" s="116">
        <v>32</v>
      </c>
      <c r="H217" s="115">
        <v>3.6999931707467102</v>
      </c>
      <c r="I217" s="116">
        <v>32</v>
      </c>
      <c r="J217" s="115">
        <v>3.5927888687575602</v>
      </c>
      <c r="K217" s="116">
        <v>32</v>
      </c>
      <c r="L217" s="115">
        <v>3.4077712234019799</v>
      </c>
      <c r="M217" s="116">
        <v>33</v>
      </c>
      <c r="N217" s="115">
        <v>4.1538488229285502</v>
      </c>
      <c r="O217" s="116">
        <v>33</v>
      </c>
      <c r="P217" s="115">
        <v>4.6737892635013898</v>
      </c>
      <c r="Q217" s="116">
        <v>30</v>
      </c>
      <c r="R217" s="115">
        <v>5.0710066570827497</v>
      </c>
      <c r="S217" s="116">
        <v>29</v>
      </c>
      <c r="T217" s="115">
        <v>5.5499370635806304</v>
      </c>
      <c r="U217" s="116">
        <v>29</v>
      </c>
      <c r="V217" s="115"/>
      <c r="W217" s="116"/>
      <c r="Z217" s="115">
        <v>6.1101188459627398</v>
      </c>
      <c r="AA217" s="116">
        <v>34</v>
      </c>
    </row>
    <row r="218" spans="1:27" x14ac:dyDescent="0.25">
      <c r="A218" s="136"/>
      <c r="B218" s="136"/>
      <c r="C218" s="136"/>
      <c r="D218" s="118"/>
      <c r="E218" s="118"/>
      <c r="F218" s="118"/>
      <c r="G218" s="118"/>
      <c r="H218" s="118"/>
      <c r="I218" s="118"/>
      <c r="J218" s="118"/>
      <c r="K218" s="118"/>
      <c r="L218" s="118"/>
      <c r="M218" s="118"/>
      <c r="N218" s="118"/>
      <c r="O218" s="118"/>
      <c r="P218" s="118"/>
      <c r="Q218" s="118"/>
      <c r="R218" s="118"/>
      <c r="S218" s="118"/>
      <c r="T218" s="136" t="s">
        <v>4</v>
      </c>
      <c r="U218" s="136"/>
      <c r="V218" s="136" t="s">
        <v>5</v>
      </c>
      <c r="W218" s="136"/>
      <c r="X218" s="136" t="s">
        <v>6</v>
      </c>
      <c r="Y218" s="136"/>
      <c r="Z218" s="118" t="s">
        <v>46</v>
      </c>
      <c r="AA218" s="136" t="s">
        <v>405</v>
      </c>
    </row>
    <row r="219" spans="1:27" x14ac:dyDescent="0.25">
      <c r="A219" s="136"/>
      <c r="B219" s="136"/>
      <c r="C219" s="136"/>
      <c r="D219" s="118"/>
      <c r="E219" s="118"/>
      <c r="F219" s="118"/>
      <c r="G219" s="118"/>
      <c r="H219" s="118"/>
      <c r="I219" s="118"/>
      <c r="J219" s="118"/>
      <c r="K219" s="118"/>
      <c r="L219" s="118"/>
      <c r="M219" s="118"/>
      <c r="N219" s="118"/>
      <c r="O219" s="118"/>
      <c r="P219" s="118"/>
      <c r="Q219" s="118"/>
      <c r="R219" s="118"/>
      <c r="S219" s="118"/>
      <c r="T219" s="118" t="s">
        <v>0</v>
      </c>
      <c r="U219" s="118"/>
      <c r="V219" s="118" t="s">
        <v>0</v>
      </c>
      <c r="W219" s="118"/>
      <c r="X219" s="118" t="s">
        <v>0</v>
      </c>
      <c r="Y219" s="118"/>
      <c r="Z219" s="118" t="s">
        <v>0</v>
      </c>
      <c r="AA219" s="136"/>
    </row>
    <row r="220" spans="1:27" x14ac:dyDescent="0.25">
      <c r="A220" s="118" t="s">
        <v>7</v>
      </c>
      <c r="B220" s="118" t="s">
        <v>8</v>
      </c>
      <c r="C220" s="118" t="s">
        <v>9</v>
      </c>
      <c r="D220" s="118"/>
      <c r="E220" s="118"/>
      <c r="F220" s="118"/>
      <c r="G220" s="118"/>
      <c r="H220" s="118"/>
      <c r="I220" s="118"/>
      <c r="J220" s="118"/>
      <c r="K220" s="118"/>
      <c r="L220" s="118"/>
      <c r="M220" s="118"/>
      <c r="N220" s="118"/>
      <c r="O220" s="118"/>
      <c r="P220" s="118"/>
      <c r="Q220" s="118"/>
      <c r="R220" s="118"/>
      <c r="S220" s="118"/>
      <c r="T220" s="118"/>
      <c r="U220" s="118" t="s">
        <v>10</v>
      </c>
      <c r="V220" s="118"/>
      <c r="W220" s="118" t="s">
        <v>10</v>
      </c>
      <c r="X220" s="118"/>
      <c r="Y220" s="118" t="s">
        <v>10</v>
      </c>
      <c r="Z220" s="118"/>
      <c r="AA220" s="118" t="s">
        <v>10</v>
      </c>
    </row>
    <row r="221" spans="1:27" x14ac:dyDescent="0.25">
      <c r="A221" s="112" t="s">
        <v>387</v>
      </c>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row>
    <row r="222" spans="1:27" x14ac:dyDescent="0.25">
      <c r="A222" s="113" t="s">
        <v>163</v>
      </c>
      <c r="B222" s="114">
        <v>43973</v>
      </c>
      <c r="C222" s="115">
        <v>33.96</v>
      </c>
      <c r="D222" s="115"/>
      <c r="E222" s="115"/>
      <c r="F222" s="115"/>
      <c r="G222" s="115"/>
      <c r="H222" s="115"/>
      <c r="I222" s="115"/>
      <c r="J222" s="115"/>
      <c r="K222" s="115"/>
      <c r="L222" s="115"/>
      <c r="M222" s="115"/>
      <c r="N222" s="115"/>
      <c r="O222" s="115"/>
      <c r="P222" s="115"/>
      <c r="Q222" s="115"/>
      <c r="R222" s="115"/>
      <c r="S222" s="115"/>
      <c r="T222" s="115">
        <v>-17.304743552404599</v>
      </c>
      <c r="U222" s="116">
        <v>21</v>
      </c>
      <c r="V222" s="115">
        <v>-0.53076226715201502</v>
      </c>
      <c r="W222" s="116">
        <v>14</v>
      </c>
      <c r="X222" s="115">
        <v>4.3829884664404597</v>
      </c>
      <c r="Y222" s="116">
        <v>14</v>
      </c>
      <c r="Z222" s="115">
        <v>16.1503496704421</v>
      </c>
      <c r="AA222" s="116">
        <v>9</v>
      </c>
    </row>
    <row r="223" spans="1:27" x14ac:dyDescent="0.25">
      <c r="A223" s="113" t="s">
        <v>164</v>
      </c>
      <c r="B223" s="114">
        <v>43973</v>
      </c>
      <c r="C223" s="115">
        <v>27.71</v>
      </c>
      <c r="D223" s="115"/>
      <c r="E223" s="115"/>
      <c r="F223" s="115"/>
      <c r="G223" s="115"/>
      <c r="H223" s="115"/>
      <c r="I223" s="115"/>
      <c r="J223" s="115"/>
      <c r="K223" s="115"/>
      <c r="L223" s="115"/>
      <c r="M223" s="115"/>
      <c r="N223" s="115"/>
      <c r="O223" s="115"/>
      <c r="P223" s="115"/>
      <c r="Q223" s="115"/>
      <c r="R223" s="115"/>
      <c r="S223" s="115"/>
      <c r="T223" s="115">
        <v>-15.7830043357303</v>
      </c>
      <c r="U223" s="116">
        <v>15</v>
      </c>
      <c r="V223" s="115">
        <v>0.48777619491803997</v>
      </c>
      <c r="W223" s="116">
        <v>10</v>
      </c>
      <c r="X223" s="115">
        <v>5.2655473665898702</v>
      </c>
      <c r="Y223" s="116">
        <v>10</v>
      </c>
      <c r="Z223" s="115">
        <v>17.7894080394958</v>
      </c>
      <c r="AA223" s="116">
        <v>6</v>
      </c>
    </row>
    <row r="224" spans="1:27" x14ac:dyDescent="0.25">
      <c r="A224" s="113" t="s">
        <v>165</v>
      </c>
      <c r="B224" s="114">
        <v>43973</v>
      </c>
      <c r="C224" s="115">
        <v>42.827199999999998</v>
      </c>
      <c r="D224" s="115"/>
      <c r="E224" s="115"/>
      <c r="F224" s="115"/>
      <c r="G224" s="115"/>
      <c r="H224" s="115"/>
      <c r="I224" s="115"/>
      <c r="J224" s="115"/>
      <c r="K224" s="115"/>
      <c r="L224" s="115"/>
      <c r="M224" s="115"/>
      <c r="N224" s="115"/>
      <c r="O224" s="115"/>
      <c r="P224" s="115"/>
      <c r="Q224" s="115"/>
      <c r="R224" s="115"/>
      <c r="S224" s="115"/>
      <c r="T224" s="115">
        <v>-10.985345061789101</v>
      </c>
      <c r="U224" s="116">
        <v>9</v>
      </c>
      <c r="V224" s="115">
        <v>4.9974367162589299</v>
      </c>
      <c r="W224" s="116">
        <v>3</v>
      </c>
      <c r="X224" s="115">
        <v>6.6844371835754899</v>
      </c>
      <c r="Y224" s="116">
        <v>4</v>
      </c>
      <c r="Z224" s="115">
        <v>25.3178135638919</v>
      </c>
      <c r="AA224" s="116">
        <v>2</v>
      </c>
    </row>
    <row r="225" spans="1:27" x14ac:dyDescent="0.25">
      <c r="A225" s="113" t="s">
        <v>166</v>
      </c>
      <c r="B225" s="114">
        <v>43973</v>
      </c>
      <c r="C225" s="115">
        <v>37.58</v>
      </c>
      <c r="D225" s="115"/>
      <c r="E225" s="115"/>
      <c r="F225" s="115"/>
      <c r="G225" s="115"/>
      <c r="H225" s="115"/>
      <c r="I225" s="115"/>
      <c r="J225" s="115"/>
      <c r="K225" s="115"/>
      <c r="L225" s="115"/>
      <c r="M225" s="115"/>
      <c r="N225" s="115"/>
      <c r="O225" s="115"/>
      <c r="P225" s="115"/>
      <c r="Q225" s="115"/>
      <c r="R225" s="115"/>
      <c r="S225" s="115"/>
      <c r="T225" s="115">
        <v>-19.936862385129</v>
      </c>
      <c r="U225" s="116">
        <v>34</v>
      </c>
      <c r="V225" s="115">
        <v>-5.52831423471057</v>
      </c>
      <c r="W225" s="116">
        <v>40</v>
      </c>
      <c r="X225" s="115">
        <v>-0.163452439096092</v>
      </c>
      <c r="Y225" s="116">
        <v>34</v>
      </c>
      <c r="Z225" s="115">
        <v>-1.2213287073417201</v>
      </c>
      <c r="AA225" s="116">
        <v>45</v>
      </c>
    </row>
    <row r="226" spans="1:27" x14ac:dyDescent="0.25">
      <c r="A226" s="113" t="s">
        <v>167</v>
      </c>
      <c r="B226" s="114">
        <v>43973</v>
      </c>
      <c r="C226" s="115">
        <v>35.500999999999998</v>
      </c>
      <c r="D226" s="115"/>
      <c r="E226" s="115"/>
      <c r="F226" s="115"/>
      <c r="G226" s="115"/>
      <c r="H226" s="115"/>
      <c r="I226" s="115"/>
      <c r="J226" s="115"/>
      <c r="K226" s="115"/>
      <c r="L226" s="115"/>
      <c r="M226" s="115"/>
      <c r="N226" s="115"/>
      <c r="O226" s="115"/>
      <c r="P226" s="115"/>
      <c r="Q226" s="115"/>
      <c r="R226" s="115"/>
      <c r="S226" s="115"/>
      <c r="T226" s="115">
        <v>-10.3272437805343</v>
      </c>
      <c r="U226" s="116">
        <v>8</v>
      </c>
      <c r="V226" s="115">
        <v>1.2911507670042901</v>
      </c>
      <c r="W226" s="116">
        <v>8</v>
      </c>
      <c r="X226" s="115">
        <v>3.8116079555997602</v>
      </c>
      <c r="Y226" s="116">
        <v>15</v>
      </c>
      <c r="Z226" s="115">
        <v>14.6753899789147</v>
      </c>
      <c r="AA226" s="116">
        <v>11</v>
      </c>
    </row>
    <row r="227" spans="1:27" x14ac:dyDescent="0.25">
      <c r="A227" s="113" t="s">
        <v>168</v>
      </c>
      <c r="B227" s="114">
        <v>43973</v>
      </c>
      <c r="C227" s="115">
        <v>8.09</v>
      </c>
      <c r="D227" s="115"/>
      <c r="E227" s="115"/>
      <c r="F227" s="115"/>
      <c r="G227" s="115"/>
      <c r="H227" s="115"/>
      <c r="I227" s="115"/>
      <c r="J227" s="115"/>
      <c r="K227" s="115"/>
      <c r="L227" s="115"/>
      <c r="M227" s="115"/>
      <c r="N227" s="115"/>
      <c r="O227" s="115"/>
      <c r="P227" s="115"/>
      <c r="Q227" s="115"/>
      <c r="R227" s="115"/>
      <c r="S227" s="115"/>
      <c r="T227" s="115">
        <v>-4.8103503696560601</v>
      </c>
      <c r="U227" s="116">
        <v>2</v>
      </c>
      <c r="V227" s="115"/>
      <c r="W227" s="116"/>
      <c r="X227" s="115"/>
      <c r="Y227" s="116"/>
      <c r="Z227" s="115">
        <v>-8.4708383961117892</v>
      </c>
      <c r="AA227" s="116">
        <v>52</v>
      </c>
    </row>
    <row r="228" spans="1:27" x14ac:dyDescent="0.25">
      <c r="A228" s="113" t="s">
        <v>169</v>
      </c>
      <c r="B228" s="114">
        <v>43973</v>
      </c>
      <c r="C228" s="115">
        <v>9.77</v>
      </c>
      <c r="D228" s="115"/>
      <c r="E228" s="115"/>
      <c r="F228" s="115"/>
      <c r="G228" s="115"/>
      <c r="H228" s="115"/>
      <c r="I228" s="115"/>
      <c r="J228" s="115"/>
      <c r="K228" s="115"/>
      <c r="L228" s="115"/>
      <c r="M228" s="115"/>
      <c r="N228" s="115"/>
      <c r="O228" s="115"/>
      <c r="P228" s="115"/>
      <c r="Q228" s="115"/>
      <c r="R228" s="115"/>
      <c r="S228" s="115"/>
      <c r="T228" s="115">
        <v>-8.24033453911081</v>
      </c>
      <c r="U228" s="116">
        <v>4</v>
      </c>
      <c r="V228" s="115"/>
      <c r="W228" s="116"/>
      <c r="X228" s="115"/>
      <c r="Y228" s="116"/>
      <c r="Z228" s="115">
        <v>-1.4449225473321901</v>
      </c>
      <c r="AA228" s="116">
        <v>46</v>
      </c>
    </row>
    <row r="229" spans="1:27" x14ac:dyDescent="0.25">
      <c r="A229" s="113" t="s">
        <v>170</v>
      </c>
      <c r="B229" s="114">
        <v>43973</v>
      </c>
      <c r="C229" s="115">
        <v>52.17</v>
      </c>
      <c r="D229" s="115"/>
      <c r="E229" s="115"/>
      <c r="F229" s="115"/>
      <c r="G229" s="115"/>
      <c r="H229" s="115"/>
      <c r="I229" s="115"/>
      <c r="J229" s="115"/>
      <c r="K229" s="115"/>
      <c r="L229" s="115"/>
      <c r="M229" s="115"/>
      <c r="N229" s="115"/>
      <c r="O229" s="115"/>
      <c r="P229" s="115"/>
      <c r="Q229" s="115"/>
      <c r="R229" s="115"/>
      <c r="S229" s="115"/>
      <c r="T229" s="115">
        <v>-5.0453218773152004</v>
      </c>
      <c r="U229" s="116">
        <v>3</v>
      </c>
      <c r="V229" s="115">
        <v>4.0688445674683997</v>
      </c>
      <c r="W229" s="116">
        <v>4</v>
      </c>
      <c r="X229" s="115">
        <v>6.5222192579566496</v>
      </c>
      <c r="Y229" s="116">
        <v>5</v>
      </c>
      <c r="Z229" s="115">
        <v>16.658967355979598</v>
      </c>
      <c r="AA229" s="116">
        <v>7</v>
      </c>
    </row>
    <row r="230" spans="1:27" x14ac:dyDescent="0.25">
      <c r="A230" s="113" t="s">
        <v>171</v>
      </c>
      <c r="B230" s="114">
        <v>43973</v>
      </c>
      <c r="C230" s="115">
        <v>60.41</v>
      </c>
      <c r="D230" s="115"/>
      <c r="E230" s="115"/>
      <c r="F230" s="115"/>
      <c r="G230" s="115"/>
      <c r="H230" s="115"/>
      <c r="I230" s="115"/>
      <c r="J230" s="115"/>
      <c r="K230" s="115"/>
      <c r="L230" s="115"/>
      <c r="M230" s="115"/>
      <c r="N230" s="115"/>
      <c r="O230" s="115"/>
      <c r="P230" s="115"/>
      <c r="Q230" s="115"/>
      <c r="R230" s="115"/>
      <c r="S230" s="115"/>
      <c r="T230" s="115">
        <v>-11.442858378336799</v>
      </c>
      <c r="U230" s="116">
        <v>10</v>
      </c>
      <c r="V230" s="115">
        <v>3.4159957795058302</v>
      </c>
      <c r="W230" s="116">
        <v>5</v>
      </c>
      <c r="X230" s="115">
        <v>5.6565028769347201</v>
      </c>
      <c r="Y230" s="116">
        <v>9</v>
      </c>
      <c r="Z230" s="115">
        <v>13.831992004889999</v>
      </c>
      <c r="AA230" s="116">
        <v>13</v>
      </c>
    </row>
    <row r="231" spans="1:27" x14ac:dyDescent="0.25">
      <c r="A231" s="113" t="s">
        <v>172</v>
      </c>
      <c r="B231" s="114">
        <v>43973</v>
      </c>
      <c r="C231" s="115">
        <v>41.889000000000003</v>
      </c>
      <c r="D231" s="115"/>
      <c r="E231" s="115"/>
      <c r="F231" s="115"/>
      <c r="G231" s="115"/>
      <c r="H231" s="115"/>
      <c r="I231" s="115"/>
      <c r="J231" s="115"/>
      <c r="K231" s="115"/>
      <c r="L231" s="115"/>
      <c r="M231" s="115"/>
      <c r="N231" s="115"/>
      <c r="O231" s="115"/>
      <c r="P231" s="115"/>
      <c r="Q231" s="115"/>
      <c r="R231" s="115"/>
      <c r="S231" s="115"/>
      <c r="T231" s="115">
        <v>-16.844054674732099</v>
      </c>
      <c r="U231" s="116">
        <v>18</v>
      </c>
      <c r="V231" s="115">
        <v>-0.97173393697063204</v>
      </c>
      <c r="W231" s="116">
        <v>16</v>
      </c>
      <c r="X231" s="115">
        <v>6.2147855202736304</v>
      </c>
      <c r="Y231" s="116">
        <v>7</v>
      </c>
      <c r="Z231" s="115">
        <v>16.401831047362101</v>
      </c>
      <c r="AA231" s="116">
        <v>8</v>
      </c>
    </row>
    <row r="232" spans="1:27" x14ac:dyDescent="0.25">
      <c r="A232" s="113" t="s">
        <v>173</v>
      </c>
      <c r="B232" s="114">
        <v>43973</v>
      </c>
      <c r="C232" s="115">
        <v>40.1</v>
      </c>
      <c r="D232" s="115"/>
      <c r="E232" s="115"/>
      <c r="F232" s="115"/>
      <c r="G232" s="115"/>
      <c r="H232" s="115"/>
      <c r="I232" s="115"/>
      <c r="J232" s="115"/>
      <c r="K232" s="115"/>
      <c r="L232" s="115"/>
      <c r="M232" s="115"/>
      <c r="N232" s="115"/>
      <c r="O232" s="115"/>
      <c r="P232" s="115"/>
      <c r="Q232" s="115"/>
      <c r="R232" s="115"/>
      <c r="S232" s="115"/>
      <c r="T232" s="115">
        <v>-19.489141208150201</v>
      </c>
      <c r="U232" s="116">
        <v>30</v>
      </c>
      <c r="V232" s="115">
        <v>-2.8827128676653899</v>
      </c>
      <c r="W232" s="116">
        <v>26</v>
      </c>
      <c r="X232" s="115">
        <v>1.5458609836863999</v>
      </c>
      <c r="Y232" s="116">
        <v>26</v>
      </c>
      <c r="Z232" s="115">
        <v>11.441339901747799</v>
      </c>
      <c r="AA232" s="116">
        <v>22</v>
      </c>
    </row>
    <row r="233" spans="1:27" x14ac:dyDescent="0.25">
      <c r="A233" s="113" t="s">
        <v>174</v>
      </c>
      <c r="B233" s="114">
        <v>43973</v>
      </c>
      <c r="C233" s="115">
        <v>12.0548</v>
      </c>
      <c r="D233" s="115"/>
      <c r="E233" s="115"/>
      <c r="F233" s="115"/>
      <c r="G233" s="115"/>
      <c r="H233" s="115"/>
      <c r="I233" s="115"/>
      <c r="J233" s="115"/>
      <c r="K233" s="115"/>
      <c r="L233" s="115"/>
      <c r="M233" s="115"/>
      <c r="N233" s="115"/>
      <c r="O233" s="115"/>
      <c r="P233" s="115"/>
      <c r="Q233" s="115"/>
      <c r="R233" s="115"/>
      <c r="S233" s="115"/>
      <c r="T233" s="115">
        <v>-20.404909819371898</v>
      </c>
      <c r="U233" s="116">
        <v>38</v>
      </c>
      <c r="V233" s="115">
        <v>-2.90056630161564</v>
      </c>
      <c r="W233" s="116">
        <v>27</v>
      </c>
      <c r="X233" s="115"/>
      <c r="Y233" s="116"/>
      <c r="Z233" s="115">
        <v>4.6729096573208704</v>
      </c>
      <c r="AA233" s="116">
        <v>37</v>
      </c>
    </row>
    <row r="234" spans="1:27" x14ac:dyDescent="0.25">
      <c r="A234" s="113" t="s">
        <v>175</v>
      </c>
      <c r="B234" s="114">
        <v>43973</v>
      </c>
      <c r="C234" s="115">
        <v>437.59710000000001</v>
      </c>
      <c r="D234" s="115"/>
      <c r="E234" s="115"/>
      <c r="F234" s="115"/>
      <c r="G234" s="115"/>
      <c r="H234" s="115"/>
      <c r="I234" s="115"/>
      <c r="J234" s="115"/>
      <c r="K234" s="115"/>
      <c r="L234" s="115"/>
      <c r="M234" s="115"/>
      <c r="N234" s="115"/>
      <c r="O234" s="115"/>
      <c r="P234" s="115"/>
      <c r="Q234" s="115"/>
      <c r="R234" s="115"/>
      <c r="S234" s="115"/>
      <c r="T234" s="115">
        <v>-26.6542246515071</v>
      </c>
      <c r="U234" s="116">
        <v>50</v>
      </c>
      <c r="V234" s="115">
        <v>-5.0635915998376202</v>
      </c>
      <c r="W234" s="116">
        <v>37</v>
      </c>
      <c r="X234" s="115">
        <v>0.37355498396880898</v>
      </c>
      <c r="Y234" s="116">
        <v>33</v>
      </c>
      <c r="Z234" s="115">
        <v>10.8704736812739</v>
      </c>
      <c r="AA234" s="116">
        <v>23</v>
      </c>
    </row>
    <row r="235" spans="1:27" x14ac:dyDescent="0.25">
      <c r="A235" s="113" t="s">
        <v>176</v>
      </c>
      <c r="B235" s="114">
        <v>43973</v>
      </c>
      <c r="C235" s="115">
        <v>280.98200000000003</v>
      </c>
      <c r="D235" s="115"/>
      <c r="E235" s="115"/>
      <c r="F235" s="115"/>
      <c r="G235" s="115"/>
      <c r="H235" s="115"/>
      <c r="I235" s="115"/>
      <c r="J235" s="115"/>
      <c r="K235" s="115"/>
      <c r="L235" s="115"/>
      <c r="M235" s="115"/>
      <c r="N235" s="115"/>
      <c r="O235" s="115"/>
      <c r="P235" s="115"/>
      <c r="Q235" s="115"/>
      <c r="R235" s="115"/>
      <c r="S235" s="115"/>
      <c r="T235" s="115">
        <v>-25.446074535828</v>
      </c>
      <c r="U235" s="116">
        <v>47</v>
      </c>
      <c r="V235" s="115">
        <v>-3.0658676147817898</v>
      </c>
      <c r="W235" s="116">
        <v>28</v>
      </c>
      <c r="X235" s="115">
        <v>3.5132238789177501</v>
      </c>
      <c r="Y235" s="116">
        <v>17</v>
      </c>
      <c r="Z235" s="115">
        <v>12.3628937009191</v>
      </c>
      <c r="AA235" s="116">
        <v>19</v>
      </c>
    </row>
    <row r="236" spans="1:27" x14ac:dyDescent="0.25">
      <c r="A236" s="113" t="s">
        <v>177</v>
      </c>
      <c r="B236" s="114">
        <v>43973</v>
      </c>
      <c r="C236" s="115">
        <v>393.08199999999999</v>
      </c>
      <c r="D236" s="115"/>
      <c r="E236" s="115"/>
      <c r="F236" s="115"/>
      <c r="G236" s="115"/>
      <c r="H236" s="115"/>
      <c r="I236" s="115"/>
      <c r="J236" s="115"/>
      <c r="K236" s="115"/>
      <c r="L236" s="115"/>
      <c r="M236" s="115"/>
      <c r="N236" s="115"/>
      <c r="O236" s="115"/>
      <c r="P236" s="115"/>
      <c r="Q236" s="115"/>
      <c r="R236" s="115"/>
      <c r="S236" s="115"/>
      <c r="T236" s="115">
        <v>-27.673103414333799</v>
      </c>
      <c r="U236" s="116">
        <v>54</v>
      </c>
      <c r="V236" s="115">
        <v>-6.9815439908766104</v>
      </c>
      <c r="W236" s="116">
        <v>44</v>
      </c>
      <c r="X236" s="115">
        <v>-0.31066079952386</v>
      </c>
      <c r="Y236" s="116">
        <v>36</v>
      </c>
      <c r="Z236" s="115">
        <v>8.2645501983426009</v>
      </c>
      <c r="AA236" s="116">
        <v>31</v>
      </c>
    </row>
    <row r="237" spans="1:27" x14ac:dyDescent="0.25">
      <c r="A237" s="113" t="s">
        <v>178</v>
      </c>
      <c r="B237" s="114">
        <v>43973</v>
      </c>
      <c r="C237" s="115">
        <v>30.0334</v>
      </c>
      <c r="D237" s="115"/>
      <c r="E237" s="115"/>
      <c r="F237" s="115"/>
      <c r="G237" s="115"/>
      <c r="H237" s="115"/>
      <c r="I237" s="115"/>
      <c r="J237" s="115"/>
      <c r="K237" s="115"/>
      <c r="L237" s="115"/>
      <c r="M237" s="115"/>
      <c r="N237" s="115"/>
      <c r="O237" s="115"/>
      <c r="P237" s="115"/>
      <c r="Q237" s="115"/>
      <c r="R237" s="115"/>
      <c r="S237" s="115"/>
      <c r="T237" s="115">
        <v>-21.092866621309099</v>
      </c>
      <c r="U237" s="116">
        <v>42</v>
      </c>
      <c r="V237" s="115">
        <v>-5.1321627488735801</v>
      </c>
      <c r="W237" s="116">
        <v>38</v>
      </c>
      <c r="X237" s="115">
        <v>2.1967861502558801</v>
      </c>
      <c r="Y237" s="116">
        <v>24</v>
      </c>
      <c r="Z237" s="115">
        <v>10.428867531894699</v>
      </c>
      <c r="AA237" s="116">
        <v>25</v>
      </c>
    </row>
    <row r="238" spans="1:27" x14ac:dyDescent="0.25">
      <c r="A238" s="113" t="s">
        <v>179</v>
      </c>
      <c r="B238" s="114">
        <v>43973</v>
      </c>
      <c r="C238" s="115">
        <v>320.61</v>
      </c>
      <c r="D238" s="115"/>
      <c r="E238" s="115"/>
      <c r="F238" s="115"/>
      <c r="G238" s="115"/>
      <c r="H238" s="115"/>
      <c r="I238" s="115"/>
      <c r="J238" s="115"/>
      <c r="K238" s="115"/>
      <c r="L238" s="115"/>
      <c r="M238" s="115"/>
      <c r="N238" s="115"/>
      <c r="O238" s="115"/>
      <c r="P238" s="115"/>
      <c r="Q238" s="115"/>
      <c r="R238" s="115"/>
      <c r="S238" s="115"/>
      <c r="T238" s="115">
        <v>-20.9007771412744</v>
      </c>
      <c r="U238" s="116">
        <v>40</v>
      </c>
      <c r="V238" s="115">
        <v>-1.4495513082939899</v>
      </c>
      <c r="W238" s="116">
        <v>20</v>
      </c>
      <c r="X238" s="115">
        <v>3.2982243040361801</v>
      </c>
      <c r="Y238" s="116">
        <v>20</v>
      </c>
      <c r="Z238" s="115">
        <v>13.7420362609816</v>
      </c>
      <c r="AA238" s="116">
        <v>14</v>
      </c>
    </row>
    <row r="239" spans="1:27" x14ac:dyDescent="0.25">
      <c r="A239" s="113" t="s">
        <v>180</v>
      </c>
      <c r="B239" s="114">
        <v>43973</v>
      </c>
      <c r="C239" s="115">
        <v>7.99</v>
      </c>
      <c r="D239" s="115"/>
      <c r="E239" s="115"/>
      <c r="F239" s="115"/>
      <c r="G239" s="115"/>
      <c r="H239" s="115"/>
      <c r="I239" s="115"/>
      <c r="J239" s="115"/>
      <c r="K239" s="115"/>
      <c r="L239" s="115"/>
      <c r="M239" s="115"/>
      <c r="N239" s="115"/>
      <c r="O239" s="115"/>
      <c r="P239" s="115"/>
      <c r="Q239" s="115"/>
      <c r="R239" s="115"/>
      <c r="S239" s="115"/>
      <c r="T239" s="115">
        <v>-27.551328502415501</v>
      </c>
      <c r="U239" s="116">
        <v>53</v>
      </c>
      <c r="V239" s="115"/>
      <c r="W239" s="116"/>
      <c r="X239" s="115"/>
      <c r="Y239" s="116"/>
      <c r="Z239" s="115">
        <v>-9.2749683944374208</v>
      </c>
      <c r="AA239" s="116">
        <v>55</v>
      </c>
    </row>
    <row r="240" spans="1:27" x14ac:dyDescent="0.25">
      <c r="A240" s="113" t="s">
        <v>181</v>
      </c>
      <c r="B240" s="114">
        <v>43973</v>
      </c>
      <c r="C240" s="115">
        <v>23.89</v>
      </c>
      <c r="D240" s="115"/>
      <c r="E240" s="115"/>
      <c r="F240" s="115"/>
      <c r="G240" s="115"/>
      <c r="H240" s="115"/>
      <c r="I240" s="115"/>
      <c r="J240" s="115"/>
      <c r="K240" s="115"/>
      <c r="L240" s="115"/>
      <c r="M240" s="115"/>
      <c r="N240" s="115"/>
      <c r="O240" s="115"/>
      <c r="P240" s="115"/>
      <c r="Q240" s="115"/>
      <c r="R240" s="115"/>
      <c r="S240" s="115"/>
      <c r="T240" s="115">
        <v>-13.2486388384755</v>
      </c>
      <c r="U240" s="116">
        <v>11</v>
      </c>
      <c r="V240" s="115">
        <v>-0.38580130402351098</v>
      </c>
      <c r="W240" s="116">
        <v>13</v>
      </c>
      <c r="X240" s="115">
        <v>3.0342832441060099</v>
      </c>
      <c r="Y240" s="116">
        <v>22</v>
      </c>
      <c r="Z240" s="115">
        <v>20.727105478332</v>
      </c>
      <c r="AA240" s="116">
        <v>4</v>
      </c>
    </row>
    <row r="241" spans="1:27" x14ac:dyDescent="0.25">
      <c r="A241" s="113" t="s">
        <v>182</v>
      </c>
      <c r="B241" s="114">
        <v>43973</v>
      </c>
      <c r="C241" s="115">
        <v>43.96</v>
      </c>
      <c r="D241" s="115"/>
      <c r="E241" s="115"/>
      <c r="F241" s="115"/>
      <c r="G241" s="115"/>
      <c r="H241" s="115"/>
      <c r="I241" s="115"/>
      <c r="J241" s="115"/>
      <c r="K241" s="115"/>
      <c r="L241" s="115"/>
      <c r="M241" s="115"/>
      <c r="N241" s="115"/>
      <c r="O241" s="115"/>
      <c r="P241" s="115"/>
      <c r="Q241" s="115"/>
      <c r="R241" s="115"/>
      <c r="S241" s="115"/>
      <c r="T241" s="115">
        <v>-26.4526815047005</v>
      </c>
      <c r="U241" s="116">
        <v>49</v>
      </c>
      <c r="V241" s="115">
        <v>-4.1722002458153904</v>
      </c>
      <c r="W241" s="116">
        <v>33</v>
      </c>
      <c r="X241" s="115">
        <v>1.41378190315088</v>
      </c>
      <c r="Y241" s="116">
        <v>27</v>
      </c>
      <c r="Z241" s="115">
        <v>13.126530749075901</v>
      </c>
      <c r="AA241" s="116">
        <v>15</v>
      </c>
    </row>
    <row r="242" spans="1:27" x14ac:dyDescent="0.25">
      <c r="A242" s="113" t="s">
        <v>183</v>
      </c>
      <c r="B242" s="114">
        <v>43973</v>
      </c>
      <c r="C242" s="115">
        <v>7.85</v>
      </c>
      <c r="D242" s="115"/>
      <c r="E242" s="115"/>
      <c r="F242" s="115"/>
      <c r="G242" s="115"/>
      <c r="H242" s="115"/>
      <c r="I242" s="115"/>
      <c r="J242" s="115"/>
      <c r="K242" s="115"/>
      <c r="L242" s="115"/>
      <c r="M242" s="115"/>
      <c r="N242" s="115"/>
      <c r="O242" s="115"/>
      <c r="P242" s="115"/>
      <c r="Q242" s="115"/>
      <c r="R242" s="115"/>
      <c r="S242" s="115"/>
      <c r="T242" s="115">
        <v>-19.925023534588899</v>
      </c>
      <c r="U242" s="116">
        <v>33</v>
      </c>
      <c r="V242" s="115"/>
      <c r="W242" s="116"/>
      <c r="X242" s="115"/>
      <c r="Y242" s="116"/>
      <c r="Z242" s="115">
        <v>-8.9583333333333393</v>
      </c>
      <c r="AA242" s="116">
        <v>53</v>
      </c>
    </row>
    <row r="243" spans="1:27" x14ac:dyDescent="0.25">
      <c r="A243" s="113" t="s">
        <v>184</v>
      </c>
      <c r="B243" s="114">
        <v>43973</v>
      </c>
      <c r="C243" s="115">
        <v>47.5</v>
      </c>
      <c r="D243" s="115"/>
      <c r="E243" s="115"/>
      <c r="F243" s="115"/>
      <c r="G243" s="115"/>
      <c r="H243" s="115"/>
      <c r="I243" s="115"/>
      <c r="J243" s="115"/>
      <c r="K243" s="115"/>
      <c r="L243" s="115"/>
      <c r="M243" s="115"/>
      <c r="N243" s="115"/>
      <c r="O243" s="115"/>
      <c r="P243" s="115"/>
      <c r="Q243" s="115"/>
      <c r="R243" s="115"/>
      <c r="S243" s="115"/>
      <c r="T243" s="115">
        <v>-14.513214921502801</v>
      </c>
      <c r="U243" s="116">
        <v>12</v>
      </c>
      <c r="V243" s="115">
        <v>1.9127678728120101</v>
      </c>
      <c r="W243" s="116">
        <v>7</v>
      </c>
      <c r="X243" s="115">
        <v>6.2943202764488202</v>
      </c>
      <c r="Y243" s="116">
        <v>6</v>
      </c>
      <c r="Z243" s="115">
        <v>19.024937230700399</v>
      </c>
      <c r="AA243" s="116">
        <v>5</v>
      </c>
    </row>
    <row r="244" spans="1:27" x14ac:dyDescent="0.25">
      <c r="A244" s="113" t="s">
        <v>185</v>
      </c>
      <c r="B244" s="114">
        <v>43973</v>
      </c>
      <c r="C244" s="115">
        <v>8.0184999999999995</v>
      </c>
      <c r="D244" s="115"/>
      <c r="E244" s="115"/>
      <c r="F244" s="115"/>
      <c r="G244" s="115"/>
      <c r="H244" s="115"/>
      <c r="I244" s="115"/>
      <c r="J244" s="115"/>
      <c r="K244" s="115"/>
      <c r="L244" s="115"/>
      <c r="M244" s="115"/>
      <c r="N244" s="115"/>
      <c r="O244" s="115"/>
      <c r="P244" s="115"/>
      <c r="Q244" s="115"/>
      <c r="R244" s="115"/>
      <c r="S244" s="115"/>
      <c r="T244" s="115"/>
      <c r="U244" s="116"/>
      <c r="V244" s="115"/>
      <c r="W244" s="116"/>
      <c r="X244" s="115"/>
      <c r="Y244" s="116"/>
      <c r="Z244" s="115">
        <v>-33.329377880184303</v>
      </c>
      <c r="AA244" s="116">
        <v>64</v>
      </c>
    </row>
    <row r="245" spans="1:27" x14ac:dyDescent="0.25">
      <c r="A245" s="113" t="s">
        <v>186</v>
      </c>
      <c r="B245" s="114">
        <v>43973</v>
      </c>
      <c r="C245" s="115">
        <v>14.6997</v>
      </c>
      <c r="D245" s="115"/>
      <c r="E245" s="115"/>
      <c r="F245" s="115"/>
      <c r="G245" s="115"/>
      <c r="H245" s="115"/>
      <c r="I245" s="115"/>
      <c r="J245" s="115"/>
      <c r="K245" s="115"/>
      <c r="L245" s="115"/>
      <c r="M245" s="115"/>
      <c r="N245" s="115"/>
      <c r="O245" s="115"/>
      <c r="P245" s="115"/>
      <c r="Q245" s="115"/>
      <c r="R245" s="115"/>
      <c r="S245" s="115"/>
      <c r="T245" s="115">
        <v>-19.943075610439202</v>
      </c>
      <c r="U245" s="116">
        <v>35</v>
      </c>
      <c r="V245" s="115">
        <v>-1.37343048078443</v>
      </c>
      <c r="W245" s="116">
        <v>18</v>
      </c>
      <c r="X245" s="115">
        <v>4.4116492704225401</v>
      </c>
      <c r="Y245" s="116">
        <v>13</v>
      </c>
      <c r="Z245" s="115">
        <v>14.299213783404101</v>
      </c>
      <c r="AA245" s="116">
        <v>12</v>
      </c>
    </row>
    <row r="246" spans="1:27" x14ac:dyDescent="0.25">
      <c r="A246" s="113" t="s">
        <v>187</v>
      </c>
      <c r="B246" s="114">
        <v>43973</v>
      </c>
      <c r="C246" s="115">
        <v>39.536000000000001</v>
      </c>
      <c r="D246" s="115"/>
      <c r="E246" s="115"/>
      <c r="F246" s="115"/>
      <c r="G246" s="115"/>
      <c r="H246" s="115"/>
      <c r="I246" s="115"/>
      <c r="J246" s="115"/>
      <c r="K246" s="115"/>
      <c r="L246" s="115"/>
      <c r="M246" s="115"/>
      <c r="N246" s="115"/>
      <c r="O246" s="115"/>
      <c r="P246" s="115"/>
      <c r="Q246" s="115"/>
      <c r="R246" s="115"/>
      <c r="S246" s="115"/>
      <c r="T246" s="115">
        <v>-17.738882127886399</v>
      </c>
      <c r="U246" s="116">
        <v>23</v>
      </c>
      <c r="V246" s="115">
        <v>-1.03331935567778</v>
      </c>
      <c r="W246" s="116">
        <v>17</v>
      </c>
      <c r="X246" s="115">
        <v>4.7543088366113704</v>
      </c>
      <c r="Y246" s="116">
        <v>12</v>
      </c>
      <c r="Z246" s="115">
        <v>12.7909340128016</v>
      </c>
      <c r="AA246" s="116">
        <v>17</v>
      </c>
    </row>
    <row r="247" spans="1:27" x14ac:dyDescent="0.25">
      <c r="A247" s="113" t="s">
        <v>188</v>
      </c>
      <c r="B247" s="114">
        <v>43973</v>
      </c>
      <c r="C247" s="115">
        <v>44.567</v>
      </c>
      <c r="D247" s="115"/>
      <c r="E247" s="115"/>
      <c r="F247" s="115"/>
      <c r="G247" s="115"/>
      <c r="H247" s="115"/>
      <c r="I247" s="115"/>
      <c r="J247" s="115"/>
      <c r="K247" s="115"/>
      <c r="L247" s="115"/>
      <c r="M247" s="115"/>
      <c r="N247" s="115"/>
      <c r="O247" s="115"/>
      <c r="P247" s="115"/>
      <c r="Q247" s="115"/>
      <c r="R247" s="115"/>
      <c r="S247" s="115"/>
      <c r="T247" s="115">
        <v>-19.728877831014799</v>
      </c>
      <c r="U247" s="116">
        <v>31</v>
      </c>
      <c r="V247" s="115">
        <v>-3.9184171812476198</v>
      </c>
      <c r="W247" s="116">
        <v>32</v>
      </c>
      <c r="X247" s="115">
        <v>3.4741329391120201</v>
      </c>
      <c r="Y247" s="116">
        <v>19</v>
      </c>
      <c r="Z247" s="115">
        <v>11.9608670790905</v>
      </c>
      <c r="AA247" s="116">
        <v>20</v>
      </c>
    </row>
    <row r="248" spans="1:27" x14ac:dyDescent="0.25">
      <c r="A248" s="113" t="s">
        <v>189</v>
      </c>
      <c r="B248" s="114">
        <v>43973</v>
      </c>
      <c r="C248" s="115">
        <v>57.815800000000003</v>
      </c>
      <c r="D248" s="115"/>
      <c r="E248" s="115"/>
      <c r="F248" s="115"/>
      <c r="G248" s="115"/>
      <c r="H248" s="115"/>
      <c r="I248" s="115"/>
      <c r="J248" s="115"/>
      <c r="K248" s="115"/>
      <c r="L248" s="115"/>
      <c r="M248" s="115"/>
      <c r="N248" s="115"/>
      <c r="O248" s="115"/>
      <c r="P248" s="115"/>
      <c r="Q248" s="115"/>
      <c r="R248" s="115"/>
      <c r="S248" s="115"/>
      <c r="T248" s="115">
        <v>-17.829934439113998</v>
      </c>
      <c r="U248" s="116">
        <v>24</v>
      </c>
      <c r="V248" s="115">
        <v>-2.79709441005206E-2</v>
      </c>
      <c r="W248" s="116">
        <v>12</v>
      </c>
      <c r="X248" s="115">
        <v>2.2458941453774299</v>
      </c>
      <c r="Y248" s="116">
        <v>23</v>
      </c>
      <c r="Z248" s="115">
        <v>12.5444408809179</v>
      </c>
      <c r="AA248" s="116">
        <v>18</v>
      </c>
    </row>
    <row r="249" spans="1:27" x14ac:dyDescent="0.25">
      <c r="A249" s="113" t="s">
        <v>190</v>
      </c>
      <c r="B249" s="114">
        <v>43973</v>
      </c>
      <c r="C249" s="115">
        <v>9.7932000000000006</v>
      </c>
      <c r="D249" s="115"/>
      <c r="E249" s="115"/>
      <c r="F249" s="115"/>
      <c r="G249" s="115"/>
      <c r="H249" s="115"/>
      <c r="I249" s="115"/>
      <c r="J249" s="115"/>
      <c r="K249" s="115"/>
      <c r="L249" s="115"/>
      <c r="M249" s="115"/>
      <c r="N249" s="115"/>
      <c r="O249" s="115"/>
      <c r="P249" s="115"/>
      <c r="Q249" s="115"/>
      <c r="R249" s="115"/>
      <c r="S249" s="115"/>
      <c r="T249" s="115">
        <v>-19.992252105174899</v>
      </c>
      <c r="U249" s="116">
        <v>36</v>
      </c>
      <c r="V249" s="115">
        <v>-4.5405596398875696</v>
      </c>
      <c r="W249" s="116">
        <v>35</v>
      </c>
      <c r="X249" s="115"/>
      <c r="Y249" s="116"/>
      <c r="Z249" s="115">
        <v>-0.57532012195121696</v>
      </c>
      <c r="AA249" s="116">
        <v>44</v>
      </c>
    </row>
    <row r="250" spans="1:27" x14ac:dyDescent="0.25">
      <c r="A250" s="113" t="s">
        <v>191</v>
      </c>
      <c r="B250" s="114">
        <v>43973</v>
      </c>
      <c r="C250" s="115">
        <v>15.265000000000001</v>
      </c>
      <c r="D250" s="115"/>
      <c r="E250" s="115"/>
      <c r="F250" s="115"/>
      <c r="G250" s="115"/>
      <c r="H250" s="115"/>
      <c r="I250" s="115"/>
      <c r="J250" s="115"/>
      <c r="K250" s="115"/>
      <c r="L250" s="115"/>
      <c r="M250" s="115"/>
      <c r="N250" s="115"/>
      <c r="O250" s="115"/>
      <c r="P250" s="115"/>
      <c r="Q250" s="115"/>
      <c r="R250" s="115"/>
      <c r="S250" s="115"/>
      <c r="T250" s="115">
        <v>-16.8653980457313</v>
      </c>
      <c r="U250" s="116">
        <v>20</v>
      </c>
      <c r="V250" s="115">
        <v>2.05696547963622</v>
      </c>
      <c r="W250" s="116">
        <v>6</v>
      </c>
      <c r="X250" s="115"/>
      <c r="Y250" s="116"/>
      <c r="Z250" s="115">
        <v>11.958462974486601</v>
      </c>
      <c r="AA250" s="116">
        <v>21</v>
      </c>
    </row>
    <row r="251" spans="1:27" x14ac:dyDescent="0.25">
      <c r="A251" s="113" t="s">
        <v>192</v>
      </c>
      <c r="B251" s="114">
        <v>43973</v>
      </c>
      <c r="C251" s="115">
        <v>14.6563</v>
      </c>
      <c r="D251" s="115"/>
      <c r="E251" s="115"/>
      <c r="F251" s="115"/>
      <c r="G251" s="115"/>
      <c r="H251" s="115"/>
      <c r="I251" s="115"/>
      <c r="J251" s="115"/>
      <c r="K251" s="115"/>
      <c r="L251" s="115"/>
      <c r="M251" s="115"/>
      <c r="N251" s="115"/>
      <c r="O251" s="115"/>
      <c r="P251" s="115"/>
      <c r="Q251" s="115"/>
      <c r="R251" s="115"/>
      <c r="S251" s="115"/>
      <c r="T251" s="115">
        <v>-18.846183060986199</v>
      </c>
      <c r="U251" s="116">
        <v>26</v>
      </c>
      <c r="V251" s="115">
        <v>-2.2583923035586402</v>
      </c>
      <c r="W251" s="116">
        <v>23</v>
      </c>
      <c r="X251" s="115">
        <v>7.0748640165287204</v>
      </c>
      <c r="Y251" s="116">
        <v>3</v>
      </c>
      <c r="Z251" s="115">
        <v>8.7245867556468202</v>
      </c>
      <c r="AA251" s="116">
        <v>29</v>
      </c>
    </row>
    <row r="252" spans="1:27" x14ac:dyDescent="0.25">
      <c r="A252" s="113" t="s">
        <v>193</v>
      </c>
      <c r="B252" s="114">
        <v>43973</v>
      </c>
      <c r="C252" s="115">
        <v>38.391399999999997</v>
      </c>
      <c r="D252" s="115"/>
      <c r="E252" s="115"/>
      <c r="F252" s="115"/>
      <c r="G252" s="115"/>
      <c r="H252" s="115"/>
      <c r="I252" s="115"/>
      <c r="J252" s="115"/>
      <c r="K252" s="115"/>
      <c r="L252" s="115"/>
      <c r="M252" s="115"/>
      <c r="N252" s="115"/>
      <c r="O252" s="115"/>
      <c r="P252" s="115"/>
      <c r="Q252" s="115"/>
      <c r="R252" s="115"/>
      <c r="S252" s="115"/>
      <c r="T252" s="115">
        <v>-33.878817163634103</v>
      </c>
      <c r="U252" s="116">
        <v>57</v>
      </c>
      <c r="V252" s="115">
        <v>-11.421703650874299</v>
      </c>
      <c r="W252" s="116">
        <v>47</v>
      </c>
      <c r="X252" s="115">
        <v>-3.9943722280591998</v>
      </c>
      <c r="Y252" s="116">
        <v>37</v>
      </c>
      <c r="Z252" s="115">
        <v>7.4173946964505602</v>
      </c>
      <c r="AA252" s="116">
        <v>33</v>
      </c>
    </row>
    <row r="253" spans="1:27" x14ac:dyDescent="0.25">
      <c r="A253" s="113" t="s">
        <v>194</v>
      </c>
      <c r="B253" s="114">
        <v>43973</v>
      </c>
      <c r="C253" s="115">
        <v>9.2414000000000005</v>
      </c>
      <c r="D253" s="115"/>
      <c r="E253" s="115"/>
      <c r="F253" s="115"/>
      <c r="G253" s="115"/>
      <c r="H253" s="115"/>
      <c r="I253" s="115"/>
      <c r="J253" s="115"/>
      <c r="K253" s="115"/>
      <c r="L253" s="115"/>
      <c r="M253" s="115"/>
      <c r="N253" s="115"/>
      <c r="O253" s="115"/>
      <c r="P253" s="115"/>
      <c r="Q253" s="115"/>
      <c r="R253" s="115"/>
      <c r="S253" s="115"/>
      <c r="T253" s="115"/>
      <c r="U253" s="116"/>
      <c r="V253" s="115"/>
      <c r="W253" s="116"/>
      <c r="X253" s="115"/>
      <c r="Y253" s="116"/>
      <c r="Z253" s="115">
        <v>-9.1382508250824994</v>
      </c>
      <c r="AA253" s="116">
        <v>54</v>
      </c>
    </row>
    <row r="254" spans="1:27" x14ac:dyDescent="0.25">
      <c r="A254" s="113" t="s">
        <v>195</v>
      </c>
      <c r="B254" s="114">
        <v>43973</v>
      </c>
      <c r="C254" s="115">
        <v>12.19</v>
      </c>
      <c r="D254" s="115"/>
      <c r="E254" s="115"/>
      <c r="F254" s="115"/>
      <c r="G254" s="115"/>
      <c r="H254" s="115"/>
      <c r="I254" s="115"/>
      <c r="J254" s="115"/>
      <c r="K254" s="115"/>
      <c r="L254" s="115"/>
      <c r="M254" s="115"/>
      <c r="N254" s="115"/>
      <c r="O254" s="115"/>
      <c r="P254" s="115"/>
      <c r="Q254" s="115"/>
      <c r="R254" s="115"/>
      <c r="S254" s="115"/>
      <c r="T254" s="115">
        <v>-19.165516916714701</v>
      </c>
      <c r="U254" s="116">
        <v>28</v>
      </c>
      <c r="V254" s="115">
        <v>-1.3876216545012201</v>
      </c>
      <c r="W254" s="116">
        <v>19</v>
      </c>
      <c r="X254" s="115"/>
      <c r="Y254" s="116"/>
      <c r="Z254" s="115">
        <v>4.9221059113300498</v>
      </c>
      <c r="AA254" s="116">
        <v>36</v>
      </c>
    </row>
    <row r="255" spans="1:27" x14ac:dyDescent="0.25">
      <c r="A255" s="113" t="s">
        <v>196</v>
      </c>
      <c r="B255" s="114">
        <v>43973</v>
      </c>
      <c r="C255" s="115">
        <v>155.18</v>
      </c>
      <c r="D255" s="115"/>
      <c r="E255" s="115"/>
      <c r="F255" s="115"/>
      <c r="G255" s="115"/>
      <c r="H255" s="115"/>
      <c r="I255" s="115"/>
      <c r="J255" s="115"/>
      <c r="K255" s="115"/>
      <c r="L255" s="115"/>
      <c r="M255" s="115"/>
      <c r="N255" s="115"/>
      <c r="O255" s="115"/>
      <c r="P255" s="115"/>
      <c r="Q255" s="115"/>
      <c r="R255" s="115"/>
      <c r="S255" s="115"/>
      <c r="T255" s="115">
        <v>-22.924785420819301</v>
      </c>
      <c r="U255" s="116">
        <v>45</v>
      </c>
      <c r="V255" s="115">
        <v>-5.4538757877189603</v>
      </c>
      <c r="W255" s="116">
        <v>39</v>
      </c>
      <c r="X255" s="115">
        <v>-0.18494703420962499</v>
      </c>
      <c r="Y255" s="116">
        <v>35</v>
      </c>
      <c r="Z255" s="115">
        <v>7.0837213550792901</v>
      </c>
      <c r="AA255" s="116">
        <v>34</v>
      </c>
    </row>
    <row r="256" spans="1:27" x14ac:dyDescent="0.25">
      <c r="A256" s="113" t="s">
        <v>197</v>
      </c>
      <c r="B256" s="114">
        <v>43973</v>
      </c>
      <c r="C256" s="115">
        <v>166.96</v>
      </c>
      <c r="D256" s="115"/>
      <c r="E256" s="115"/>
      <c r="F256" s="115"/>
      <c r="G256" s="115"/>
      <c r="H256" s="115"/>
      <c r="I256" s="115"/>
      <c r="J256" s="115"/>
      <c r="K256" s="115"/>
      <c r="L256" s="115"/>
      <c r="M256" s="115"/>
      <c r="N256" s="115"/>
      <c r="O256" s="115"/>
      <c r="P256" s="115"/>
      <c r="Q256" s="115"/>
      <c r="R256" s="115"/>
      <c r="S256" s="115"/>
      <c r="T256" s="115">
        <v>-22.080895926153602</v>
      </c>
      <c r="U256" s="116">
        <v>44</v>
      </c>
      <c r="V256" s="115">
        <v>-3.7632316962746701</v>
      </c>
      <c r="W256" s="116">
        <v>31</v>
      </c>
      <c r="X256" s="115">
        <v>3.5116445801244298</v>
      </c>
      <c r="Y256" s="116">
        <v>18</v>
      </c>
      <c r="Z256" s="115">
        <v>12.8307202484242</v>
      </c>
      <c r="AA256" s="116">
        <v>16</v>
      </c>
    </row>
    <row r="257" spans="1:27" x14ac:dyDescent="0.25">
      <c r="A257" s="113" t="s">
        <v>198</v>
      </c>
      <c r="B257" s="114">
        <v>43973</v>
      </c>
      <c r="C257" s="115">
        <v>84.389399999999995</v>
      </c>
      <c r="D257" s="115"/>
      <c r="E257" s="115"/>
      <c r="F257" s="115"/>
      <c r="G257" s="115"/>
      <c r="H257" s="115"/>
      <c r="I257" s="115"/>
      <c r="J257" s="115"/>
      <c r="K257" s="115"/>
      <c r="L257" s="115"/>
      <c r="M257" s="115"/>
      <c r="N257" s="115"/>
      <c r="O257" s="115"/>
      <c r="P257" s="115"/>
      <c r="Q257" s="115"/>
      <c r="R257" s="115"/>
      <c r="S257" s="115"/>
      <c r="T257" s="115">
        <v>-10.0414485258403</v>
      </c>
      <c r="U257" s="116">
        <v>6</v>
      </c>
      <c r="V257" s="115">
        <v>0.74416754277319896</v>
      </c>
      <c r="W257" s="116">
        <v>9</v>
      </c>
      <c r="X257" s="115">
        <v>8.4029131115518592</v>
      </c>
      <c r="Y257" s="116">
        <v>2</v>
      </c>
      <c r="Z257" s="115">
        <v>15.6661962367043</v>
      </c>
      <c r="AA257" s="116">
        <v>10</v>
      </c>
    </row>
    <row r="258" spans="1:27" x14ac:dyDescent="0.25">
      <c r="A258" s="113" t="s">
        <v>199</v>
      </c>
      <c r="B258" s="114">
        <v>43973</v>
      </c>
      <c r="C258" s="115">
        <v>39.86</v>
      </c>
      <c r="D258" s="115"/>
      <c r="E258" s="115"/>
      <c r="F258" s="115"/>
      <c r="G258" s="115"/>
      <c r="H258" s="115"/>
      <c r="I258" s="115"/>
      <c r="J258" s="115"/>
      <c r="K258" s="115"/>
      <c r="L258" s="115"/>
      <c r="M258" s="115"/>
      <c r="N258" s="115"/>
      <c r="O258" s="115"/>
      <c r="P258" s="115"/>
      <c r="Q258" s="115"/>
      <c r="R258" s="115"/>
      <c r="S258" s="115"/>
      <c r="T258" s="115">
        <v>-27.042385946822002</v>
      </c>
      <c r="U258" s="116">
        <v>52</v>
      </c>
      <c r="V258" s="115">
        <v>-6.3001861937483996</v>
      </c>
      <c r="W258" s="116">
        <v>42</v>
      </c>
      <c r="X258" s="115">
        <v>0.90642863100064497</v>
      </c>
      <c r="Y258" s="116">
        <v>29</v>
      </c>
      <c r="Z258" s="115">
        <v>26.148992322456799</v>
      </c>
      <c r="AA258" s="116">
        <v>1</v>
      </c>
    </row>
    <row r="259" spans="1:27" x14ac:dyDescent="0.25">
      <c r="A259" s="113" t="s">
        <v>372</v>
      </c>
      <c r="B259" s="114">
        <v>43973</v>
      </c>
      <c r="C259" s="115">
        <v>118.8591</v>
      </c>
      <c r="D259" s="115"/>
      <c r="E259" s="115"/>
      <c r="F259" s="115"/>
      <c r="G259" s="115"/>
      <c r="H259" s="115"/>
      <c r="I259" s="115"/>
      <c r="J259" s="115"/>
      <c r="K259" s="115"/>
      <c r="L259" s="115"/>
      <c r="M259" s="115"/>
      <c r="N259" s="115"/>
      <c r="O259" s="115"/>
      <c r="P259" s="115"/>
      <c r="Q259" s="115"/>
      <c r="R259" s="115"/>
      <c r="S259" s="115"/>
      <c r="T259" s="115">
        <v>-19.2511853377279</v>
      </c>
      <c r="U259" s="116">
        <v>29</v>
      </c>
      <c r="V259" s="115">
        <v>-3.5113960295906401</v>
      </c>
      <c r="W259" s="116">
        <v>29</v>
      </c>
      <c r="X259" s="115">
        <v>0.43412820142032899</v>
      </c>
      <c r="Y259" s="116">
        <v>32</v>
      </c>
      <c r="Z259" s="115">
        <v>10.2723787569767</v>
      </c>
      <c r="AA259" s="116">
        <v>27</v>
      </c>
    </row>
    <row r="260" spans="1:27" x14ac:dyDescent="0.25">
      <c r="A260" s="113" t="s">
        <v>201</v>
      </c>
      <c r="B260" s="114">
        <v>43973</v>
      </c>
      <c r="C260" s="115">
        <v>10.7789</v>
      </c>
      <c r="D260" s="115"/>
      <c r="E260" s="115"/>
      <c r="F260" s="115"/>
      <c r="G260" s="115"/>
      <c r="H260" s="115"/>
      <c r="I260" s="115"/>
      <c r="J260" s="115"/>
      <c r="K260" s="115"/>
      <c r="L260" s="115"/>
      <c r="M260" s="115"/>
      <c r="N260" s="115"/>
      <c r="O260" s="115"/>
      <c r="P260" s="115"/>
      <c r="Q260" s="115"/>
      <c r="R260" s="115"/>
      <c r="S260" s="115"/>
      <c r="T260" s="115">
        <v>-20.1118397733166</v>
      </c>
      <c r="U260" s="116">
        <v>37</v>
      </c>
      <c r="V260" s="115">
        <v>-4.4429596458924197</v>
      </c>
      <c r="W260" s="116">
        <v>34</v>
      </c>
      <c r="X260" s="115">
        <v>1.08244294090813</v>
      </c>
      <c r="Y260" s="116">
        <v>28</v>
      </c>
      <c r="Z260" s="115">
        <v>1.5519876199987399</v>
      </c>
      <c r="AA260" s="116">
        <v>43</v>
      </c>
    </row>
    <row r="261" spans="1:27" x14ac:dyDescent="0.25">
      <c r="A261" s="113" t="s">
        <v>202</v>
      </c>
      <c r="B261" s="114">
        <v>43973</v>
      </c>
      <c r="C261" s="115">
        <v>11.605600000000001</v>
      </c>
      <c r="D261" s="115"/>
      <c r="E261" s="115"/>
      <c r="F261" s="115"/>
      <c r="G261" s="115"/>
      <c r="H261" s="115"/>
      <c r="I261" s="115"/>
      <c r="J261" s="115"/>
      <c r="K261" s="115"/>
      <c r="L261" s="115"/>
      <c r="M261" s="115"/>
      <c r="N261" s="115"/>
      <c r="O261" s="115"/>
      <c r="P261" s="115"/>
      <c r="Q261" s="115"/>
      <c r="R261" s="115"/>
      <c r="S261" s="115"/>
      <c r="T261" s="115">
        <v>-16.809745993089798</v>
      </c>
      <c r="U261" s="116">
        <v>17</v>
      </c>
      <c r="V261" s="115">
        <v>-2.7705297340584298</v>
      </c>
      <c r="W261" s="116">
        <v>25</v>
      </c>
      <c r="X261" s="115">
        <v>3.7028535981293298</v>
      </c>
      <c r="Y261" s="116">
        <v>16</v>
      </c>
      <c r="Z261" s="115">
        <v>3.06589651683151</v>
      </c>
      <c r="AA261" s="116">
        <v>40</v>
      </c>
    </row>
    <row r="262" spans="1:27" x14ac:dyDescent="0.25">
      <c r="A262" s="113" t="s">
        <v>203</v>
      </c>
      <c r="B262" s="114">
        <v>43973</v>
      </c>
      <c r="C262" s="115">
        <v>11.408300000000001</v>
      </c>
      <c r="D262" s="115"/>
      <c r="E262" s="115"/>
      <c r="F262" s="115"/>
      <c r="G262" s="115"/>
      <c r="H262" s="115"/>
      <c r="I262" s="115"/>
      <c r="J262" s="115"/>
      <c r="K262" s="115"/>
      <c r="L262" s="115"/>
      <c r="M262" s="115"/>
      <c r="N262" s="115"/>
      <c r="O262" s="115"/>
      <c r="P262" s="115"/>
      <c r="Q262" s="115"/>
      <c r="R262" s="115"/>
      <c r="S262" s="115"/>
      <c r="T262" s="115">
        <v>-17.384645801034001</v>
      </c>
      <c r="U262" s="116">
        <v>22</v>
      </c>
      <c r="V262" s="115">
        <v>-2.2826794277250202</v>
      </c>
      <c r="W262" s="116">
        <v>24</v>
      </c>
      <c r="X262" s="115"/>
      <c r="Y262" s="116"/>
      <c r="Z262" s="115">
        <v>3.3974190350297402</v>
      </c>
      <c r="AA262" s="116">
        <v>39</v>
      </c>
    </row>
    <row r="263" spans="1:27" x14ac:dyDescent="0.25">
      <c r="A263" s="113" t="s">
        <v>204</v>
      </c>
      <c r="B263" s="114">
        <v>43973</v>
      </c>
      <c r="C263" s="115">
        <v>11.6538</v>
      </c>
      <c r="D263" s="115"/>
      <c r="E263" s="115"/>
      <c r="F263" s="115"/>
      <c r="G263" s="115"/>
      <c r="H263" s="115"/>
      <c r="I263" s="115"/>
      <c r="J263" s="115"/>
      <c r="K263" s="115"/>
      <c r="L263" s="115"/>
      <c r="M263" s="115"/>
      <c r="N263" s="115"/>
      <c r="O263" s="115"/>
      <c r="P263" s="115"/>
      <c r="Q263" s="115"/>
      <c r="R263" s="115"/>
      <c r="S263" s="115"/>
      <c r="T263" s="115">
        <v>-8.4732405454106203</v>
      </c>
      <c r="U263" s="116">
        <v>5</v>
      </c>
      <c r="V263" s="115">
        <v>5.1690832354115903</v>
      </c>
      <c r="W263" s="116">
        <v>2</v>
      </c>
      <c r="X263" s="115"/>
      <c r="Y263" s="116"/>
      <c r="Z263" s="115">
        <v>5.2581620209059299</v>
      </c>
      <c r="AA263" s="116">
        <v>35</v>
      </c>
    </row>
    <row r="264" spans="1:27" x14ac:dyDescent="0.25">
      <c r="A264" s="113" t="s">
        <v>205</v>
      </c>
      <c r="B264" s="114">
        <v>43973</v>
      </c>
      <c r="C264" s="115">
        <v>8.4212000000000007</v>
      </c>
      <c r="D264" s="115"/>
      <c r="E264" s="115"/>
      <c r="F264" s="115"/>
      <c r="G264" s="115"/>
      <c r="H264" s="115"/>
      <c r="I264" s="115"/>
      <c r="J264" s="115"/>
      <c r="K264" s="115"/>
      <c r="L264" s="115"/>
      <c r="M264" s="115"/>
      <c r="N264" s="115"/>
      <c r="O264" s="115"/>
      <c r="P264" s="115"/>
      <c r="Q264" s="115"/>
      <c r="R264" s="115"/>
      <c r="S264" s="115"/>
      <c r="T264" s="115">
        <v>-18.008460720022601</v>
      </c>
      <c r="U264" s="116">
        <v>25</v>
      </c>
      <c r="V264" s="115"/>
      <c r="W264" s="116"/>
      <c r="X264" s="115"/>
      <c r="Y264" s="116"/>
      <c r="Z264" s="115">
        <v>-7.3222617534942804</v>
      </c>
      <c r="AA264" s="116">
        <v>50</v>
      </c>
    </row>
    <row r="265" spans="1:27" x14ac:dyDescent="0.25">
      <c r="A265" s="113" t="s">
        <v>206</v>
      </c>
      <c r="B265" s="114">
        <v>43973</v>
      </c>
      <c r="C265" s="115">
        <v>8.7560000000000002</v>
      </c>
      <c r="D265" s="115"/>
      <c r="E265" s="115"/>
      <c r="F265" s="115"/>
      <c r="G265" s="115"/>
      <c r="H265" s="115"/>
      <c r="I265" s="115"/>
      <c r="J265" s="115"/>
      <c r="K265" s="115"/>
      <c r="L265" s="115"/>
      <c r="M265" s="115"/>
      <c r="N265" s="115"/>
      <c r="O265" s="115"/>
      <c r="P265" s="115"/>
      <c r="Q265" s="115"/>
      <c r="R265" s="115"/>
      <c r="S265" s="115"/>
      <c r="T265" s="115">
        <v>-16.737235067925202</v>
      </c>
      <c r="U265" s="116">
        <v>16</v>
      </c>
      <c r="V265" s="115"/>
      <c r="W265" s="116"/>
      <c r="X265" s="115"/>
      <c r="Y265" s="116"/>
      <c r="Z265" s="115">
        <v>-6.7268148148148104</v>
      </c>
      <c r="AA265" s="116">
        <v>49</v>
      </c>
    </row>
    <row r="266" spans="1:27" x14ac:dyDescent="0.25">
      <c r="A266" s="113" t="s">
        <v>207</v>
      </c>
      <c r="B266" s="114">
        <v>43973</v>
      </c>
      <c r="C266" s="115">
        <v>24.793800000000001</v>
      </c>
      <c r="D266" s="115"/>
      <c r="E266" s="115"/>
      <c r="F266" s="115"/>
      <c r="G266" s="115"/>
      <c r="H266" s="115"/>
      <c r="I266" s="115"/>
      <c r="J266" s="115"/>
      <c r="K266" s="115"/>
      <c r="L266" s="115"/>
      <c r="M266" s="115"/>
      <c r="N266" s="115"/>
      <c r="O266" s="115"/>
      <c r="P266" s="115"/>
      <c r="Q266" s="115"/>
      <c r="R266" s="115"/>
      <c r="S266" s="115"/>
      <c r="T266" s="115">
        <v>-2.0211984726565699</v>
      </c>
      <c r="U266" s="116">
        <v>1</v>
      </c>
      <c r="V266" s="115">
        <v>8.3283325309232197</v>
      </c>
      <c r="W266" s="116">
        <v>1</v>
      </c>
      <c r="X266" s="115">
        <v>9.8493822310318997</v>
      </c>
      <c r="Y266" s="116">
        <v>1</v>
      </c>
      <c r="Z266" s="115">
        <v>24.030872274143299</v>
      </c>
      <c r="AA266" s="116">
        <v>3</v>
      </c>
    </row>
    <row r="267" spans="1:27" x14ac:dyDescent="0.25">
      <c r="A267" s="113" t="s">
        <v>208</v>
      </c>
      <c r="B267" s="114">
        <v>43973</v>
      </c>
      <c r="C267" s="115">
        <v>9.3916000000000004</v>
      </c>
      <c r="D267" s="115"/>
      <c r="E267" s="115"/>
      <c r="F267" s="115"/>
      <c r="G267" s="115"/>
      <c r="H267" s="115"/>
      <c r="I267" s="115"/>
      <c r="J267" s="115"/>
      <c r="K267" s="115"/>
      <c r="L267" s="115"/>
      <c r="M267" s="115"/>
      <c r="N267" s="115"/>
      <c r="O267" s="115"/>
      <c r="P267" s="115"/>
      <c r="Q267" s="115"/>
      <c r="R267" s="115"/>
      <c r="S267" s="115"/>
      <c r="T267" s="115">
        <v>-10.266636017888599</v>
      </c>
      <c r="U267" s="116">
        <v>7</v>
      </c>
      <c r="V267" s="115"/>
      <c r="W267" s="116"/>
      <c r="X267" s="115"/>
      <c r="Y267" s="116"/>
      <c r="Z267" s="115">
        <v>-4.5976397515527996</v>
      </c>
      <c r="AA267" s="116">
        <v>47</v>
      </c>
    </row>
    <row r="268" spans="1:27" x14ac:dyDescent="0.25">
      <c r="A268" s="113" t="s">
        <v>209</v>
      </c>
      <c r="B268" s="114">
        <v>43973</v>
      </c>
      <c r="C268" s="115">
        <v>76.375699999999995</v>
      </c>
      <c r="D268" s="115"/>
      <c r="E268" s="115"/>
      <c r="F268" s="115"/>
      <c r="G268" s="115"/>
      <c r="H268" s="115"/>
      <c r="I268" s="115"/>
      <c r="J268" s="115"/>
      <c r="K268" s="115"/>
      <c r="L268" s="115"/>
      <c r="M268" s="115"/>
      <c r="N268" s="115"/>
      <c r="O268" s="115"/>
      <c r="P268" s="115"/>
      <c r="Q268" s="115"/>
      <c r="R268" s="115"/>
      <c r="S268" s="115"/>
      <c r="T268" s="115">
        <v>-26.973552248290598</v>
      </c>
      <c r="U268" s="116">
        <v>51</v>
      </c>
      <c r="V268" s="115">
        <v>-6.6548548782453096</v>
      </c>
      <c r="W268" s="116">
        <v>43</v>
      </c>
      <c r="X268" s="115">
        <v>0.82560348391558003</v>
      </c>
      <c r="Y268" s="116">
        <v>30</v>
      </c>
      <c r="Z268" s="115">
        <v>7.6926778776457798</v>
      </c>
      <c r="AA268" s="116">
        <v>32</v>
      </c>
    </row>
    <row r="269" spans="1:27" x14ac:dyDescent="0.25">
      <c r="A269" s="113" t="s">
        <v>210</v>
      </c>
      <c r="B269" s="114">
        <v>43973</v>
      </c>
      <c r="C269" s="115">
        <v>6.7371999999999996</v>
      </c>
      <c r="D269" s="115"/>
      <c r="E269" s="115"/>
      <c r="F269" s="115"/>
      <c r="G269" s="115"/>
      <c r="H269" s="115"/>
      <c r="I269" s="115"/>
      <c r="J269" s="115"/>
      <c r="K269" s="115"/>
      <c r="L269" s="115"/>
      <c r="M269" s="115"/>
      <c r="N269" s="115"/>
      <c r="O269" s="115"/>
      <c r="P269" s="115"/>
      <c r="Q269" s="115"/>
      <c r="R269" s="115"/>
      <c r="S269" s="115"/>
      <c r="T269" s="115">
        <v>-35.192501811836102</v>
      </c>
      <c r="U269" s="116">
        <v>58</v>
      </c>
      <c r="V269" s="115">
        <v>-14.4601470912586</v>
      </c>
      <c r="W269" s="116">
        <v>48</v>
      </c>
      <c r="X269" s="115"/>
      <c r="Y269" s="116"/>
      <c r="Z269" s="115">
        <v>-9.2968149882904001</v>
      </c>
      <c r="AA269" s="116">
        <v>56</v>
      </c>
    </row>
    <row r="270" spans="1:27" x14ac:dyDescent="0.25">
      <c r="A270" s="113" t="s">
        <v>211</v>
      </c>
      <c r="B270" s="114">
        <v>43973</v>
      </c>
      <c r="C270" s="115">
        <v>5.6696</v>
      </c>
      <c r="D270" s="115"/>
      <c r="E270" s="115"/>
      <c r="F270" s="115"/>
      <c r="G270" s="115"/>
      <c r="H270" s="115"/>
      <c r="I270" s="115"/>
      <c r="J270" s="115"/>
      <c r="K270" s="115"/>
      <c r="L270" s="115"/>
      <c r="M270" s="115"/>
      <c r="N270" s="115"/>
      <c r="O270" s="115"/>
      <c r="P270" s="115"/>
      <c r="Q270" s="115"/>
      <c r="R270" s="115"/>
      <c r="S270" s="115"/>
      <c r="T270" s="115">
        <v>-35.2822003018494</v>
      </c>
      <c r="U270" s="116">
        <v>59</v>
      </c>
      <c r="V270" s="115">
        <v>-14.607145389349499</v>
      </c>
      <c r="W270" s="116">
        <v>49</v>
      </c>
      <c r="X270" s="115"/>
      <c r="Y270" s="116"/>
      <c r="Z270" s="115">
        <v>-13.6848138528139</v>
      </c>
      <c r="AA270" s="116">
        <v>59</v>
      </c>
    </row>
    <row r="271" spans="1:27" x14ac:dyDescent="0.25">
      <c r="A271" s="113" t="s">
        <v>212</v>
      </c>
      <c r="B271" s="114">
        <v>43973</v>
      </c>
      <c r="C271" s="115">
        <v>5.5061999999999998</v>
      </c>
      <c r="D271" s="115"/>
      <c r="E271" s="115"/>
      <c r="F271" s="115"/>
      <c r="G271" s="115"/>
      <c r="H271" s="115"/>
      <c r="I271" s="115"/>
      <c r="J271" s="115"/>
      <c r="K271" s="115"/>
      <c r="L271" s="115"/>
      <c r="M271" s="115"/>
      <c r="N271" s="115"/>
      <c r="O271" s="115"/>
      <c r="P271" s="115"/>
      <c r="Q271" s="115"/>
      <c r="R271" s="115"/>
      <c r="S271" s="115"/>
      <c r="T271" s="115">
        <v>-35.532014061652298</v>
      </c>
      <c r="U271" s="116">
        <v>60</v>
      </c>
      <c r="V271" s="115"/>
      <c r="W271" s="116"/>
      <c r="X271" s="115"/>
      <c r="Y271" s="116"/>
      <c r="Z271" s="115">
        <v>-15.5916064638783</v>
      </c>
      <c r="AA271" s="116">
        <v>60</v>
      </c>
    </row>
    <row r="272" spans="1:27" x14ac:dyDescent="0.25">
      <c r="A272" s="113" t="s">
        <v>213</v>
      </c>
      <c r="B272" s="114">
        <v>43973</v>
      </c>
      <c r="C272" s="115">
        <v>5.0997000000000003</v>
      </c>
      <c r="D272" s="115"/>
      <c r="E272" s="115"/>
      <c r="F272" s="115"/>
      <c r="G272" s="115"/>
      <c r="H272" s="115"/>
      <c r="I272" s="115"/>
      <c r="J272" s="115"/>
      <c r="K272" s="115"/>
      <c r="L272" s="115"/>
      <c r="M272" s="115"/>
      <c r="N272" s="115"/>
      <c r="O272" s="115"/>
      <c r="P272" s="115"/>
      <c r="Q272" s="115"/>
      <c r="R272" s="115"/>
      <c r="S272" s="115"/>
      <c r="T272" s="115">
        <v>-37.501865352816402</v>
      </c>
      <c r="U272" s="116">
        <v>62</v>
      </c>
      <c r="V272" s="115"/>
      <c r="W272" s="116"/>
      <c r="X272" s="115"/>
      <c r="Y272" s="116"/>
      <c r="Z272" s="115">
        <v>-18.496478800413598</v>
      </c>
      <c r="AA272" s="116">
        <v>62</v>
      </c>
    </row>
    <row r="273" spans="1:27" x14ac:dyDescent="0.25">
      <c r="A273" s="113" t="s">
        <v>214</v>
      </c>
      <c r="B273" s="114">
        <v>43973</v>
      </c>
      <c r="C273" s="115">
        <v>10.850199999999999</v>
      </c>
      <c r="D273" s="115"/>
      <c r="E273" s="115"/>
      <c r="F273" s="115"/>
      <c r="G273" s="115"/>
      <c r="H273" s="115"/>
      <c r="I273" s="115"/>
      <c r="J273" s="115"/>
      <c r="K273" s="115"/>
      <c r="L273" s="115"/>
      <c r="M273" s="115"/>
      <c r="N273" s="115"/>
      <c r="O273" s="115"/>
      <c r="P273" s="115"/>
      <c r="Q273" s="115"/>
      <c r="R273" s="115"/>
      <c r="S273" s="115"/>
      <c r="T273" s="115">
        <v>-21.536233168242301</v>
      </c>
      <c r="U273" s="116">
        <v>43</v>
      </c>
      <c r="V273" s="115">
        <v>-4.5701478078973299</v>
      </c>
      <c r="W273" s="116">
        <v>36</v>
      </c>
      <c r="X273" s="115">
        <v>1.54828438169339</v>
      </c>
      <c r="Y273" s="116">
        <v>25</v>
      </c>
      <c r="Z273" s="115">
        <v>1.6471496815286599</v>
      </c>
      <c r="AA273" s="116">
        <v>42</v>
      </c>
    </row>
    <row r="274" spans="1:27" x14ac:dyDescent="0.25">
      <c r="A274" s="113" t="s">
        <v>215</v>
      </c>
      <c r="B274" s="114">
        <v>43973</v>
      </c>
      <c r="C274" s="115">
        <v>11.928800000000001</v>
      </c>
      <c r="D274" s="115"/>
      <c r="E274" s="115"/>
      <c r="F274" s="115"/>
      <c r="G274" s="115"/>
      <c r="H274" s="115"/>
      <c r="I274" s="115"/>
      <c r="J274" s="115"/>
      <c r="K274" s="115"/>
      <c r="L274" s="115"/>
      <c r="M274" s="115"/>
      <c r="N274" s="115"/>
      <c r="O274" s="115"/>
      <c r="P274" s="115"/>
      <c r="Q274" s="115"/>
      <c r="R274" s="115"/>
      <c r="S274" s="115"/>
      <c r="T274" s="115">
        <v>-19.925018079062198</v>
      </c>
      <c r="U274" s="116">
        <v>32</v>
      </c>
      <c r="V274" s="115">
        <v>-3.5339541396743499</v>
      </c>
      <c r="W274" s="116">
        <v>30</v>
      </c>
      <c r="X274" s="115"/>
      <c r="Y274" s="116"/>
      <c r="Z274" s="115">
        <v>4.6225344714379597</v>
      </c>
      <c r="AA274" s="116">
        <v>38</v>
      </c>
    </row>
    <row r="275" spans="1:27" x14ac:dyDescent="0.25">
      <c r="A275" s="113" t="s">
        <v>216</v>
      </c>
      <c r="B275" s="114">
        <v>43973</v>
      </c>
      <c r="C275" s="115">
        <v>5.5194000000000001</v>
      </c>
      <c r="D275" s="115"/>
      <c r="E275" s="115"/>
      <c r="F275" s="115"/>
      <c r="G275" s="115"/>
      <c r="H275" s="115"/>
      <c r="I275" s="115"/>
      <c r="J275" s="115"/>
      <c r="K275" s="115"/>
      <c r="L275" s="115"/>
      <c r="M275" s="115"/>
      <c r="N275" s="115"/>
      <c r="O275" s="115"/>
      <c r="P275" s="115"/>
      <c r="Q275" s="115"/>
      <c r="R275" s="115"/>
      <c r="S275" s="115"/>
      <c r="T275" s="115">
        <v>-35.597783597593398</v>
      </c>
      <c r="U275" s="116">
        <v>61</v>
      </c>
      <c r="V275" s="115"/>
      <c r="W275" s="116"/>
      <c r="X275" s="115"/>
      <c r="Y275" s="116"/>
      <c r="Z275" s="115">
        <v>-20.8068575063613</v>
      </c>
      <c r="AA275" s="116">
        <v>63</v>
      </c>
    </row>
    <row r="276" spans="1:27" x14ac:dyDescent="0.25">
      <c r="A276" s="113" t="s">
        <v>217</v>
      </c>
      <c r="B276" s="114">
        <v>43973</v>
      </c>
      <c r="C276" s="115">
        <v>6.7055999999999996</v>
      </c>
      <c r="D276" s="115"/>
      <c r="E276" s="115"/>
      <c r="F276" s="115"/>
      <c r="G276" s="115"/>
      <c r="H276" s="115"/>
      <c r="I276" s="115"/>
      <c r="J276" s="115"/>
      <c r="K276" s="115"/>
      <c r="L276" s="115"/>
      <c r="M276" s="115"/>
      <c r="N276" s="115"/>
      <c r="O276" s="115"/>
      <c r="P276" s="115"/>
      <c r="Q276" s="115"/>
      <c r="R276" s="115"/>
      <c r="S276" s="115"/>
      <c r="T276" s="115">
        <v>-31.910666995392301</v>
      </c>
      <c r="U276" s="116">
        <v>56</v>
      </c>
      <c r="V276" s="115"/>
      <c r="W276" s="116"/>
      <c r="X276" s="115"/>
      <c r="Y276" s="116"/>
      <c r="Z276" s="115">
        <v>-17.351457431457401</v>
      </c>
      <c r="AA276" s="116">
        <v>61</v>
      </c>
    </row>
    <row r="277" spans="1:27" x14ac:dyDescent="0.25">
      <c r="A277" s="113" t="s">
        <v>218</v>
      </c>
      <c r="B277" s="114">
        <v>43973</v>
      </c>
      <c r="C277" s="115">
        <v>15.436299999999999</v>
      </c>
      <c r="D277" s="115"/>
      <c r="E277" s="115"/>
      <c r="F277" s="115"/>
      <c r="G277" s="115"/>
      <c r="H277" s="115"/>
      <c r="I277" s="115"/>
      <c r="J277" s="115"/>
      <c r="K277" s="115"/>
      <c r="L277" s="115"/>
      <c r="M277" s="115"/>
      <c r="N277" s="115"/>
      <c r="O277" s="115"/>
      <c r="P277" s="115"/>
      <c r="Q277" s="115"/>
      <c r="R277" s="115"/>
      <c r="S277" s="115"/>
      <c r="T277" s="115">
        <v>-20.449176219236598</v>
      </c>
      <c r="U277" s="116">
        <v>39</v>
      </c>
      <c r="V277" s="115">
        <v>-0.92235410655205596</v>
      </c>
      <c r="W277" s="116">
        <v>15</v>
      </c>
      <c r="X277" s="115">
        <v>5.98638410349362</v>
      </c>
      <c r="Y277" s="116">
        <v>8</v>
      </c>
      <c r="Z277" s="115">
        <v>9.6887182617187495</v>
      </c>
      <c r="AA277" s="116">
        <v>28</v>
      </c>
    </row>
    <row r="278" spans="1:27" x14ac:dyDescent="0.25">
      <c r="A278" s="113" t="s">
        <v>219</v>
      </c>
      <c r="B278" s="114">
        <v>43973</v>
      </c>
      <c r="C278" s="115">
        <v>68.180000000000007</v>
      </c>
      <c r="D278" s="115"/>
      <c r="E278" s="115"/>
      <c r="F278" s="115"/>
      <c r="G278" s="115"/>
      <c r="H278" s="115"/>
      <c r="I278" s="115"/>
      <c r="J278" s="115"/>
      <c r="K278" s="115"/>
      <c r="L278" s="115"/>
      <c r="M278" s="115"/>
      <c r="N278" s="115"/>
      <c r="O278" s="115"/>
      <c r="P278" s="115"/>
      <c r="Q278" s="115"/>
      <c r="R278" s="115"/>
      <c r="S278" s="115"/>
      <c r="T278" s="115">
        <v>-16.84803894142</v>
      </c>
      <c r="U278" s="116">
        <v>19</v>
      </c>
      <c r="V278" s="115">
        <v>9.3065961825648497E-2</v>
      </c>
      <c r="W278" s="116">
        <v>11</v>
      </c>
      <c r="X278" s="115">
        <v>4.9506507639995796</v>
      </c>
      <c r="Y278" s="116">
        <v>11</v>
      </c>
      <c r="Z278" s="115">
        <v>10.311621466635</v>
      </c>
      <c r="AA278" s="116">
        <v>26</v>
      </c>
    </row>
    <row r="279" spans="1:27" x14ac:dyDescent="0.25">
      <c r="A279" s="113" t="s">
        <v>220</v>
      </c>
      <c r="B279" s="114">
        <v>43973</v>
      </c>
      <c r="C279" s="115">
        <v>21.42</v>
      </c>
      <c r="D279" s="115"/>
      <c r="E279" s="115"/>
      <c r="F279" s="115"/>
      <c r="G279" s="115"/>
      <c r="H279" s="115"/>
      <c r="I279" s="115"/>
      <c r="J279" s="115"/>
      <c r="K279" s="115"/>
      <c r="L279" s="115"/>
      <c r="M279" s="115"/>
      <c r="N279" s="115"/>
      <c r="O279" s="115"/>
      <c r="P279" s="115"/>
      <c r="Q279" s="115"/>
      <c r="R279" s="115"/>
      <c r="S279" s="115"/>
      <c r="T279" s="115">
        <v>-15.4273465567732</v>
      </c>
      <c r="U279" s="116">
        <v>14</v>
      </c>
      <c r="V279" s="115">
        <v>-1.51376907763769</v>
      </c>
      <c r="W279" s="116">
        <v>21</v>
      </c>
      <c r="X279" s="115">
        <v>0.53632499825511104</v>
      </c>
      <c r="Y279" s="116">
        <v>31</v>
      </c>
      <c r="Z279" s="115">
        <v>8.5416293810483896</v>
      </c>
      <c r="AA279" s="116">
        <v>30</v>
      </c>
    </row>
    <row r="280" spans="1:27" x14ac:dyDescent="0.25">
      <c r="A280" s="113" t="s">
        <v>221</v>
      </c>
      <c r="B280" s="114">
        <v>43973</v>
      </c>
      <c r="C280" s="115">
        <v>10.6988</v>
      </c>
      <c r="D280" s="115"/>
      <c r="E280" s="115"/>
      <c r="F280" s="115"/>
      <c r="G280" s="115"/>
      <c r="H280" s="115"/>
      <c r="I280" s="115"/>
      <c r="J280" s="115"/>
      <c r="K280" s="115"/>
      <c r="L280" s="115"/>
      <c r="M280" s="115"/>
      <c r="N280" s="115"/>
      <c r="O280" s="115"/>
      <c r="P280" s="115"/>
      <c r="Q280" s="115"/>
      <c r="R280" s="115"/>
      <c r="S280" s="115"/>
      <c r="T280" s="115">
        <v>-25.2654157356761</v>
      </c>
      <c r="U280" s="116">
        <v>46</v>
      </c>
      <c r="V280" s="115">
        <v>-6.2577425546121104</v>
      </c>
      <c r="W280" s="116">
        <v>41</v>
      </c>
      <c r="X280" s="115"/>
      <c r="Y280" s="116"/>
      <c r="Z280" s="115">
        <v>1.6846895640686901</v>
      </c>
      <c r="AA280" s="116">
        <v>41</v>
      </c>
    </row>
    <row r="281" spans="1:27" x14ac:dyDescent="0.25">
      <c r="A281" s="113" t="s">
        <v>222</v>
      </c>
      <c r="B281" s="114">
        <v>43973</v>
      </c>
      <c r="C281" s="115">
        <v>7.7850000000000001</v>
      </c>
      <c r="D281" s="115"/>
      <c r="E281" s="115"/>
      <c r="F281" s="115"/>
      <c r="G281" s="115"/>
      <c r="H281" s="115"/>
      <c r="I281" s="115"/>
      <c r="J281" s="115"/>
      <c r="K281" s="115"/>
      <c r="L281" s="115"/>
      <c r="M281" s="115"/>
      <c r="N281" s="115"/>
      <c r="O281" s="115"/>
      <c r="P281" s="115"/>
      <c r="Q281" s="115"/>
      <c r="R281" s="115"/>
      <c r="S281" s="115"/>
      <c r="T281" s="115">
        <v>-28.829668847179502</v>
      </c>
      <c r="U281" s="116">
        <v>55</v>
      </c>
      <c r="V281" s="115">
        <v>-9.9220698404155598</v>
      </c>
      <c r="W281" s="116">
        <v>46</v>
      </c>
      <c r="X281" s="115"/>
      <c r="Y281" s="116"/>
      <c r="Z281" s="115">
        <v>-6.6650865622423696</v>
      </c>
      <c r="AA281" s="116">
        <v>48</v>
      </c>
    </row>
    <row r="282" spans="1:27" x14ac:dyDescent="0.25">
      <c r="A282" s="113" t="s">
        <v>223</v>
      </c>
      <c r="B282" s="114">
        <v>43973</v>
      </c>
      <c r="C282" s="115">
        <v>7.4237000000000002</v>
      </c>
      <c r="D282" s="115"/>
      <c r="E282" s="115"/>
      <c r="F282" s="115"/>
      <c r="G282" s="115"/>
      <c r="H282" s="115"/>
      <c r="I282" s="115"/>
      <c r="J282" s="115"/>
      <c r="K282" s="115"/>
      <c r="L282" s="115"/>
      <c r="M282" s="115"/>
      <c r="N282" s="115"/>
      <c r="O282" s="115"/>
      <c r="P282" s="115"/>
      <c r="Q282" s="115"/>
      <c r="R282" s="115"/>
      <c r="S282" s="115"/>
      <c r="T282" s="115">
        <v>-26.279453396867201</v>
      </c>
      <c r="U282" s="116">
        <v>48</v>
      </c>
      <c r="V282" s="115">
        <v>-8.3099066634986301</v>
      </c>
      <c r="W282" s="116">
        <v>45</v>
      </c>
      <c r="X282" s="115"/>
      <c r="Y282" s="116"/>
      <c r="Z282" s="115">
        <v>-8.1769521739130404</v>
      </c>
      <c r="AA282" s="116">
        <v>51</v>
      </c>
    </row>
    <row r="283" spans="1:27" x14ac:dyDescent="0.25">
      <c r="A283" s="113" t="s">
        <v>224</v>
      </c>
      <c r="B283" s="114">
        <v>43973</v>
      </c>
      <c r="C283" s="115">
        <v>7.0331000000000001</v>
      </c>
      <c r="D283" s="115"/>
      <c r="E283" s="115"/>
      <c r="F283" s="115"/>
      <c r="G283" s="115"/>
      <c r="H283" s="115"/>
      <c r="I283" s="115"/>
      <c r="J283" s="115"/>
      <c r="K283" s="115"/>
      <c r="L283" s="115"/>
      <c r="M283" s="115"/>
      <c r="N283" s="115"/>
      <c r="O283" s="115"/>
      <c r="P283" s="115"/>
      <c r="Q283" s="115"/>
      <c r="R283" s="115"/>
      <c r="S283" s="115"/>
      <c r="T283" s="115">
        <v>-21.040216168750099</v>
      </c>
      <c r="U283" s="116">
        <v>41</v>
      </c>
      <c r="V283" s="115"/>
      <c r="W283" s="116"/>
      <c r="X283" s="115"/>
      <c r="Y283" s="116"/>
      <c r="Z283" s="115">
        <v>-12.665713450292399</v>
      </c>
      <c r="AA283" s="116">
        <v>58</v>
      </c>
    </row>
    <row r="284" spans="1:27" x14ac:dyDescent="0.25">
      <c r="A284" s="113" t="s">
        <v>225</v>
      </c>
      <c r="B284" s="114">
        <v>43973</v>
      </c>
      <c r="C284" s="115">
        <v>7.3817000000000004</v>
      </c>
      <c r="D284" s="115"/>
      <c r="E284" s="115"/>
      <c r="F284" s="115"/>
      <c r="G284" s="115"/>
      <c r="H284" s="115"/>
      <c r="I284" s="115"/>
      <c r="J284" s="115"/>
      <c r="K284" s="115"/>
      <c r="L284" s="115"/>
      <c r="M284" s="115"/>
      <c r="N284" s="115"/>
      <c r="O284" s="115"/>
      <c r="P284" s="115"/>
      <c r="Q284" s="115"/>
      <c r="R284" s="115"/>
      <c r="S284" s="115"/>
      <c r="T284" s="115">
        <v>-19.052459016393399</v>
      </c>
      <c r="U284" s="116">
        <v>27</v>
      </c>
      <c r="V284" s="115"/>
      <c r="W284" s="116"/>
      <c r="X284" s="115"/>
      <c r="Y284" s="116"/>
      <c r="Z284" s="115">
        <v>-12.143322744599701</v>
      </c>
      <c r="AA284" s="116">
        <v>57</v>
      </c>
    </row>
    <row r="285" spans="1:27" x14ac:dyDescent="0.25">
      <c r="A285" s="113" t="s">
        <v>226</v>
      </c>
      <c r="B285" s="114">
        <v>43973</v>
      </c>
      <c r="C285" s="115">
        <v>76.521100000000004</v>
      </c>
      <c r="D285" s="115"/>
      <c r="E285" s="115"/>
      <c r="F285" s="115"/>
      <c r="G285" s="115"/>
      <c r="H285" s="115"/>
      <c r="I285" s="115"/>
      <c r="J285" s="115"/>
      <c r="K285" s="115"/>
      <c r="L285" s="115"/>
      <c r="M285" s="115"/>
      <c r="N285" s="115"/>
      <c r="O285" s="115"/>
      <c r="P285" s="115"/>
      <c r="Q285" s="115"/>
      <c r="R285" s="115"/>
      <c r="S285" s="115"/>
      <c r="T285" s="115">
        <v>-15.414436413085401</v>
      </c>
      <c r="U285" s="116">
        <v>13</v>
      </c>
      <c r="V285" s="115">
        <v>-1.9185144056100401</v>
      </c>
      <c r="W285" s="116">
        <v>22</v>
      </c>
      <c r="X285" s="115">
        <v>3.1272736386964102</v>
      </c>
      <c r="Y285" s="116">
        <v>21</v>
      </c>
      <c r="Z285" s="115">
        <v>10.845035933069299</v>
      </c>
      <c r="AA285" s="116">
        <v>24</v>
      </c>
    </row>
    <row r="286" spans="1:27" x14ac:dyDescent="0.25">
      <c r="A286" s="136"/>
      <c r="B286" s="136"/>
      <c r="C286" s="136"/>
      <c r="D286" s="118"/>
      <c r="E286" s="118"/>
      <c r="F286" s="118"/>
      <c r="G286" s="118"/>
      <c r="H286" s="118"/>
      <c r="I286" s="118"/>
      <c r="J286" s="118"/>
      <c r="K286" s="118"/>
      <c r="L286" s="118"/>
      <c r="M286" s="118"/>
      <c r="N286" s="118"/>
      <c r="O286" s="118"/>
      <c r="P286" s="118"/>
      <c r="Q286" s="118"/>
      <c r="R286" s="118"/>
      <c r="S286" s="118"/>
      <c r="T286" s="136" t="s">
        <v>4</v>
      </c>
      <c r="U286" s="136"/>
      <c r="V286" s="136" t="s">
        <v>5</v>
      </c>
      <c r="W286" s="136"/>
      <c r="X286" s="136" t="s">
        <v>6</v>
      </c>
      <c r="Y286" s="136"/>
      <c r="Z286" s="118" t="s">
        <v>46</v>
      </c>
      <c r="AA286" s="136" t="s">
        <v>405</v>
      </c>
    </row>
    <row r="287" spans="1:27" x14ac:dyDescent="0.25">
      <c r="A287" s="136"/>
      <c r="B287" s="136"/>
      <c r="C287" s="136"/>
      <c r="D287" s="118"/>
      <c r="E287" s="118"/>
      <c r="F287" s="118"/>
      <c r="G287" s="118"/>
      <c r="H287" s="118"/>
      <c r="I287" s="118"/>
      <c r="J287" s="118"/>
      <c r="K287" s="118"/>
      <c r="L287" s="118"/>
      <c r="M287" s="118"/>
      <c r="N287" s="118"/>
      <c r="O287" s="118"/>
      <c r="P287" s="118"/>
      <c r="Q287" s="118"/>
      <c r="R287" s="118"/>
      <c r="S287" s="118"/>
      <c r="T287" s="118" t="s">
        <v>0</v>
      </c>
      <c r="U287" s="118"/>
      <c r="V287" s="118" t="s">
        <v>0</v>
      </c>
      <c r="W287" s="118"/>
      <c r="X287" s="118" t="s">
        <v>0</v>
      </c>
      <c r="Y287" s="118"/>
      <c r="Z287" s="118" t="s">
        <v>0</v>
      </c>
      <c r="AA287" s="136"/>
    </row>
    <row r="288" spans="1:27" x14ac:dyDescent="0.25">
      <c r="A288" s="118" t="s">
        <v>7</v>
      </c>
      <c r="B288" s="118" t="s">
        <v>8</v>
      </c>
      <c r="C288" s="118" t="s">
        <v>9</v>
      </c>
      <c r="D288" s="118"/>
      <c r="E288" s="118"/>
      <c r="F288" s="118"/>
      <c r="G288" s="118"/>
      <c r="H288" s="118"/>
      <c r="I288" s="118"/>
      <c r="J288" s="118"/>
      <c r="K288" s="118"/>
      <c r="L288" s="118"/>
      <c r="M288" s="118"/>
      <c r="N288" s="118"/>
      <c r="O288" s="118"/>
      <c r="P288" s="118"/>
      <c r="Q288" s="118"/>
      <c r="R288" s="118"/>
      <c r="S288" s="118"/>
      <c r="T288" s="118"/>
      <c r="U288" s="118" t="s">
        <v>10</v>
      </c>
      <c r="V288" s="118"/>
      <c r="W288" s="118" t="s">
        <v>10</v>
      </c>
      <c r="X288" s="118"/>
      <c r="Y288" s="118" t="s">
        <v>10</v>
      </c>
      <c r="Z288" s="118"/>
      <c r="AA288" s="118" t="s">
        <v>10</v>
      </c>
    </row>
    <row r="289" spans="1:27" x14ac:dyDescent="0.25">
      <c r="A289" s="112" t="s">
        <v>387</v>
      </c>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row>
    <row r="290" spans="1:27" x14ac:dyDescent="0.25">
      <c r="A290" s="113" t="s">
        <v>266</v>
      </c>
      <c r="B290" s="114">
        <v>43973</v>
      </c>
      <c r="C290" s="115">
        <v>31.65</v>
      </c>
      <c r="D290" s="115"/>
      <c r="E290" s="115"/>
      <c r="F290" s="115"/>
      <c r="G290" s="115"/>
      <c r="H290" s="115"/>
      <c r="I290" s="115"/>
      <c r="J290" s="115"/>
      <c r="K290" s="115"/>
      <c r="L290" s="115"/>
      <c r="M290" s="115"/>
      <c r="N290" s="115"/>
      <c r="O290" s="115"/>
      <c r="P290" s="115"/>
      <c r="Q290" s="115"/>
      <c r="R290" s="115"/>
      <c r="S290" s="115"/>
      <c r="T290" s="115">
        <v>-17.892385004342401</v>
      </c>
      <c r="U290" s="116">
        <v>23</v>
      </c>
      <c r="V290" s="115">
        <v>-1.4107136941373899</v>
      </c>
      <c r="W290" s="116">
        <v>15</v>
      </c>
      <c r="X290" s="115">
        <v>3.2173105705121801</v>
      </c>
      <c r="Y290" s="116">
        <v>15</v>
      </c>
      <c r="Z290" s="115">
        <v>8.8112945088636199</v>
      </c>
      <c r="AA290" s="116">
        <v>27</v>
      </c>
    </row>
    <row r="291" spans="1:27" x14ac:dyDescent="0.25">
      <c r="A291" s="113" t="s">
        <v>406</v>
      </c>
      <c r="B291" s="114">
        <v>43973</v>
      </c>
      <c r="C291" s="115">
        <v>25.89</v>
      </c>
      <c r="D291" s="115"/>
      <c r="E291" s="115"/>
      <c r="F291" s="115"/>
      <c r="G291" s="115"/>
      <c r="H291" s="115"/>
      <c r="I291" s="115"/>
      <c r="J291" s="115"/>
      <c r="K291" s="115"/>
      <c r="L291" s="115"/>
      <c r="M291" s="115"/>
      <c r="N291" s="115"/>
      <c r="O291" s="115"/>
      <c r="P291" s="115"/>
      <c r="Q291" s="115"/>
      <c r="R291" s="115"/>
      <c r="S291" s="115"/>
      <c r="T291" s="115">
        <v>-16.599724136960401</v>
      </c>
      <c r="U291" s="116">
        <v>16</v>
      </c>
      <c r="V291" s="115">
        <v>-0.56895648703922097</v>
      </c>
      <c r="W291" s="116">
        <v>12</v>
      </c>
      <c r="X291" s="115">
        <v>4.0568923805047401</v>
      </c>
      <c r="Y291" s="116">
        <v>11</v>
      </c>
      <c r="Z291" s="115">
        <v>8.2106370237986308</v>
      </c>
      <c r="AA291" s="116">
        <v>31</v>
      </c>
    </row>
    <row r="292" spans="1:27" x14ac:dyDescent="0.25">
      <c r="A292" s="113" t="s">
        <v>267</v>
      </c>
      <c r="B292" s="114">
        <v>43973</v>
      </c>
      <c r="C292" s="115">
        <v>25.89</v>
      </c>
      <c r="D292" s="115"/>
      <c r="E292" s="115"/>
      <c r="F292" s="115"/>
      <c r="G292" s="115"/>
      <c r="H292" s="115"/>
      <c r="I292" s="115"/>
      <c r="J292" s="115"/>
      <c r="K292" s="115"/>
      <c r="L292" s="115"/>
      <c r="M292" s="115"/>
      <c r="N292" s="115"/>
      <c r="O292" s="115"/>
      <c r="P292" s="115"/>
      <c r="Q292" s="115"/>
      <c r="R292" s="115"/>
      <c r="S292" s="115"/>
      <c r="T292" s="115">
        <v>-16.599724136960401</v>
      </c>
      <c r="U292" s="116">
        <v>16</v>
      </c>
      <c r="V292" s="115">
        <v>-0.56895648703922097</v>
      </c>
      <c r="W292" s="116">
        <v>12</v>
      </c>
      <c r="X292" s="115">
        <v>4.0568923805047401</v>
      </c>
      <c r="Y292" s="116">
        <v>11</v>
      </c>
      <c r="Z292" s="115">
        <v>8.2106370237986308</v>
      </c>
      <c r="AA292" s="116">
        <v>31</v>
      </c>
    </row>
    <row r="293" spans="1:27" x14ac:dyDescent="0.25">
      <c r="A293" s="113" t="s">
        <v>268</v>
      </c>
      <c r="B293" s="114">
        <v>43973</v>
      </c>
      <c r="C293" s="115">
        <v>39.51</v>
      </c>
      <c r="D293" s="115"/>
      <c r="E293" s="115"/>
      <c r="F293" s="115"/>
      <c r="G293" s="115"/>
      <c r="H293" s="115"/>
      <c r="I293" s="115"/>
      <c r="J293" s="115"/>
      <c r="K293" s="115"/>
      <c r="L293" s="115"/>
      <c r="M293" s="115"/>
      <c r="N293" s="115"/>
      <c r="O293" s="115"/>
      <c r="P293" s="115"/>
      <c r="Q293" s="115"/>
      <c r="R293" s="115"/>
      <c r="S293" s="115"/>
      <c r="T293" s="115">
        <v>-11.6924551251228</v>
      </c>
      <c r="U293" s="116">
        <v>9</v>
      </c>
      <c r="V293" s="115">
        <v>3.9035216592126201</v>
      </c>
      <c r="W293" s="116">
        <v>3</v>
      </c>
      <c r="X293" s="115">
        <v>5.3581216149054001</v>
      </c>
      <c r="Y293" s="116">
        <v>4</v>
      </c>
      <c r="Z293" s="115">
        <v>14.119685241285101</v>
      </c>
      <c r="AA293" s="116">
        <v>12</v>
      </c>
    </row>
    <row r="294" spans="1:27" x14ac:dyDescent="0.25">
      <c r="A294" s="113" t="s">
        <v>269</v>
      </c>
      <c r="B294" s="114">
        <v>43973</v>
      </c>
      <c r="C294" s="115">
        <v>34.72</v>
      </c>
      <c r="D294" s="115"/>
      <c r="E294" s="115"/>
      <c r="F294" s="115"/>
      <c r="G294" s="115"/>
      <c r="H294" s="115"/>
      <c r="I294" s="115"/>
      <c r="J294" s="115"/>
      <c r="K294" s="115"/>
      <c r="L294" s="115"/>
      <c r="M294" s="115"/>
      <c r="N294" s="115"/>
      <c r="O294" s="115"/>
      <c r="P294" s="115"/>
      <c r="Q294" s="115"/>
      <c r="R294" s="115"/>
      <c r="S294" s="115"/>
      <c r="T294" s="115">
        <v>-20.5111808704414</v>
      </c>
      <c r="U294" s="116">
        <v>35</v>
      </c>
      <c r="V294" s="115">
        <v>-6.2491674323442696</v>
      </c>
      <c r="W294" s="116">
        <v>43</v>
      </c>
      <c r="X294" s="115">
        <v>-1.0158359077120001</v>
      </c>
      <c r="Y294" s="116">
        <v>39</v>
      </c>
      <c r="Z294" s="115">
        <v>-2.1415624719089901</v>
      </c>
      <c r="AA294" s="116">
        <v>47</v>
      </c>
    </row>
    <row r="295" spans="1:27" x14ac:dyDescent="0.25">
      <c r="A295" s="113" t="s">
        <v>270</v>
      </c>
      <c r="B295" s="114">
        <v>43973</v>
      </c>
      <c r="C295" s="115">
        <v>33.572000000000003</v>
      </c>
      <c r="D295" s="115"/>
      <c r="E295" s="115"/>
      <c r="F295" s="115"/>
      <c r="G295" s="115"/>
      <c r="H295" s="115"/>
      <c r="I295" s="115"/>
      <c r="J295" s="115"/>
      <c r="K295" s="115"/>
      <c r="L295" s="115"/>
      <c r="M295" s="115"/>
      <c r="N295" s="115"/>
      <c r="O295" s="115"/>
      <c r="P295" s="115"/>
      <c r="Q295" s="115"/>
      <c r="R295" s="115"/>
      <c r="S295" s="115"/>
      <c r="T295" s="115">
        <v>-11.378999874260399</v>
      </c>
      <c r="U295" s="116">
        <v>7</v>
      </c>
      <c r="V295" s="115">
        <v>0.11846612995113801</v>
      </c>
      <c r="W295" s="116">
        <v>9</v>
      </c>
      <c r="X295" s="115">
        <v>2.6724284420923299</v>
      </c>
      <c r="Y295" s="116">
        <v>21</v>
      </c>
      <c r="Z295" s="115">
        <v>8.7829860050474107</v>
      </c>
      <c r="AA295" s="116">
        <v>28</v>
      </c>
    </row>
    <row r="296" spans="1:27" x14ac:dyDescent="0.25">
      <c r="A296" s="113" t="s">
        <v>271</v>
      </c>
      <c r="B296" s="114">
        <v>43973</v>
      </c>
      <c r="C296" s="115">
        <v>7.94</v>
      </c>
      <c r="D296" s="115"/>
      <c r="E296" s="115"/>
      <c r="F296" s="115"/>
      <c r="G296" s="115"/>
      <c r="H296" s="115"/>
      <c r="I296" s="115"/>
      <c r="J296" s="115"/>
      <c r="K296" s="115"/>
      <c r="L296" s="115"/>
      <c r="M296" s="115"/>
      <c r="N296" s="115"/>
      <c r="O296" s="115"/>
      <c r="P296" s="115"/>
      <c r="Q296" s="115"/>
      <c r="R296" s="115"/>
      <c r="S296" s="115"/>
      <c r="T296" s="115">
        <v>-5.5733156598636802</v>
      </c>
      <c r="U296" s="116">
        <v>2</v>
      </c>
      <c r="V296" s="115"/>
      <c r="W296" s="116"/>
      <c r="X296" s="115"/>
      <c r="Y296" s="116"/>
      <c r="Z296" s="115">
        <v>-9.7243854237690108</v>
      </c>
      <c r="AA296" s="116">
        <v>54</v>
      </c>
    </row>
    <row r="297" spans="1:27" x14ac:dyDescent="0.25">
      <c r="A297" s="113" t="s">
        <v>272</v>
      </c>
      <c r="B297" s="114">
        <v>43973</v>
      </c>
      <c r="C297" s="115">
        <v>9.6</v>
      </c>
      <c r="D297" s="115"/>
      <c r="E297" s="115"/>
      <c r="F297" s="115"/>
      <c r="G297" s="115"/>
      <c r="H297" s="115"/>
      <c r="I297" s="115"/>
      <c r="J297" s="115"/>
      <c r="K297" s="115"/>
      <c r="L297" s="115"/>
      <c r="M297" s="115"/>
      <c r="N297" s="115"/>
      <c r="O297" s="115"/>
      <c r="P297" s="115"/>
      <c r="Q297" s="115"/>
      <c r="R297" s="115"/>
      <c r="S297" s="115"/>
      <c r="T297" s="115">
        <v>-9.2374518371605401</v>
      </c>
      <c r="U297" s="116">
        <v>6</v>
      </c>
      <c r="V297" s="115"/>
      <c r="W297" s="116"/>
      <c r="X297" s="115"/>
      <c r="Y297" s="116"/>
      <c r="Z297" s="115">
        <v>-2.5319434790168001</v>
      </c>
      <c r="AA297" s="116">
        <v>48</v>
      </c>
    </row>
    <row r="298" spans="1:27" x14ac:dyDescent="0.25">
      <c r="A298" s="113" t="s">
        <v>273</v>
      </c>
      <c r="B298" s="114">
        <v>43973</v>
      </c>
      <c r="C298" s="115">
        <v>47.4</v>
      </c>
      <c r="D298" s="115"/>
      <c r="E298" s="115"/>
      <c r="F298" s="115"/>
      <c r="G298" s="115"/>
      <c r="H298" s="115"/>
      <c r="I298" s="115"/>
      <c r="J298" s="115"/>
      <c r="K298" s="115"/>
      <c r="L298" s="115"/>
      <c r="M298" s="115"/>
      <c r="N298" s="115"/>
      <c r="O298" s="115"/>
      <c r="P298" s="115"/>
      <c r="Q298" s="115"/>
      <c r="R298" s="115"/>
      <c r="S298" s="115"/>
      <c r="T298" s="115">
        <v>-6.1033023906697998</v>
      </c>
      <c r="U298" s="116">
        <v>3</v>
      </c>
      <c r="V298" s="115">
        <v>2.7289998117284799</v>
      </c>
      <c r="W298" s="116">
        <v>5</v>
      </c>
      <c r="X298" s="115">
        <v>4.7985090208876304</v>
      </c>
      <c r="Y298" s="116">
        <v>7</v>
      </c>
      <c r="Z298" s="115">
        <v>14.8423626354143</v>
      </c>
      <c r="AA298" s="116">
        <v>10</v>
      </c>
    </row>
    <row r="299" spans="1:27" x14ac:dyDescent="0.25">
      <c r="A299" s="113" t="s">
        <v>274</v>
      </c>
      <c r="B299" s="114">
        <v>43973</v>
      </c>
      <c r="C299" s="115">
        <v>57.55</v>
      </c>
      <c r="D299" s="115"/>
      <c r="E299" s="115"/>
      <c r="F299" s="115"/>
      <c r="G299" s="115"/>
      <c r="H299" s="115"/>
      <c r="I299" s="115"/>
      <c r="J299" s="115"/>
      <c r="K299" s="115"/>
      <c r="L299" s="115"/>
      <c r="M299" s="115"/>
      <c r="N299" s="115"/>
      <c r="O299" s="115"/>
      <c r="P299" s="115"/>
      <c r="Q299" s="115"/>
      <c r="R299" s="115"/>
      <c r="S299" s="115"/>
      <c r="T299" s="115">
        <v>-12.304446081430299</v>
      </c>
      <c r="U299" s="116">
        <v>11</v>
      </c>
      <c r="V299" s="115">
        <v>2.46089871326358</v>
      </c>
      <c r="W299" s="116">
        <v>6</v>
      </c>
      <c r="X299" s="115">
        <v>4.6838417117563296</v>
      </c>
      <c r="Y299" s="116">
        <v>8</v>
      </c>
      <c r="Z299" s="115">
        <v>16.316050676348201</v>
      </c>
      <c r="AA299" s="116">
        <v>6</v>
      </c>
    </row>
    <row r="300" spans="1:27" x14ac:dyDescent="0.25">
      <c r="A300" s="113" t="s">
        <v>275</v>
      </c>
      <c r="B300" s="114">
        <v>43973</v>
      </c>
      <c r="C300" s="115">
        <v>39.595999999999997</v>
      </c>
      <c r="D300" s="115"/>
      <c r="E300" s="115"/>
      <c r="F300" s="115"/>
      <c r="G300" s="115"/>
      <c r="H300" s="115"/>
      <c r="I300" s="115"/>
      <c r="J300" s="115"/>
      <c r="K300" s="115"/>
      <c r="L300" s="115"/>
      <c r="M300" s="115"/>
      <c r="N300" s="115"/>
      <c r="O300" s="115"/>
      <c r="P300" s="115"/>
      <c r="Q300" s="115"/>
      <c r="R300" s="115"/>
      <c r="S300" s="115"/>
      <c r="T300" s="115">
        <v>-17.641767417535799</v>
      </c>
      <c r="U300" s="116">
        <v>21</v>
      </c>
      <c r="V300" s="115">
        <v>-1.95471077520799</v>
      </c>
      <c r="W300" s="116">
        <v>17</v>
      </c>
      <c r="X300" s="115">
        <v>5.0101457814302304</v>
      </c>
      <c r="Y300" s="116">
        <v>6</v>
      </c>
      <c r="Z300" s="115">
        <v>10.8576306134213</v>
      </c>
      <c r="AA300" s="116">
        <v>22</v>
      </c>
    </row>
    <row r="301" spans="1:27" x14ac:dyDescent="0.25">
      <c r="A301" s="113" t="s">
        <v>276</v>
      </c>
      <c r="B301" s="114">
        <v>43973</v>
      </c>
      <c r="C301" s="115">
        <v>36.97</v>
      </c>
      <c r="D301" s="115"/>
      <c r="E301" s="115"/>
      <c r="F301" s="115"/>
      <c r="G301" s="115"/>
      <c r="H301" s="115"/>
      <c r="I301" s="115"/>
      <c r="J301" s="115"/>
      <c r="K301" s="115"/>
      <c r="L301" s="115"/>
      <c r="M301" s="115"/>
      <c r="N301" s="115"/>
      <c r="O301" s="115"/>
      <c r="P301" s="115"/>
      <c r="Q301" s="115"/>
      <c r="R301" s="115"/>
      <c r="S301" s="115"/>
      <c r="T301" s="115">
        <v>-20.8626282107478</v>
      </c>
      <c r="U301" s="116">
        <v>38</v>
      </c>
      <c r="V301" s="115">
        <v>-4.2375528145957801</v>
      </c>
      <c r="W301" s="116">
        <v>32</v>
      </c>
      <c r="X301" s="115">
        <v>0.29057069917813999</v>
      </c>
      <c r="Y301" s="116">
        <v>32</v>
      </c>
      <c r="Z301" s="115">
        <v>12.1531188483322</v>
      </c>
      <c r="AA301" s="116">
        <v>17</v>
      </c>
    </row>
    <row r="302" spans="1:27" x14ac:dyDescent="0.25">
      <c r="A302" s="113" t="s">
        <v>277</v>
      </c>
      <c r="B302" s="114">
        <v>43973</v>
      </c>
      <c r="C302" s="115">
        <v>11.2219</v>
      </c>
      <c r="D302" s="115"/>
      <c r="E302" s="115"/>
      <c r="F302" s="115"/>
      <c r="G302" s="115"/>
      <c r="H302" s="115"/>
      <c r="I302" s="115"/>
      <c r="J302" s="115"/>
      <c r="K302" s="115"/>
      <c r="L302" s="115"/>
      <c r="M302" s="115"/>
      <c r="N302" s="115"/>
      <c r="O302" s="115"/>
      <c r="P302" s="115"/>
      <c r="Q302" s="115"/>
      <c r="R302" s="115"/>
      <c r="S302" s="115"/>
      <c r="T302" s="115">
        <v>-21.622571281450199</v>
      </c>
      <c r="U302" s="116">
        <v>42</v>
      </c>
      <c r="V302" s="115">
        <v>-4.3539871478974499</v>
      </c>
      <c r="W302" s="116">
        <v>34</v>
      </c>
      <c r="X302" s="115"/>
      <c r="Y302" s="116"/>
      <c r="Z302" s="115">
        <v>2.6563492669115401</v>
      </c>
      <c r="AA302" s="116">
        <v>40</v>
      </c>
    </row>
    <row r="303" spans="1:27" x14ac:dyDescent="0.25">
      <c r="A303" s="113" t="s">
        <v>278</v>
      </c>
      <c r="B303" s="114">
        <v>43973</v>
      </c>
      <c r="C303" s="115">
        <v>409.71620000000001</v>
      </c>
      <c r="D303" s="115"/>
      <c r="E303" s="115"/>
      <c r="F303" s="115"/>
      <c r="G303" s="115"/>
      <c r="H303" s="115"/>
      <c r="I303" s="115"/>
      <c r="J303" s="115"/>
      <c r="K303" s="115"/>
      <c r="L303" s="115"/>
      <c r="M303" s="115"/>
      <c r="N303" s="115"/>
      <c r="O303" s="115"/>
      <c r="P303" s="115"/>
      <c r="Q303" s="115"/>
      <c r="R303" s="115"/>
      <c r="S303" s="115"/>
      <c r="T303" s="115">
        <v>-27.366425487390099</v>
      </c>
      <c r="U303" s="116">
        <v>54</v>
      </c>
      <c r="V303" s="115">
        <v>-5.8882969806948902</v>
      </c>
      <c r="W303" s="116">
        <v>40</v>
      </c>
      <c r="X303" s="115">
        <v>-0.603868784953696</v>
      </c>
      <c r="Y303" s="116">
        <v>36</v>
      </c>
      <c r="Z303" s="115">
        <v>19.2084548561843</v>
      </c>
      <c r="AA303" s="116">
        <v>2</v>
      </c>
    </row>
    <row r="304" spans="1:27" x14ac:dyDescent="0.25">
      <c r="A304" s="113" t="s">
        <v>279</v>
      </c>
      <c r="B304" s="114">
        <v>43973</v>
      </c>
      <c r="C304" s="115">
        <v>269.34199999999998</v>
      </c>
      <c r="D304" s="115"/>
      <c r="E304" s="115"/>
      <c r="F304" s="115"/>
      <c r="G304" s="115"/>
      <c r="H304" s="115"/>
      <c r="I304" s="115"/>
      <c r="J304" s="115"/>
      <c r="K304" s="115"/>
      <c r="L304" s="115"/>
      <c r="M304" s="115"/>
      <c r="N304" s="115"/>
      <c r="O304" s="115"/>
      <c r="P304" s="115"/>
      <c r="Q304" s="115"/>
      <c r="R304" s="115"/>
      <c r="S304" s="115"/>
      <c r="T304" s="115">
        <v>-25.8169370639229</v>
      </c>
      <c r="U304" s="116">
        <v>50</v>
      </c>
      <c r="V304" s="115">
        <v>-3.5882606031916402</v>
      </c>
      <c r="W304" s="116">
        <v>28</v>
      </c>
      <c r="X304" s="115">
        <v>2.8168979075550502</v>
      </c>
      <c r="Y304" s="116">
        <v>19</v>
      </c>
      <c r="Z304" s="115">
        <v>18.505205542120201</v>
      </c>
      <c r="AA304" s="116">
        <v>3</v>
      </c>
    </row>
    <row r="305" spans="1:27" x14ac:dyDescent="0.25">
      <c r="A305" s="113" t="s">
        <v>280</v>
      </c>
      <c r="B305" s="114">
        <v>43973</v>
      </c>
      <c r="C305" s="115">
        <v>375.57600000000002</v>
      </c>
      <c r="D305" s="115"/>
      <c r="E305" s="115"/>
      <c r="F305" s="115"/>
      <c r="G305" s="115"/>
      <c r="H305" s="115"/>
      <c r="I305" s="115"/>
      <c r="J305" s="115"/>
      <c r="K305" s="115"/>
      <c r="L305" s="115"/>
      <c r="M305" s="115"/>
      <c r="N305" s="115"/>
      <c r="O305" s="115"/>
      <c r="P305" s="115"/>
      <c r="Q305" s="115"/>
      <c r="R305" s="115"/>
      <c r="S305" s="115"/>
      <c r="T305" s="115">
        <v>-28.071944429756901</v>
      </c>
      <c r="U305" s="116">
        <v>57</v>
      </c>
      <c r="V305" s="115">
        <v>-7.49559628075502</v>
      </c>
      <c r="W305" s="116">
        <v>47</v>
      </c>
      <c r="X305" s="115">
        <v>-0.93338291384994598</v>
      </c>
      <c r="Y305" s="116">
        <v>38</v>
      </c>
      <c r="Z305" s="115">
        <v>22.0226189517943</v>
      </c>
      <c r="AA305" s="116">
        <v>1</v>
      </c>
    </row>
    <row r="306" spans="1:27" x14ac:dyDescent="0.25">
      <c r="A306" s="113" t="s">
        <v>281</v>
      </c>
      <c r="B306" s="114">
        <v>43973</v>
      </c>
      <c r="C306" s="115">
        <v>28.306100000000001</v>
      </c>
      <c r="D306" s="115"/>
      <c r="E306" s="115"/>
      <c r="F306" s="115"/>
      <c r="G306" s="115"/>
      <c r="H306" s="115"/>
      <c r="I306" s="115"/>
      <c r="J306" s="115"/>
      <c r="K306" s="115"/>
      <c r="L306" s="115"/>
      <c r="M306" s="115"/>
      <c r="N306" s="115"/>
      <c r="O306" s="115"/>
      <c r="P306" s="115"/>
      <c r="Q306" s="115"/>
      <c r="R306" s="115"/>
      <c r="S306" s="115"/>
      <c r="T306" s="115">
        <v>-22.086930283013601</v>
      </c>
      <c r="U306" s="116">
        <v>45</v>
      </c>
      <c r="V306" s="115">
        <v>-5.8891145802786502</v>
      </c>
      <c r="W306" s="116">
        <v>41</v>
      </c>
      <c r="X306" s="115">
        <v>1.2983348688938301</v>
      </c>
      <c r="Y306" s="116">
        <v>26</v>
      </c>
      <c r="Z306" s="115">
        <v>8.0828778893484099</v>
      </c>
      <c r="AA306" s="116">
        <v>33</v>
      </c>
    </row>
    <row r="307" spans="1:27" x14ac:dyDescent="0.25">
      <c r="A307" s="113" t="s">
        <v>282</v>
      </c>
      <c r="B307" s="114">
        <v>43973</v>
      </c>
      <c r="C307" s="115">
        <v>299.04000000000002</v>
      </c>
      <c r="D307" s="115"/>
      <c r="E307" s="115"/>
      <c r="F307" s="115"/>
      <c r="G307" s="115"/>
      <c r="H307" s="115"/>
      <c r="I307" s="115"/>
      <c r="J307" s="115"/>
      <c r="K307" s="115"/>
      <c r="L307" s="115"/>
      <c r="M307" s="115"/>
      <c r="N307" s="115"/>
      <c r="O307" s="115"/>
      <c r="P307" s="115"/>
      <c r="Q307" s="115"/>
      <c r="R307" s="115"/>
      <c r="S307" s="115"/>
      <c r="T307" s="115">
        <v>-21.4448170052992</v>
      </c>
      <c r="U307" s="116">
        <v>40</v>
      </c>
      <c r="V307" s="115">
        <v>-2.3130481948071102</v>
      </c>
      <c r="W307" s="116">
        <v>22</v>
      </c>
      <c r="X307" s="115">
        <v>2.1307416928864602</v>
      </c>
      <c r="Y307" s="116">
        <v>22</v>
      </c>
      <c r="Z307" s="115">
        <v>17.7720129963947</v>
      </c>
      <c r="AA307" s="116">
        <v>4</v>
      </c>
    </row>
    <row r="308" spans="1:27" x14ac:dyDescent="0.25">
      <c r="A308" s="113" t="s">
        <v>283</v>
      </c>
      <c r="B308" s="114">
        <v>43973</v>
      </c>
      <c r="C308" s="115">
        <v>7.82</v>
      </c>
      <c r="D308" s="115"/>
      <c r="E308" s="115"/>
      <c r="F308" s="115"/>
      <c r="G308" s="115"/>
      <c r="H308" s="115"/>
      <c r="I308" s="115"/>
      <c r="J308" s="115"/>
      <c r="K308" s="115"/>
      <c r="L308" s="115"/>
      <c r="M308" s="115"/>
      <c r="N308" s="115"/>
      <c r="O308" s="115"/>
      <c r="P308" s="115"/>
      <c r="Q308" s="115"/>
      <c r="R308" s="115"/>
      <c r="S308" s="115"/>
      <c r="T308" s="115">
        <v>-27.849966004381599</v>
      </c>
      <c r="U308" s="116">
        <v>56</v>
      </c>
      <c r="V308" s="115"/>
      <c r="W308" s="116"/>
      <c r="X308" s="115"/>
      <c r="Y308" s="116"/>
      <c r="Z308" s="115">
        <v>-10.7267810530138</v>
      </c>
      <c r="AA308" s="116">
        <v>58</v>
      </c>
    </row>
    <row r="309" spans="1:27" x14ac:dyDescent="0.25">
      <c r="A309" s="113" t="s">
        <v>284</v>
      </c>
      <c r="B309" s="114">
        <v>43973</v>
      </c>
      <c r="C309" s="115">
        <v>22.08</v>
      </c>
      <c r="D309" s="115"/>
      <c r="E309" s="115"/>
      <c r="F309" s="115"/>
      <c r="G309" s="115"/>
      <c r="H309" s="115"/>
      <c r="I309" s="115"/>
      <c r="J309" s="115"/>
      <c r="K309" s="115"/>
      <c r="L309" s="115"/>
      <c r="M309" s="115"/>
      <c r="N309" s="115"/>
      <c r="O309" s="115"/>
      <c r="P309" s="115"/>
      <c r="Q309" s="115"/>
      <c r="R309" s="115"/>
      <c r="S309" s="115"/>
      <c r="T309" s="115">
        <v>-14.3129973249904</v>
      </c>
      <c r="U309" s="116">
        <v>12</v>
      </c>
      <c r="V309" s="115">
        <v>-1.8920496886663301</v>
      </c>
      <c r="W309" s="116">
        <v>16</v>
      </c>
      <c r="X309" s="115">
        <v>1.5397759888928899</v>
      </c>
      <c r="Y309" s="116">
        <v>25</v>
      </c>
      <c r="Z309" s="115">
        <v>12.5466698877251</v>
      </c>
      <c r="AA309" s="116">
        <v>16</v>
      </c>
    </row>
    <row r="310" spans="1:27" x14ac:dyDescent="0.25">
      <c r="A310" s="113" t="s">
        <v>285</v>
      </c>
      <c r="B310" s="114">
        <v>43973</v>
      </c>
      <c r="C310" s="115">
        <v>40.57</v>
      </c>
      <c r="D310" s="115"/>
      <c r="E310" s="115"/>
      <c r="F310" s="115"/>
      <c r="G310" s="115"/>
      <c r="H310" s="115"/>
      <c r="I310" s="115"/>
      <c r="J310" s="115"/>
      <c r="K310" s="115"/>
      <c r="L310" s="115"/>
      <c r="M310" s="115"/>
      <c r="N310" s="115"/>
      <c r="O310" s="115"/>
      <c r="P310" s="115"/>
      <c r="Q310" s="115"/>
      <c r="R310" s="115"/>
      <c r="S310" s="115"/>
      <c r="T310" s="115">
        <v>-27.258294843146999</v>
      </c>
      <c r="U310" s="116">
        <v>53</v>
      </c>
      <c r="V310" s="115">
        <v>-5.2034859696706901</v>
      </c>
      <c r="W310" s="116">
        <v>38</v>
      </c>
      <c r="X310" s="115">
        <v>0.207075987682316</v>
      </c>
      <c r="Y310" s="116">
        <v>33</v>
      </c>
      <c r="Z310" s="115">
        <v>13.057682454939499</v>
      </c>
      <c r="AA310" s="116">
        <v>14</v>
      </c>
    </row>
    <row r="311" spans="1:27" x14ac:dyDescent="0.25">
      <c r="A311" s="113" t="s">
        <v>286</v>
      </c>
      <c r="B311" s="114">
        <v>43973</v>
      </c>
      <c r="C311" s="115">
        <v>7.66</v>
      </c>
      <c r="D311" s="115"/>
      <c r="E311" s="115"/>
      <c r="F311" s="115"/>
      <c r="G311" s="115"/>
      <c r="H311" s="115"/>
      <c r="I311" s="115"/>
      <c r="J311" s="115"/>
      <c r="K311" s="115"/>
      <c r="L311" s="115"/>
      <c r="M311" s="115"/>
      <c r="N311" s="115"/>
      <c r="O311" s="115"/>
      <c r="P311" s="115"/>
      <c r="Q311" s="115"/>
      <c r="R311" s="115"/>
      <c r="S311" s="115"/>
      <c r="T311" s="115">
        <v>-20.8107528338527</v>
      </c>
      <c r="U311" s="116">
        <v>37</v>
      </c>
      <c r="V311" s="115"/>
      <c r="W311" s="116"/>
      <c r="X311" s="115"/>
      <c r="Y311" s="116"/>
      <c r="Z311" s="115">
        <v>-10.5125799646391</v>
      </c>
      <c r="AA311" s="116">
        <v>57</v>
      </c>
    </row>
    <row r="312" spans="1:27" x14ac:dyDescent="0.25">
      <c r="A312" s="113" t="s">
        <v>287</v>
      </c>
      <c r="B312" s="114">
        <v>43973</v>
      </c>
      <c r="C312" s="115">
        <v>42.74</v>
      </c>
      <c r="D312" s="115"/>
      <c r="E312" s="115"/>
      <c r="F312" s="115"/>
      <c r="G312" s="115"/>
      <c r="H312" s="115"/>
      <c r="I312" s="115"/>
      <c r="J312" s="115"/>
      <c r="K312" s="115"/>
      <c r="L312" s="115"/>
      <c r="M312" s="115"/>
      <c r="N312" s="115"/>
      <c r="O312" s="115"/>
      <c r="P312" s="115"/>
      <c r="Q312" s="115"/>
      <c r="R312" s="115"/>
      <c r="S312" s="115"/>
      <c r="T312" s="115">
        <v>-15.4911553165295</v>
      </c>
      <c r="U312" s="116">
        <v>13</v>
      </c>
      <c r="V312" s="115">
        <v>0.442144026469804</v>
      </c>
      <c r="W312" s="116">
        <v>8</v>
      </c>
      <c r="X312" s="115">
        <v>4.3485108619208201</v>
      </c>
      <c r="Y312" s="116">
        <v>10</v>
      </c>
      <c r="Z312" s="115">
        <v>11.444325522956399</v>
      </c>
      <c r="AA312" s="116">
        <v>19</v>
      </c>
    </row>
    <row r="313" spans="1:27" x14ac:dyDescent="0.25">
      <c r="A313" s="113" t="s">
        <v>288</v>
      </c>
      <c r="B313" s="114">
        <v>43973</v>
      </c>
      <c r="C313" s="115">
        <v>7.9154999999999998</v>
      </c>
      <c r="D313" s="115"/>
      <c r="E313" s="115"/>
      <c r="F313" s="115"/>
      <c r="G313" s="115"/>
      <c r="H313" s="115"/>
      <c r="I313" s="115"/>
      <c r="J313" s="115"/>
      <c r="K313" s="115"/>
      <c r="L313" s="115"/>
      <c r="M313" s="115"/>
      <c r="N313" s="115"/>
      <c r="O313" s="115"/>
      <c r="P313" s="115"/>
      <c r="Q313" s="115"/>
      <c r="R313" s="115"/>
      <c r="S313" s="115"/>
      <c r="T313" s="115"/>
      <c r="U313" s="116"/>
      <c r="V313" s="115"/>
      <c r="W313" s="116"/>
      <c r="X313" s="115"/>
      <c r="Y313" s="116"/>
      <c r="Z313" s="115">
        <v>-32.5102556433148</v>
      </c>
      <c r="AA313" s="116">
        <v>67</v>
      </c>
    </row>
    <row r="314" spans="1:27" x14ac:dyDescent="0.25">
      <c r="A314" s="113" t="s">
        <v>289</v>
      </c>
      <c r="B314" s="114">
        <v>43973</v>
      </c>
      <c r="C314" s="115">
        <v>13.536300000000001</v>
      </c>
      <c r="D314" s="115"/>
      <c r="E314" s="115"/>
      <c r="F314" s="115"/>
      <c r="G314" s="115"/>
      <c r="H314" s="115"/>
      <c r="I314" s="115"/>
      <c r="J314" s="115"/>
      <c r="K314" s="115"/>
      <c r="L314" s="115"/>
      <c r="M314" s="115"/>
      <c r="N314" s="115"/>
      <c r="O314" s="115"/>
      <c r="P314" s="115"/>
      <c r="Q314" s="115"/>
      <c r="R314" s="115"/>
      <c r="S314" s="115"/>
      <c r="T314" s="115">
        <v>-20.537971041809499</v>
      </c>
      <c r="U314" s="116">
        <v>36</v>
      </c>
      <c r="V314" s="115">
        <v>-2.0831190193768401</v>
      </c>
      <c r="W314" s="116">
        <v>19</v>
      </c>
      <c r="X314" s="115">
        <v>2.8707260458983201</v>
      </c>
      <c r="Y314" s="116">
        <v>18</v>
      </c>
      <c r="Z314" s="115">
        <v>2.5232660196384602</v>
      </c>
      <c r="AA314" s="116">
        <v>41</v>
      </c>
    </row>
    <row r="315" spans="1:27" x14ac:dyDescent="0.25">
      <c r="A315" s="113" t="s">
        <v>290</v>
      </c>
      <c r="B315" s="114">
        <v>43973</v>
      </c>
      <c r="C315" s="115">
        <v>36.045000000000002</v>
      </c>
      <c r="D315" s="115"/>
      <c r="E315" s="115"/>
      <c r="F315" s="115"/>
      <c r="G315" s="115"/>
      <c r="H315" s="115"/>
      <c r="I315" s="115"/>
      <c r="J315" s="115"/>
      <c r="K315" s="115"/>
      <c r="L315" s="115"/>
      <c r="M315" s="115"/>
      <c r="N315" s="115"/>
      <c r="O315" s="115"/>
      <c r="P315" s="115"/>
      <c r="Q315" s="115"/>
      <c r="R315" s="115"/>
      <c r="S315" s="115"/>
      <c r="T315" s="115">
        <v>-18.7168906804574</v>
      </c>
      <c r="U315" s="116">
        <v>26</v>
      </c>
      <c r="V315" s="115">
        <v>-2.16081051703889</v>
      </c>
      <c r="W315" s="116">
        <v>20</v>
      </c>
      <c r="X315" s="115">
        <v>3.1765831216989899</v>
      </c>
      <c r="Y315" s="116">
        <v>16</v>
      </c>
      <c r="Z315" s="115">
        <v>9.2426494233321499</v>
      </c>
      <c r="AA315" s="116">
        <v>24</v>
      </c>
    </row>
    <row r="316" spans="1:27" x14ac:dyDescent="0.25">
      <c r="A316" s="113" t="s">
        <v>291</v>
      </c>
      <c r="B316" s="114">
        <v>43973</v>
      </c>
      <c r="C316" s="115">
        <v>42.515999999999998</v>
      </c>
      <c r="D316" s="115"/>
      <c r="E316" s="115"/>
      <c r="F316" s="115"/>
      <c r="G316" s="115"/>
      <c r="H316" s="115"/>
      <c r="I316" s="115"/>
      <c r="J316" s="115"/>
      <c r="K316" s="115"/>
      <c r="L316" s="115"/>
      <c r="M316" s="115"/>
      <c r="N316" s="115"/>
      <c r="O316" s="115"/>
      <c r="P316" s="115"/>
      <c r="Q316" s="115"/>
      <c r="R316" s="115"/>
      <c r="S316" s="115"/>
      <c r="T316" s="115">
        <v>-20.160944235715601</v>
      </c>
      <c r="U316" s="116">
        <v>32</v>
      </c>
      <c r="V316" s="115">
        <v>-4.4927025121929303</v>
      </c>
      <c r="W316" s="116">
        <v>35</v>
      </c>
      <c r="X316" s="115">
        <v>2.7049350627026598</v>
      </c>
      <c r="Y316" s="116">
        <v>20</v>
      </c>
      <c r="Z316" s="115">
        <v>10.697170192495101</v>
      </c>
      <c r="AA316" s="116">
        <v>21</v>
      </c>
    </row>
    <row r="317" spans="1:27" x14ac:dyDescent="0.25">
      <c r="A317" s="113" t="s">
        <v>292</v>
      </c>
      <c r="B317" s="114">
        <v>43973</v>
      </c>
      <c r="C317" s="115">
        <v>53.811999999999998</v>
      </c>
      <c r="D317" s="115"/>
      <c r="E317" s="115"/>
      <c r="F317" s="115"/>
      <c r="G317" s="115"/>
      <c r="H317" s="115"/>
      <c r="I317" s="115"/>
      <c r="J317" s="115"/>
      <c r="K317" s="115"/>
      <c r="L317" s="115"/>
      <c r="M317" s="115"/>
      <c r="N317" s="115"/>
      <c r="O317" s="115"/>
      <c r="P317" s="115"/>
      <c r="Q317" s="115"/>
      <c r="R317" s="115"/>
      <c r="S317" s="115"/>
      <c r="T317" s="115">
        <v>-18.7219431697321</v>
      </c>
      <c r="U317" s="116">
        <v>27</v>
      </c>
      <c r="V317" s="115">
        <v>-1.1777401729503401</v>
      </c>
      <c r="W317" s="116">
        <v>14</v>
      </c>
      <c r="X317" s="115">
        <v>1.13332927127981</v>
      </c>
      <c r="Y317" s="116">
        <v>28</v>
      </c>
      <c r="Z317" s="115">
        <v>7.7326180550183903</v>
      </c>
      <c r="AA317" s="116">
        <v>34</v>
      </c>
    </row>
    <row r="318" spans="1:27" x14ac:dyDescent="0.25">
      <c r="A318" s="113" t="s">
        <v>293</v>
      </c>
      <c r="B318" s="114">
        <v>43973</v>
      </c>
      <c r="C318" s="115">
        <v>9.0879999999999992</v>
      </c>
      <c r="D318" s="115"/>
      <c r="E318" s="115"/>
      <c r="F318" s="115"/>
      <c r="G318" s="115"/>
      <c r="H318" s="115"/>
      <c r="I318" s="115"/>
      <c r="J318" s="115"/>
      <c r="K318" s="115"/>
      <c r="L318" s="115"/>
      <c r="M318" s="115"/>
      <c r="N318" s="115"/>
      <c r="O318" s="115"/>
      <c r="P318" s="115"/>
      <c r="Q318" s="115"/>
      <c r="R318" s="115"/>
      <c r="S318" s="115"/>
      <c r="T318" s="115">
        <v>-21.329725639630201</v>
      </c>
      <c r="U318" s="116">
        <v>39</v>
      </c>
      <c r="V318" s="115">
        <v>-6.2214638564061104</v>
      </c>
      <c r="W318" s="116">
        <v>42</v>
      </c>
      <c r="X318" s="115"/>
      <c r="Y318" s="116"/>
      <c r="Z318" s="115">
        <v>-2.6253666252890402</v>
      </c>
      <c r="AA318" s="116">
        <v>49</v>
      </c>
    </row>
    <row r="319" spans="1:27" x14ac:dyDescent="0.25">
      <c r="A319" s="113" t="s">
        <v>294</v>
      </c>
      <c r="B319" s="114">
        <v>43973</v>
      </c>
      <c r="C319" s="115">
        <v>14.327999999999999</v>
      </c>
      <c r="D319" s="115"/>
      <c r="E319" s="115"/>
      <c r="F319" s="115"/>
      <c r="G319" s="115"/>
      <c r="H319" s="115"/>
      <c r="I319" s="115"/>
      <c r="J319" s="115"/>
      <c r="K319" s="115"/>
      <c r="L319" s="115"/>
      <c r="M319" s="115"/>
      <c r="N319" s="115"/>
      <c r="O319" s="115"/>
      <c r="P319" s="115"/>
      <c r="Q319" s="115"/>
      <c r="R319" s="115"/>
      <c r="S319" s="115"/>
      <c r="T319" s="115">
        <v>-18.183361820483199</v>
      </c>
      <c r="U319" s="116">
        <v>24</v>
      </c>
      <c r="V319" s="115">
        <v>0.60103322480029897</v>
      </c>
      <c r="W319" s="116">
        <v>7</v>
      </c>
      <c r="X319" s="115"/>
      <c r="Y319" s="116"/>
      <c r="Z319" s="115">
        <v>8.5112164952810794</v>
      </c>
      <c r="AA319" s="116">
        <v>30</v>
      </c>
    </row>
    <row r="320" spans="1:27" x14ac:dyDescent="0.25">
      <c r="A320" s="113" t="s">
        <v>295</v>
      </c>
      <c r="B320" s="114">
        <v>43973</v>
      </c>
      <c r="C320" s="115">
        <v>13.6411</v>
      </c>
      <c r="D320" s="115"/>
      <c r="E320" s="115"/>
      <c r="F320" s="115"/>
      <c r="G320" s="115"/>
      <c r="H320" s="115"/>
      <c r="I320" s="115"/>
      <c r="J320" s="115"/>
      <c r="K320" s="115"/>
      <c r="L320" s="115"/>
      <c r="M320" s="115"/>
      <c r="N320" s="115"/>
      <c r="O320" s="115"/>
      <c r="P320" s="115"/>
      <c r="Q320" s="115"/>
      <c r="R320" s="115"/>
      <c r="S320" s="115"/>
      <c r="T320" s="115">
        <v>-19.904745204274899</v>
      </c>
      <c r="U320" s="116">
        <v>30</v>
      </c>
      <c r="V320" s="115">
        <v>-3.4296716394039999</v>
      </c>
      <c r="W320" s="116">
        <v>27</v>
      </c>
      <c r="X320" s="115">
        <v>5.2847762511725396</v>
      </c>
      <c r="Y320" s="116">
        <v>5</v>
      </c>
      <c r="Z320" s="115">
        <v>5.9905034381505304</v>
      </c>
      <c r="AA320" s="116">
        <v>36</v>
      </c>
    </row>
    <row r="321" spans="1:27" x14ac:dyDescent="0.25">
      <c r="A321" s="113" t="s">
        <v>296</v>
      </c>
      <c r="B321" s="114">
        <v>43973</v>
      </c>
      <c r="C321" s="115">
        <v>36.256300000000003</v>
      </c>
      <c r="D321" s="115"/>
      <c r="E321" s="115"/>
      <c r="F321" s="115"/>
      <c r="G321" s="115"/>
      <c r="H321" s="115"/>
      <c r="I321" s="115"/>
      <c r="J321" s="115"/>
      <c r="K321" s="115"/>
      <c r="L321" s="115"/>
      <c r="M321" s="115"/>
      <c r="N321" s="115"/>
      <c r="O321" s="115"/>
      <c r="P321" s="115"/>
      <c r="Q321" s="115"/>
      <c r="R321" s="115"/>
      <c r="S321" s="115"/>
      <c r="T321" s="115">
        <v>-34.323110699862198</v>
      </c>
      <c r="U321" s="116">
        <v>60</v>
      </c>
      <c r="V321" s="115">
        <v>-11.9657107731711</v>
      </c>
      <c r="W321" s="116">
        <v>50</v>
      </c>
      <c r="X321" s="115">
        <v>-4.6256770721036098</v>
      </c>
      <c r="Y321" s="116">
        <v>40</v>
      </c>
      <c r="Z321" s="115">
        <v>9.1726060878672993</v>
      </c>
      <c r="AA321" s="116">
        <v>25</v>
      </c>
    </row>
    <row r="322" spans="1:27" x14ac:dyDescent="0.25">
      <c r="A322" s="113" t="s">
        <v>297</v>
      </c>
      <c r="B322" s="114">
        <v>43973</v>
      </c>
      <c r="C322" s="115">
        <v>9.1477000000000004</v>
      </c>
      <c r="D322" s="115"/>
      <c r="E322" s="115"/>
      <c r="F322" s="115"/>
      <c r="G322" s="115"/>
      <c r="H322" s="115"/>
      <c r="I322" s="115"/>
      <c r="J322" s="115"/>
      <c r="K322" s="115"/>
      <c r="L322" s="115"/>
      <c r="M322" s="115"/>
      <c r="N322" s="115"/>
      <c r="O322" s="115"/>
      <c r="P322" s="115"/>
      <c r="Q322" s="115"/>
      <c r="R322" s="115"/>
      <c r="S322" s="115"/>
      <c r="T322" s="115"/>
      <c r="U322" s="116"/>
      <c r="V322" s="115"/>
      <c r="W322" s="116"/>
      <c r="X322" s="115"/>
      <c r="Y322" s="116"/>
      <c r="Z322" s="115">
        <v>-10.175348838848</v>
      </c>
      <c r="AA322" s="116">
        <v>55</v>
      </c>
    </row>
    <row r="323" spans="1:27" x14ac:dyDescent="0.25">
      <c r="A323" s="113" t="s">
        <v>298</v>
      </c>
      <c r="B323" s="114">
        <v>43973</v>
      </c>
      <c r="C323" s="115">
        <v>11.44</v>
      </c>
      <c r="D323" s="115"/>
      <c r="E323" s="115"/>
      <c r="F323" s="115"/>
      <c r="G323" s="115"/>
      <c r="H323" s="115"/>
      <c r="I323" s="115"/>
      <c r="J323" s="115"/>
      <c r="K323" s="115"/>
      <c r="L323" s="115"/>
      <c r="M323" s="115"/>
      <c r="N323" s="115"/>
      <c r="O323" s="115"/>
      <c r="P323" s="115"/>
      <c r="Q323" s="115"/>
      <c r="R323" s="115"/>
      <c r="S323" s="115"/>
      <c r="T323" s="115">
        <v>-20.389201760186101</v>
      </c>
      <c r="U323" s="116">
        <v>34</v>
      </c>
      <c r="V323" s="115">
        <v>-2.99381855768282</v>
      </c>
      <c r="W323" s="116">
        <v>24</v>
      </c>
      <c r="X323" s="115"/>
      <c r="Y323" s="116"/>
      <c r="Z323" s="115">
        <v>3.0698074826253499</v>
      </c>
      <c r="AA323" s="116">
        <v>39</v>
      </c>
    </row>
    <row r="324" spans="1:27" x14ac:dyDescent="0.25">
      <c r="A324" s="113" t="s">
        <v>299</v>
      </c>
      <c r="B324" s="114">
        <v>43973</v>
      </c>
      <c r="C324" s="115">
        <v>149.13</v>
      </c>
      <c r="D324" s="115"/>
      <c r="E324" s="115"/>
      <c r="F324" s="115"/>
      <c r="G324" s="115"/>
      <c r="H324" s="115"/>
      <c r="I324" s="115"/>
      <c r="J324" s="115"/>
      <c r="K324" s="115"/>
      <c r="L324" s="115"/>
      <c r="M324" s="115"/>
      <c r="N324" s="115"/>
      <c r="O324" s="115"/>
      <c r="P324" s="115"/>
      <c r="Q324" s="115"/>
      <c r="R324" s="115"/>
      <c r="S324" s="115"/>
      <c r="T324" s="115">
        <v>-23.1761577847757</v>
      </c>
      <c r="U324" s="116">
        <v>47</v>
      </c>
      <c r="V324" s="115">
        <v>-5.8168141346250799</v>
      </c>
      <c r="W324" s="116">
        <v>39</v>
      </c>
      <c r="X324" s="115">
        <v>-0.69688061310619398</v>
      </c>
      <c r="Y324" s="116">
        <v>37</v>
      </c>
      <c r="Z324" s="115">
        <v>16.976607389335999</v>
      </c>
      <c r="AA324" s="116">
        <v>5</v>
      </c>
    </row>
    <row r="325" spans="1:27" x14ac:dyDescent="0.25">
      <c r="A325" s="113" t="s">
        <v>300</v>
      </c>
      <c r="B325" s="114">
        <v>43973</v>
      </c>
      <c r="C325" s="115">
        <v>160.66999999999999</v>
      </c>
      <c r="D325" s="115"/>
      <c r="E325" s="115"/>
      <c r="F325" s="115"/>
      <c r="G325" s="115"/>
      <c r="H325" s="115"/>
      <c r="I325" s="115"/>
      <c r="J325" s="115"/>
      <c r="K325" s="115"/>
      <c r="L325" s="115"/>
      <c r="M325" s="115"/>
      <c r="N325" s="115"/>
      <c r="O325" s="115"/>
      <c r="P325" s="115"/>
      <c r="Q325" s="115"/>
      <c r="R325" s="115"/>
      <c r="S325" s="115"/>
      <c r="T325" s="115">
        <v>-22.443695394396499</v>
      </c>
      <c r="U325" s="116">
        <v>46</v>
      </c>
      <c r="V325" s="115">
        <v>-4.2715046492204003</v>
      </c>
      <c r="W325" s="116">
        <v>33</v>
      </c>
      <c r="X325" s="115">
        <v>2.8957078301358101</v>
      </c>
      <c r="Y325" s="116">
        <v>17</v>
      </c>
      <c r="Z325" s="115">
        <v>14.105665174567701</v>
      </c>
      <c r="AA325" s="116">
        <v>11</v>
      </c>
    </row>
    <row r="326" spans="1:27" x14ac:dyDescent="0.25">
      <c r="A326" s="113" t="s">
        <v>301</v>
      </c>
      <c r="B326" s="114">
        <v>43973</v>
      </c>
      <c r="C326" s="115">
        <v>81.594300000000004</v>
      </c>
      <c r="D326" s="115"/>
      <c r="E326" s="115"/>
      <c r="F326" s="115"/>
      <c r="G326" s="115"/>
      <c r="H326" s="115"/>
      <c r="I326" s="115"/>
      <c r="J326" s="115"/>
      <c r="K326" s="115"/>
      <c r="L326" s="115"/>
      <c r="M326" s="115"/>
      <c r="N326" s="115"/>
      <c r="O326" s="115"/>
      <c r="P326" s="115"/>
      <c r="Q326" s="115"/>
      <c r="R326" s="115"/>
      <c r="S326" s="115"/>
      <c r="T326" s="115">
        <v>-11.505180779932401</v>
      </c>
      <c r="U326" s="116">
        <v>8</v>
      </c>
      <c r="V326" s="115">
        <v>-9.7588171018994099E-2</v>
      </c>
      <c r="W326" s="116">
        <v>10</v>
      </c>
      <c r="X326" s="115">
        <v>7.6554309033966099</v>
      </c>
      <c r="Y326" s="116">
        <v>3</v>
      </c>
      <c r="Z326" s="115">
        <v>10.9761940824725</v>
      </c>
      <c r="AA326" s="116">
        <v>20</v>
      </c>
    </row>
    <row r="327" spans="1:27" x14ac:dyDescent="0.25">
      <c r="A327" s="113" t="s">
        <v>302</v>
      </c>
      <c r="B327" s="114">
        <v>43973</v>
      </c>
      <c r="C327" s="115">
        <v>39.47</v>
      </c>
      <c r="D327" s="115"/>
      <c r="E327" s="115"/>
      <c r="F327" s="115"/>
      <c r="G327" s="115"/>
      <c r="H327" s="115"/>
      <c r="I327" s="115"/>
      <c r="J327" s="115"/>
      <c r="K327" s="115"/>
      <c r="L327" s="115"/>
      <c r="M327" s="115"/>
      <c r="N327" s="115"/>
      <c r="O327" s="115"/>
      <c r="P327" s="115"/>
      <c r="Q327" s="115"/>
      <c r="R327" s="115"/>
      <c r="S327" s="115"/>
      <c r="T327" s="115">
        <v>-27.409747718280599</v>
      </c>
      <c r="U327" s="116">
        <v>55</v>
      </c>
      <c r="V327" s="115">
        <v>-6.5643875502604301</v>
      </c>
      <c r="W327" s="116">
        <v>44</v>
      </c>
      <c r="X327" s="115">
        <v>0.60492307947280299</v>
      </c>
      <c r="Y327" s="116">
        <v>30</v>
      </c>
      <c r="Z327" s="115">
        <v>12.5708353831452</v>
      </c>
      <c r="AA327" s="116">
        <v>15</v>
      </c>
    </row>
    <row r="328" spans="1:27" x14ac:dyDescent="0.25">
      <c r="A328" s="113" t="s">
        <v>375</v>
      </c>
      <c r="B328" s="114">
        <v>43973</v>
      </c>
      <c r="C328" s="115">
        <v>113.71550000000001</v>
      </c>
      <c r="D328" s="115"/>
      <c r="E328" s="115"/>
      <c r="F328" s="115"/>
      <c r="G328" s="115"/>
      <c r="H328" s="115"/>
      <c r="I328" s="115"/>
      <c r="J328" s="115"/>
      <c r="K328" s="115"/>
      <c r="L328" s="115"/>
      <c r="M328" s="115"/>
      <c r="N328" s="115"/>
      <c r="O328" s="115"/>
      <c r="P328" s="115"/>
      <c r="Q328" s="115"/>
      <c r="R328" s="115"/>
      <c r="S328" s="115"/>
      <c r="T328" s="115">
        <v>-19.7518239021516</v>
      </c>
      <c r="U328" s="116">
        <v>29</v>
      </c>
      <c r="V328" s="115">
        <v>-4.1080582480588301</v>
      </c>
      <c r="W328" s="116">
        <v>31</v>
      </c>
      <c r="X328" s="115">
        <v>-0.21194020324024199</v>
      </c>
      <c r="Y328" s="116">
        <v>35</v>
      </c>
      <c r="Z328" s="115">
        <v>14.022017944872101</v>
      </c>
      <c r="AA328" s="116">
        <v>13</v>
      </c>
    </row>
    <row r="329" spans="1:27" x14ac:dyDescent="0.25">
      <c r="A329" s="113" t="s">
        <v>304</v>
      </c>
      <c r="B329" s="114">
        <v>43973</v>
      </c>
      <c r="C329" s="115">
        <v>10.9406</v>
      </c>
      <c r="D329" s="115"/>
      <c r="E329" s="115"/>
      <c r="F329" s="115"/>
      <c r="G329" s="115"/>
      <c r="H329" s="115"/>
      <c r="I329" s="115"/>
      <c r="J329" s="115"/>
      <c r="K329" s="115"/>
      <c r="L329" s="115"/>
      <c r="M329" s="115"/>
      <c r="N329" s="115"/>
      <c r="O329" s="115"/>
      <c r="P329" s="115"/>
      <c r="Q329" s="115"/>
      <c r="R329" s="115"/>
      <c r="S329" s="115"/>
      <c r="T329" s="115">
        <v>-17.784412397067701</v>
      </c>
      <c r="U329" s="116">
        <v>22</v>
      </c>
      <c r="V329" s="115">
        <v>-3.0482531943436002</v>
      </c>
      <c r="W329" s="116">
        <v>25</v>
      </c>
      <c r="X329" s="115"/>
      <c r="Y329" s="116"/>
      <c r="Z329" s="115">
        <v>2.1923496488722898</v>
      </c>
      <c r="AA329" s="116">
        <v>43</v>
      </c>
    </row>
    <row r="330" spans="1:27" x14ac:dyDescent="0.25">
      <c r="A330" s="113" t="s">
        <v>305</v>
      </c>
      <c r="B330" s="114">
        <v>43973</v>
      </c>
      <c r="C330" s="115">
        <v>11.367699999999999</v>
      </c>
      <c r="D330" s="115"/>
      <c r="E330" s="115"/>
      <c r="F330" s="115"/>
      <c r="G330" s="115"/>
      <c r="H330" s="115"/>
      <c r="I330" s="115"/>
      <c r="J330" s="115"/>
      <c r="K330" s="115"/>
      <c r="L330" s="115"/>
      <c r="M330" s="115"/>
      <c r="N330" s="115"/>
      <c r="O330" s="115"/>
      <c r="P330" s="115"/>
      <c r="Q330" s="115"/>
      <c r="R330" s="115"/>
      <c r="S330" s="115"/>
      <c r="T330" s="115">
        <v>-17.093983391193301</v>
      </c>
      <c r="U330" s="116">
        <v>18</v>
      </c>
      <c r="V330" s="115">
        <v>-3.2692349006922101</v>
      </c>
      <c r="W330" s="116">
        <v>26</v>
      </c>
      <c r="X330" s="115">
        <v>3.22619307109253</v>
      </c>
      <c r="Y330" s="116">
        <v>14</v>
      </c>
      <c r="Z330" s="115">
        <v>2.4748072594244399</v>
      </c>
      <c r="AA330" s="116">
        <v>42</v>
      </c>
    </row>
    <row r="331" spans="1:27" x14ac:dyDescent="0.25">
      <c r="A331" s="113" t="s">
        <v>306</v>
      </c>
      <c r="B331" s="114">
        <v>43973</v>
      </c>
      <c r="C331" s="115">
        <v>10.5555</v>
      </c>
      <c r="D331" s="115"/>
      <c r="E331" s="115"/>
      <c r="F331" s="115"/>
      <c r="G331" s="115"/>
      <c r="H331" s="115"/>
      <c r="I331" s="115"/>
      <c r="J331" s="115"/>
      <c r="K331" s="115"/>
      <c r="L331" s="115"/>
      <c r="M331" s="115"/>
      <c r="N331" s="115"/>
      <c r="O331" s="115"/>
      <c r="P331" s="115"/>
      <c r="Q331" s="115"/>
      <c r="R331" s="115"/>
      <c r="S331" s="115"/>
      <c r="T331" s="115">
        <v>-20.388665480288498</v>
      </c>
      <c r="U331" s="116">
        <v>33</v>
      </c>
      <c r="V331" s="115">
        <v>-4.92863857330466</v>
      </c>
      <c r="W331" s="116">
        <v>37</v>
      </c>
      <c r="X331" s="115">
        <v>0.66351201313320096</v>
      </c>
      <c r="Y331" s="116">
        <v>29</v>
      </c>
      <c r="Z331" s="115">
        <v>1.1011895501468201</v>
      </c>
      <c r="AA331" s="116">
        <v>45</v>
      </c>
    </row>
    <row r="332" spans="1:27" x14ac:dyDescent="0.25">
      <c r="A332" s="113" t="s">
        <v>307</v>
      </c>
      <c r="B332" s="114">
        <v>43973</v>
      </c>
      <c r="C332" s="115">
        <v>11.3636</v>
      </c>
      <c r="D332" s="115"/>
      <c r="E332" s="115"/>
      <c r="F332" s="115"/>
      <c r="G332" s="115"/>
      <c r="H332" s="115"/>
      <c r="I332" s="115"/>
      <c r="J332" s="115"/>
      <c r="K332" s="115"/>
      <c r="L332" s="115"/>
      <c r="M332" s="115"/>
      <c r="N332" s="115"/>
      <c r="O332" s="115"/>
      <c r="P332" s="115"/>
      <c r="Q332" s="115"/>
      <c r="R332" s="115"/>
      <c r="S332" s="115"/>
      <c r="T332" s="115">
        <v>-8.9298020069178499</v>
      </c>
      <c r="U332" s="116">
        <v>5</v>
      </c>
      <c r="V332" s="115">
        <v>4.2564858373528702</v>
      </c>
      <c r="W332" s="116">
        <v>2</v>
      </c>
      <c r="X332" s="115"/>
      <c r="Y332" s="116"/>
      <c r="Z332" s="115">
        <v>4.14800933747137</v>
      </c>
      <c r="AA332" s="116">
        <v>37</v>
      </c>
    </row>
    <row r="333" spans="1:27" x14ac:dyDescent="0.25">
      <c r="A333" s="113" t="s">
        <v>308</v>
      </c>
      <c r="B333" s="114">
        <v>43973</v>
      </c>
      <c r="C333" s="115">
        <v>8.6069999999999993</v>
      </c>
      <c r="D333" s="115"/>
      <c r="E333" s="115"/>
      <c r="F333" s="115"/>
      <c r="G333" s="115"/>
      <c r="H333" s="115"/>
      <c r="I333" s="115"/>
      <c r="J333" s="115"/>
      <c r="K333" s="115"/>
      <c r="L333" s="115"/>
      <c r="M333" s="115"/>
      <c r="N333" s="115"/>
      <c r="O333" s="115"/>
      <c r="P333" s="115"/>
      <c r="Q333" s="115"/>
      <c r="R333" s="115"/>
      <c r="S333" s="115"/>
      <c r="T333" s="115">
        <v>-17.305816050027499</v>
      </c>
      <c r="U333" s="116">
        <v>19</v>
      </c>
      <c r="V333" s="115"/>
      <c r="W333" s="116"/>
      <c r="X333" s="115"/>
      <c r="Y333" s="116"/>
      <c r="Z333" s="115">
        <v>-7.7913389620229303</v>
      </c>
      <c r="AA333" s="116">
        <v>51</v>
      </c>
    </row>
    <row r="334" spans="1:27" x14ac:dyDescent="0.25">
      <c r="A334" s="113" t="s">
        <v>309</v>
      </c>
      <c r="B334" s="114">
        <v>43973</v>
      </c>
      <c r="C334" s="115">
        <v>8.2725000000000009</v>
      </c>
      <c r="D334" s="115"/>
      <c r="E334" s="115"/>
      <c r="F334" s="115"/>
      <c r="G334" s="115"/>
      <c r="H334" s="115"/>
      <c r="I334" s="115"/>
      <c r="J334" s="115"/>
      <c r="K334" s="115"/>
      <c r="L334" s="115"/>
      <c r="M334" s="115"/>
      <c r="N334" s="115"/>
      <c r="O334" s="115"/>
      <c r="P334" s="115"/>
      <c r="Q334" s="115"/>
      <c r="R334" s="115"/>
      <c r="S334" s="115"/>
      <c r="T334" s="115">
        <v>-18.495016001739</v>
      </c>
      <c r="U334" s="116">
        <v>25</v>
      </c>
      <c r="V334" s="115"/>
      <c r="W334" s="116"/>
      <c r="X334" s="115"/>
      <c r="Y334" s="116"/>
      <c r="Z334" s="115">
        <v>-8.4199142222460104</v>
      </c>
      <c r="AA334" s="116">
        <v>52</v>
      </c>
    </row>
    <row r="335" spans="1:27" x14ac:dyDescent="0.25">
      <c r="A335" s="113" t="s">
        <v>310</v>
      </c>
      <c r="B335" s="114">
        <v>43973</v>
      </c>
      <c r="C335" s="115">
        <v>33.657200000000003</v>
      </c>
      <c r="D335" s="115"/>
      <c r="E335" s="115"/>
      <c r="F335" s="115"/>
      <c r="G335" s="115"/>
      <c r="H335" s="115"/>
      <c r="I335" s="115"/>
      <c r="J335" s="115"/>
      <c r="K335" s="115"/>
      <c r="L335" s="115"/>
      <c r="M335" s="115"/>
      <c r="N335" s="115"/>
      <c r="O335" s="115"/>
      <c r="P335" s="115"/>
      <c r="Q335" s="115"/>
      <c r="R335" s="115"/>
      <c r="S335" s="115"/>
      <c r="T335" s="115">
        <v>-6.4420589846223901</v>
      </c>
      <c r="U335" s="116">
        <v>4</v>
      </c>
      <c r="V335" s="115">
        <v>3.4895644277686202</v>
      </c>
      <c r="W335" s="116">
        <v>4</v>
      </c>
      <c r="X335" s="115">
        <v>9.2965702466014797</v>
      </c>
      <c r="Y335" s="116">
        <v>1</v>
      </c>
      <c r="Z335" s="115">
        <v>16.049956277278898</v>
      </c>
      <c r="AA335" s="116">
        <v>7</v>
      </c>
    </row>
    <row r="336" spans="1:27" x14ac:dyDescent="0.25">
      <c r="A336" s="113" t="s">
        <v>311</v>
      </c>
      <c r="B336" s="114">
        <v>43973</v>
      </c>
      <c r="C336" s="115">
        <v>24.193000000000001</v>
      </c>
      <c r="D336" s="115"/>
      <c r="E336" s="115"/>
      <c r="F336" s="115"/>
      <c r="G336" s="115"/>
      <c r="H336" s="115"/>
      <c r="I336" s="115"/>
      <c r="J336" s="115"/>
      <c r="K336" s="115"/>
      <c r="L336" s="115"/>
      <c r="M336" s="115"/>
      <c r="N336" s="115"/>
      <c r="O336" s="115"/>
      <c r="P336" s="115"/>
      <c r="Q336" s="115"/>
      <c r="R336" s="115"/>
      <c r="S336" s="115"/>
      <c r="T336" s="115">
        <v>-2.5051849636187198</v>
      </c>
      <c r="U336" s="116">
        <v>1</v>
      </c>
      <c r="V336" s="115">
        <v>7.5481529843040596</v>
      </c>
      <c r="W336" s="116">
        <v>1</v>
      </c>
      <c r="X336" s="115">
        <v>9.2272017375667392</v>
      </c>
      <c r="Y336" s="116">
        <v>2</v>
      </c>
      <c r="Z336" s="115">
        <v>15.4319683622433</v>
      </c>
      <c r="AA336" s="116">
        <v>9</v>
      </c>
    </row>
    <row r="337" spans="1:27" x14ac:dyDescent="0.25">
      <c r="A337" s="113" t="s">
        <v>312</v>
      </c>
      <c r="B337" s="114">
        <v>43973</v>
      </c>
      <c r="C337" s="115">
        <v>9.1480999999999995</v>
      </c>
      <c r="D337" s="115"/>
      <c r="E337" s="115"/>
      <c r="F337" s="115"/>
      <c r="G337" s="115"/>
      <c r="H337" s="115"/>
      <c r="I337" s="115"/>
      <c r="J337" s="115"/>
      <c r="K337" s="115"/>
      <c r="L337" s="115"/>
      <c r="M337" s="115"/>
      <c r="N337" s="115"/>
      <c r="O337" s="115"/>
      <c r="P337" s="115"/>
      <c r="Q337" s="115"/>
      <c r="R337" s="115"/>
      <c r="S337" s="115"/>
      <c r="T337" s="115">
        <v>-12.028221804932301</v>
      </c>
      <c r="U337" s="116">
        <v>10</v>
      </c>
      <c r="V337" s="115"/>
      <c r="W337" s="116"/>
      <c r="X337" s="115"/>
      <c r="Y337" s="116"/>
      <c r="Z337" s="115">
        <v>-6.5072333140012999</v>
      </c>
      <c r="AA337" s="116">
        <v>50</v>
      </c>
    </row>
    <row r="338" spans="1:27" x14ac:dyDescent="0.25">
      <c r="A338" s="113" t="s">
        <v>313</v>
      </c>
      <c r="B338" s="114">
        <v>43973</v>
      </c>
      <c r="C338" s="115">
        <v>74.132800000000003</v>
      </c>
      <c r="D338" s="115"/>
      <c r="E338" s="115"/>
      <c r="F338" s="115"/>
      <c r="G338" s="115"/>
      <c r="H338" s="115"/>
      <c r="I338" s="115"/>
      <c r="J338" s="115"/>
      <c r="K338" s="115"/>
      <c r="L338" s="115"/>
      <c r="M338" s="115"/>
      <c r="N338" s="115"/>
      <c r="O338" s="115"/>
      <c r="P338" s="115"/>
      <c r="Q338" s="115"/>
      <c r="R338" s="115"/>
      <c r="S338" s="115"/>
      <c r="T338" s="115">
        <v>-27.2461373620486</v>
      </c>
      <c r="U338" s="116">
        <v>52</v>
      </c>
      <c r="V338" s="115">
        <v>-7.0563808190310597</v>
      </c>
      <c r="W338" s="116">
        <v>46</v>
      </c>
      <c r="X338" s="115">
        <v>0.38200195338203202</v>
      </c>
      <c r="Y338" s="116">
        <v>31</v>
      </c>
      <c r="Z338" s="115">
        <v>12.1332294566231</v>
      </c>
      <c r="AA338" s="116">
        <v>18</v>
      </c>
    </row>
    <row r="339" spans="1:27" x14ac:dyDescent="0.25">
      <c r="A339" s="113" t="s">
        <v>314</v>
      </c>
      <c r="B339" s="114">
        <v>43973</v>
      </c>
      <c r="C339" s="115">
        <v>6.6005000000000003</v>
      </c>
      <c r="D339" s="115"/>
      <c r="E339" s="115"/>
      <c r="F339" s="115"/>
      <c r="G339" s="115"/>
      <c r="H339" s="115"/>
      <c r="I339" s="115"/>
      <c r="J339" s="115"/>
      <c r="K339" s="115"/>
      <c r="L339" s="115"/>
      <c r="M339" s="115"/>
      <c r="N339" s="115"/>
      <c r="O339" s="115"/>
      <c r="P339" s="115"/>
      <c r="Q339" s="115"/>
      <c r="R339" s="115"/>
      <c r="S339" s="115"/>
      <c r="T339" s="115">
        <v>-35.289453048542498</v>
      </c>
      <c r="U339" s="116">
        <v>61</v>
      </c>
      <c r="V339" s="115">
        <v>-14.655171906671301</v>
      </c>
      <c r="W339" s="116">
        <v>51</v>
      </c>
      <c r="X339" s="115"/>
      <c r="Y339" s="116"/>
      <c r="Z339" s="115">
        <v>-11.1635142827717</v>
      </c>
      <c r="AA339" s="116">
        <v>59</v>
      </c>
    </row>
    <row r="340" spans="1:27" x14ac:dyDescent="0.25">
      <c r="A340" s="113" t="s">
        <v>315</v>
      </c>
      <c r="B340" s="114">
        <v>43973</v>
      </c>
      <c r="C340" s="115">
        <v>5.5755999999999997</v>
      </c>
      <c r="D340" s="115"/>
      <c r="E340" s="115"/>
      <c r="F340" s="115"/>
      <c r="G340" s="115"/>
      <c r="H340" s="115"/>
      <c r="I340" s="115"/>
      <c r="J340" s="115"/>
      <c r="K340" s="115"/>
      <c r="L340" s="115"/>
      <c r="M340" s="115"/>
      <c r="N340" s="115"/>
      <c r="O340" s="115"/>
      <c r="P340" s="115"/>
      <c r="Q340" s="115"/>
      <c r="R340" s="115"/>
      <c r="S340" s="115"/>
      <c r="T340" s="115">
        <v>-35.373665912552603</v>
      </c>
      <c r="U340" s="116">
        <v>62</v>
      </c>
      <c r="V340" s="115">
        <v>-14.8716722765109</v>
      </c>
      <c r="W340" s="116">
        <v>52</v>
      </c>
      <c r="X340" s="115"/>
      <c r="Y340" s="116"/>
      <c r="Z340" s="115">
        <v>-16.857370536429201</v>
      </c>
      <c r="AA340" s="116">
        <v>62</v>
      </c>
    </row>
    <row r="341" spans="1:27" x14ac:dyDescent="0.25">
      <c r="A341" s="113" t="s">
        <v>316</v>
      </c>
      <c r="B341" s="114">
        <v>43973</v>
      </c>
      <c r="C341" s="115">
        <v>4.9257</v>
      </c>
      <c r="D341" s="115"/>
      <c r="E341" s="115"/>
      <c r="F341" s="115"/>
      <c r="G341" s="115"/>
      <c r="H341" s="115"/>
      <c r="I341" s="115"/>
      <c r="J341" s="115"/>
      <c r="K341" s="115"/>
      <c r="L341" s="115"/>
      <c r="M341" s="115"/>
      <c r="N341" s="115"/>
      <c r="O341" s="115"/>
      <c r="P341" s="115"/>
      <c r="Q341" s="115"/>
      <c r="R341" s="115"/>
      <c r="S341" s="115"/>
      <c r="T341" s="115">
        <v>-37.676099479574901</v>
      </c>
      <c r="U341" s="116">
        <v>65</v>
      </c>
      <c r="V341" s="115"/>
      <c r="W341" s="116"/>
      <c r="X341" s="115"/>
      <c r="Y341" s="116"/>
      <c r="Z341" s="115">
        <v>-23.454410834538098</v>
      </c>
      <c r="AA341" s="116">
        <v>65</v>
      </c>
    </row>
    <row r="342" spans="1:27" x14ac:dyDescent="0.25">
      <c r="A342" s="113" t="s">
        <v>317</v>
      </c>
      <c r="B342" s="114">
        <v>43973</v>
      </c>
      <c r="C342" s="115">
        <v>5.4192</v>
      </c>
      <c r="D342" s="115"/>
      <c r="E342" s="115"/>
      <c r="F342" s="115"/>
      <c r="G342" s="115"/>
      <c r="H342" s="115"/>
      <c r="I342" s="115"/>
      <c r="J342" s="115"/>
      <c r="K342" s="115"/>
      <c r="L342" s="115"/>
      <c r="M342" s="115"/>
      <c r="N342" s="115"/>
      <c r="O342" s="115"/>
      <c r="P342" s="115"/>
      <c r="Q342" s="115"/>
      <c r="R342" s="115"/>
      <c r="S342" s="115"/>
      <c r="T342" s="115">
        <v>-35.739167116325</v>
      </c>
      <c r="U342" s="116">
        <v>64</v>
      </c>
      <c r="V342" s="115"/>
      <c r="W342" s="116"/>
      <c r="X342" s="115"/>
      <c r="Y342" s="116"/>
      <c r="Z342" s="115">
        <v>-19.148769230370299</v>
      </c>
      <c r="AA342" s="116">
        <v>63</v>
      </c>
    </row>
    <row r="343" spans="1:27" x14ac:dyDescent="0.25">
      <c r="A343" s="113" t="s">
        <v>318</v>
      </c>
      <c r="B343" s="114">
        <v>43973</v>
      </c>
      <c r="C343" s="115">
        <v>5.4090999999999996</v>
      </c>
      <c r="D343" s="115"/>
      <c r="E343" s="115"/>
      <c r="F343" s="115"/>
      <c r="G343" s="115"/>
      <c r="H343" s="115"/>
      <c r="I343" s="115"/>
      <c r="J343" s="115"/>
      <c r="K343" s="115"/>
      <c r="L343" s="115"/>
      <c r="M343" s="115"/>
      <c r="N343" s="115"/>
      <c r="O343" s="115"/>
      <c r="P343" s="115"/>
      <c r="Q343" s="115"/>
      <c r="R343" s="115"/>
      <c r="S343" s="115"/>
      <c r="T343" s="115">
        <v>-35.733406975308199</v>
      </c>
      <c r="U343" s="116">
        <v>63</v>
      </c>
      <c r="V343" s="115"/>
      <c r="W343" s="116"/>
      <c r="X343" s="115"/>
      <c r="Y343" s="116"/>
      <c r="Z343" s="115">
        <v>-24.8256810381165</v>
      </c>
      <c r="AA343" s="116">
        <v>66</v>
      </c>
    </row>
    <row r="344" spans="1:27" x14ac:dyDescent="0.25">
      <c r="A344" s="113" t="s">
        <v>319</v>
      </c>
      <c r="B344" s="114">
        <v>43973</v>
      </c>
      <c r="C344" s="115">
        <v>11.688800000000001</v>
      </c>
      <c r="D344" s="115"/>
      <c r="E344" s="115"/>
      <c r="F344" s="115"/>
      <c r="G344" s="115"/>
      <c r="H344" s="115"/>
      <c r="I344" s="115"/>
      <c r="J344" s="115"/>
      <c r="K344" s="115"/>
      <c r="L344" s="115"/>
      <c r="M344" s="115"/>
      <c r="N344" s="115"/>
      <c r="O344" s="115"/>
      <c r="P344" s="115"/>
      <c r="Q344" s="115"/>
      <c r="R344" s="115"/>
      <c r="S344" s="115"/>
      <c r="T344" s="115">
        <v>-20.1229668657726</v>
      </c>
      <c r="U344" s="116">
        <v>31</v>
      </c>
      <c r="V344" s="115">
        <v>-4.0172357818761402</v>
      </c>
      <c r="W344" s="116">
        <v>30</v>
      </c>
      <c r="X344" s="115"/>
      <c r="Y344" s="116"/>
      <c r="Z344" s="115">
        <v>3.8105863064079402</v>
      </c>
      <c r="AA344" s="116">
        <v>38</v>
      </c>
    </row>
    <row r="345" spans="1:27" x14ac:dyDescent="0.25">
      <c r="A345" s="113" t="s">
        <v>320</v>
      </c>
      <c r="B345" s="114">
        <v>43973</v>
      </c>
      <c r="C345" s="115">
        <v>10.621700000000001</v>
      </c>
      <c r="D345" s="115"/>
      <c r="E345" s="115"/>
      <c r="F345" s="115"/>
      <c r="G345" s="115"/>
      <c r="H345" s="115"/>
      <c r="I345" s="115"/>
      <c r="J345" s="115"/>
      <c r="K345" s="115"/>
      <c r="L345" s="115"/>
      <c r="M345" s="115"/>
      <c r="N345" s="115"/>
      <c r="O345" s="115"/>
      <c r="P345" s="115"/>
      <c r="Q345" s="115"/>
      <c r="R345" s="115"/>
      <c r="S345" s="115"/>
      <c r="T345" s="115">
        <v>-21.8388579440294</v>
      </c>
      <c r="U345" s="116">
        <v>44</v>
      </c>
      <c r="V345" s="115">
        <v>-4.8835042501421899</v>
      </c>
      <c r="W345" s="116">
        <v>36</v>
      </c>
      <c r="X345" s="115">
        <v>1.1572859391039501</v>
      </c>
      <c r="Y345" s="116">
        <v>27</v>
      </c>
      <c r="Z345" s="115">
        <v>1.1753571019110101</v>
      </c>
      <c r="AA345" s="116">
        <v>44</v>
      </c>
    </row>
    <row r="346" spans="1:27" x14ac:dyDescent="0.25">
      <c r="A346" s="113" t="s">
        <v>321</v>
      </c>
      <c r="B346" s="114">
        <v>43973</v>
      </c>
      <c r="C346" s="115">
        <v>6.6543000000000001</v>
      </c>
      <c r="D346" s="115"/>
      <c r="E346" s="115"/>
      <c r="F346" s="115"/>
      <c r="G346" s="115"/>
      <c r="H346" s="115"/>
      <c r="I346" s="115"/>
      <c r="J346" s="115"/>
      <c r="K346" s="115"/>
      <c r="L346" s="115"/>
      <c r="M346" s="115"/>
      <c r="N346" s="115"/>
      <c r="O346" s="115"/>
      <c r="P346" s="115"/>
      <c r="Q346" s="115"/>
      <c r="R346" s="115"/>
      <c r="S346" s="115"/>
      <c r="T346" s="115">
        <v>-32.106497853418603</v>
      </c>
      <c r="U346" s="116">
        <v>59</v>
      </c>
      <c r="V346" s="115"/>
      <c r="W346" s="116"/>
      <c r="X346" s="115"/>
      <c r="Y346" s="116"/>
      <c r="Z346" s="115">
        <v>-19.3083096925719</v>
      </c>
      <c r="AA346" s="116">
        <v>64</v>
      </c>
    </row>
    <row r="347" spans="1:27" x14ac:dyDescent="0.25">
      <c r="A347" s="113" t="s">
        <v>322</v>
      </c>
      <c r="B347" s="114">
        <v>43973</v>
      </c>
      <c r="C347" s="115">
        <v>14.350099999999999</v>
      </c>
      <c r="D347" s="115"/>
      <c r="E347" s="115"/>
      <c r="F347" s="115"/>
      <c r="G347" s="115"/>
      <c r="H347" s="115"/>
      <c r="I347" s="115"/>
      <c r="J347" s="115"/>
      <c r="K347" s="115"/>
      <c r="L347" s="115"/>
      <c r="M347" s="115"/>
      <c r="N347" s="115"/>
      <c r="O347" s="115"/>
      <c r="P347" s="115"/>
      <c r="Q347" s="115"/>
      <c r="R347" s="115"/>
      <c r="S347" s="115"/>
      <c r="T347" s="115">
        <v>-21.654447208240001</v>
      </c>
      <c r="U347" s="116">
        <v>43</v>
      </c>
      <c r="V347" s="115">
        <v>-2.2236165954056499</v>
      </c>
      <c r="W347" s="116">
        <v>21</v>
      </c>
      <c r="X347" s="115">
        <v>4.4223109943532899</v>
      </c>
      <c r="Y347" s="116">
        <v>9</v>
      </c>
      <c r="Z347" s="115">
        <v>6.6485860230636904</v>
      </c>
      <c r="AA347" s="116">
        <v>35</v>
      </c>
    </row>
    <row r="348" spans="1:27" x14ac:dyDescent="0.25">
      <c r="A348" s="113" t="s">
        <v>323</v>
      </c>
      <c r="B348" s="114">
        <v>43973</v>
      </c>
      <c r="C348" s="115">
        <v>64.72</v>
      </c>
      <c r="D348" s="115"/>
      <c r="E348" s="115"/>
      <c r="F348" s="115"/>
      <c r="G348" s="115"/>
      <c r="H348" s="115"/>
      <c r="I348" s="115"/>
      <c r="J348" s="115"/>
      <c r="K348" s="115"/>
      <c r="L348" s="115"/>
      <c r="M348" s="115"/>
      <c r="N348" s="115"/>
      <c r="O348" s="115"/>
      <c r="P348" s="115"/>
      <c r="Q348" s="115"/>
      <c r="R348" s="115"/>
      <c r="S348" s="115"/>
      <c r="T348" s="115">
        <v>-17.474744098367601</v>
      </c>
      <c r="U348" s="116">
        <v>20</v>
      </c>
      <c r="V348" s="115">
        <v>-0.55159067743127899</v>
      </c>
      <c r="W348" s="116">
        <v>11</v>
      </c>
      <c r="X348" s="115">
        <v>3.8381220760651802</v>
      </c>
      <c r="Y348" s="116">
        <v>13</v>
      </c>
      <c r="Z348" s="115">
        <v>9.9211986570702599</v>
      </c>
      <c r="AA348" s="116">
        <v>23</v>
      </c>
    </row>
    <row r="349" spans="1:27" x14ac:dyDescent="0.25">
      <c r="A349" s="113" t="s">
        <v>324</v>
      </c>
      <c r="B349" s="114">
        <v>43973</v>
      </c>
      <c r="C349" s="115">
        <v>20.55</v>
      </c>
      <c r="D349" s="115"/>
      <c r="E349" s="115"/>
      <c r="F349" s="115"/>
      <c r="G349" s="115"/>
      <c r="H349" s="115"/>
      <c r="I349" s="115"/>
      <c r="J349" s="115"/>
      <c r="K349" s="115"/>
      <c r="L349" s="115"/>
      <c r="M349" s="115"/>
      <c r="N349" s="115"/>
      <c r="O349" s="115"/>
      <c r="P349" s="115"/>
      <c r="Q349" s="115"/>
      <c r="R349" s="115"/>
      <c r="S349" s="115"/>
      <c r="T349" s="115">
        <v>-15.7355773537579</v>
      </c>
      <c r="U349" s="116">
        <v>14</v>
      </c>
      <c r="V349" s="115">
        <v>-1.9957376403256299</v>
      </c>
      <c r="W349" s="116">
        <v>18</v>
      </c>
      <c r="X349" s="115">
        <v>-0.173471254862541</v>
      </c>
      <c r="Y349" s="116">
        <v>34</v>
      </c>
      <c r="Z349" s="115">
        <v>8.9317987653619895</v>
      </c>
      <c r="AA349" s="116">
        <v>26</v>
      </c>
    </row>
    <row r="350" spans="1:27" x14ac:dyDescent="0.25">
      <c r="A350" s="113" t="s">
        <v>325</v>
      </c>
      <c r="B350" s="114">
        <v>43973</v>
      </c>
      <c r="C350" s="115">
        <v>10.162599999999999</v>
      </c>
      <c r="D350" s="115"/>
      <c r="E350" s="115"/>
      <c r="F350" s="115"/>
      <c r="G350" s="115"/>
      <c r="H350" s="115"/>
      <c r="I350" s="115"/>
      <c r="J350" s="115"/>
      <c r="K350" s="115"/>
      <c r="L350" s="115"/>
      <c r="M350" s="115"/>
      <c r="N350" s="115"/>
      <c r="O350" s="115"/>
      <c r="P350" s="115"/>
      <c r="Q350" s="115"/>
      <c r="R350" s="115"/>
      <c r="S350" s="115"/>
      <c r="T350" s="115">
        <v>-25.373238083165301</v>
      </c>
      <c r="U350" s="116">
        <v>49</v>
      </c>
      <c r="V350" s="115">
        <v>-6.9398160746326996</v>
      </c>
      <c r="W350" s="116">
        <v>45</v>
      </c>
      <c r="X350" s="115"/>
      <c r="Y350" s="116"/>
      <c r="Z350" s="115">
        <v>0.38960547771453902</v>
      </c>
      <c r="AA350" s="116">
        <v>46</v>
      </c>
    </row>
    <row r="351" spans="1:27" x14ac:dyDescent="0.25">
      <c r="A351" s="113" t="s">
        <v>326</v>
      </c>
      <c r="B351" s="114">
        <v>43973</v>
      </c>
      <c r="C351" s="115">
        <v>7.4335000000000004</v>
      </c>
      <c r="D351" s="115"/>
      <c r="E351" s="115"/>
      <c r="F351" s="115"/>
      <c r="G351" s="115"/>
      <c r="H351" s="115"/>
      <c r="I351" s="115"/>
      <c r="J351" s="115"/>
      <c r="K351" s="115"/>
      <c r="L351" s="115"/>
      <c r="M351" s="115"/>
      <c r="N351" s="115"/>
      <c r="O351" s="115"/>
      <c r="P351" s="115"/>
      <c r="Q351" s="115"/>
      <c r="R351" s="115"/>
      <c r="S351" s="115"/>
      <c r="T351" s="115">
        <v>-29.080561281246698</v>
      </c>
      <c r="U351" s="116">
        <v>58</v>
      </c>
      <c r="V351" s="115">
        <v>-10.8095749580215</v>
      </c>
      <c r="W351" s="116">
        <v>49</v>
      </c>
      <c r="X351" s="115"/>
      <c r="Y351" s="116"/>
      <c r="Z351" s="115">
        <v>-8.5378941723021793</v>
      </c>
      <c r="AA351" s="116">
        <v>53</v>
      </c>
    </row>
    <row r="352" spans="1:27" x14ac:dyDescent="0.25">
      <c r="A352" s="113" t="s">
        <v>327</v>
      </c>
      <c r="B352" s="114">
        <v>43973</v>
      </c>
      <c r="C352" s="115">
        <v>7.0846</v>
      </c>
      <c r="D352" s="115"/>
      <c r="E352" s="115"/>
      <c r="F352" s="115"/>
      <c r="G352" s="115"/>
      <c r="H352" s="115"/>
      <c r="I352" s="115"/>
      <c r="J352" s="115"/>
      <c r="K352" s="115"/>
      <c r="L352" s="115"/>
      <c r="M352" s="115"/>
      <c r="N352" s="115"/>
      <c r="O352" s="115"/>
      <c r="P352" s="115"/>
      <c r="Q352" s="115"/>
      <c r="R352" s="115"/>
      <c r="S352" s="115"/>
      <c r="T352" s="115">
        <v>-26.570194478303801</v>
      </c>
      <c r="U352" s="116">
        <v>51</v>
      </c>
      <c r="V352" s="115">
        <v>-9.3683042880990293</v>
      </c>
      <c r="W352" s="116">
        <v>48</v>
      </c>
      <c r="X352" s="115"/>
      <c r="Y352" s="116"/>
      <c r="Z352" s="115">
        <v>-10.362158749169801</v>
      </c>
      <c r="AA352" s="116">
        <v>56</v>
      </c>
    </row>
    <row r="353" spans="1:27" x14ac:dyDescent="0.25">
      <c r="A353" s="113" t="s">
        <v>328</v>
      </c>
      <c r="B353" s="114">
        <v>43973</v>
      </c>
      <c r="C353" s="115">
        <v>6.8021000000000003</v>
      </c>
      <c r="D353" s="115"/>
      <c r="E353" s="115"/>
      <c r="F353" s="115"/>
      <c r="G353" s="115"/>
      <c r="H353" s="115"/>
      <c r="I353" s="115"/>
      <c r="J353" s="115"/>
      <c r="K353" s="115"/>
      <c r="L353" s="115"/>
      <c r="M353" s="115"/>
      <c r="N353" s="115"/>
      <c r="O353" s="115"/>
      <c r="P353" s="115"/>
      <c r="Q353" s="115"/>
      <c r="R353" s="115"/>
      <c r="S353" s="115"/>
      <c r="T353" s="115">
        <v>-21.499075704627501</v>
      </c>
      <c r="U353" s="116">
        <v>41</v>
      </c>
      <c r="V353" s="115"/>
      <c r="W353" s="116"/>
      <c r="X353" s="115"/>
      <c r="Y353" s="116"/>
      <c r="Z353" s="115">
        <v>-15.1688793740029</v>
      </c>
      <c r="AA353" s="116">
        <v>61</v>
      </c>
    </row>
    <row r="354" spans="1:27" x14ac:dyDescent="0.25">
      <c r="A354" s="113" t="s">
        <v>329</v>
      </c>
      <c r="B354" s="114">
        <v>43973</v>
      </c>
      <c r="C354" s="115">
        <v>7.1647999999999996</v>
      </c>
      <c r="D354" s="115"/>
      <c r="E354" s="115"/>
      <c r="F354" s="115"/>
      <c r="G354" s="115"/>
      <c r="H354" s="115"/>
      <c r="I354" s="115"/>
      <c r="J354" s="115"/>
      <c r="K354" s="115"/>
      <c r="L354" s="115"/>
      <c r="M354" s="115"/>
      <c r="N354" s="115"/>
      <c r="O354" s="115"/>
      <c r="P354" s="115"/>
      <c r="Q354" s="115"/>
      <c r="R354" s="115"/>
      <c r="S354" s="115"/>
      <c r="T354" s="115">
        <v>-19.421704434572199</v>
      </c>
      <c r="U354" s="116">
        <v>28</v>
      </c>
      <c r="V354" s="115"/>
      <c r="W354" s="116"/>
      <c r="X354" s="115"/>
      <c r="Y354" s="116"/>
      <c r="Z354" s="115">
        <v>-14.326679636871001</v>
      </c>
      <c r="AA354" s="116">
        <v>60</v>
      </c>
    </row>
    <row r="355" spans="1:27" x14ac:dyDescent="0.25">
      <c r="A355" s="113" t="s">
        <v>330</v>
      </c>
      <c r="B355" s="114">
        <v>43973</v>
      </c>
      <c r="C355" s="115">
        <v>71.940399999999997</v>
      </c>
      <c r="D355" s="115"/>
      <c r="E355" s="115"/>
      <c r="F355" s="115"/>
      <c r="G355" s="115"/>
      <c r="H355" s="115"/>
      <c r="I355" s="115"/>
      <c r="J355" s="115"/>
      <c r="K355" s="115"/>
      <c r="L355" s="115"/>
      <c r="M355" s="115"/>
      <c r="N355" s="115"/>
      <c r="O355" s="115"/>
      <c r="P355" s="115"/>
      <c r="Q355" s="115"/>
      <c r="R355" s="115"/>
      <c r="S355" s="115"/>
      <c r="T355" s="115">
        <v>-16.196863824424</v>
      </c>
      <c r="U355" s="116">
        <v>15</v>
      </c>
      <c r="V355" s="115">
        <v>-2.7433380200695598</v>
      </c>
      <c r="W355" s="116">
        <v>23</v>
      </c>
      <c r="X355" s="115">
        <v>2.0791128181414198</v>
      </c>
      <c r="Y355" s="116">
        <v>23</v>
      </c>
      <c r="Z355" s="115">
        <v>8.5546982650838999</v>
      </c>
      <c r="AA355" s="116">
        <v>29</v>
      </c>
    </row>
    <row r="356" spans="1:27" x14ac:dyDescent="0.25">
      <c r="A356" s="113" t="s">
        <v>331</v>
      </c>
      <c r="B356" s="114">
        <v>43973</v>
      </c>
      <c r="C356" s="115">
        <v>82.330500000000001</v>
      </c>
      <c r="D356" s="115"/>
      <c r="E356" s="115"/>
      <c r="F356" s="115"/>
      <c r="G356" s="115"/>
      <c r="H356" s="115"/>
      <c r="I356" s="115"/>
      <c r="J356" s="115"/>
      <c r="K356" s="115"/>
      <c r="L356" s="115"/>
      <c r="M356" s="115"/>
      <c r="N356" s="115"/>
      <c r="O356" s="115"/>
      <c r="P356" s="115"/>
      <c r="Q356" s="115"/>
      <c r="R356" s="115"/>
      <c r="S356" s="115"/>
      <c r="T356" s="115">
        <v>-23.3494290673138</v>
      </c>
      <c r="U356" s="116">
        <v>48</v>
      </c>
      <c r="V356" s="115">
        <v>-3.7681357520626499</v>
      </c>
      <c r="W356" s="116">
        <v>29</v>
      </c>
      <c r="X356" s="115">
        <v>1.80861169290896</v>
      </c>
      <c r="Y356" s="116">
        <v>24</v>
      </c>
      <c r="Z356" s="115">
        <v>15.4814964628106</v>
      </c>
      <c r="AA356" s="116">
        <v>8</v>
      </c>
    </row>
  </sheetData>
  <mergeCells count="98">
    <mergeCell ref="D4:E4"/>
    <mergeCell ref="F4:G4"/>
    <mergeCell ref="H4:I4"/>
    <mergeCell ref="J4:K4"/>
    <mergeCell ref="L4:M4"/>
    <mergeCell ref="T130:U130"/>
    <mergeCell ref="V130:W130"/>
    <mergeCell ref="AA92:AA93"/>
    <mergeCell ref="AA130:AA131"/>
    <mergeCell ref="AA177:AA178"/>
    <mergeCell ref="AA24:AA25"/>
    <mergeCell ref="V58:W58"/>
    <mergeCell ref="AA58:AA59"/>
    <mergeCell ref="V24:W24"/>
    <mergeCell ref="T92:U92"/>
    <mergeCell ref="T58:U58"/>
    <mergeCell ref="V92:W92"/>
    <mergeCell ref="X24:Y24"/>
    <mergeCell ref="AA44:AA45"/>
    <mergeCell ref="AA51:AA52"/>
    <mergeCell ref="T24:U24"/>
    <mergeCell ref="J130:K130"/>
    <mergeCell ref="L92:M92"/>
    <mergeCell ref="N92:O92"/>
    <mergeCell ref="P92:Q92"/>
    <mergeCell ref="R92:S92"/>
    <mergeCell ref="R44:S44"/>
    <mergeCell ref="AA1:AA2"/>
    <mergeCell ref="A4:C5"/>
    <mergeCell ref="N4:O4"/>
    <mergeCell ref="P4:Q4"/>
    <mergeCell ref="R4:S4"/>
    <mergeCell ref="T4:U4"/>
    <mergeCell ref="V4:W4"/>
    <mergeCell ref="X4:Y4"/>
    <mergeCell ref="AA4:AA5"/>
    <mergeCell ref="N1:O1"/>
    <mergeCell ref="P1:Q1"/>
    <mergeCell ref="R1:S1"/>
    <mergeCell ref="T1:U1"/>
    <mergeCell ref="V1:W1"/>
    <mergeCell ref="X1:Y1"/>
    <mergeCell ref="A1:C2"/>
    <mergeCell ref="A24:C25"/>
    <mergeCell ref="N24:O24"/>
    <mergeCell ref="P24:Q24"/>
    <mergeCell ref="R24:S24"/>
    <mergeCell ref="D1:E1"/>
    <mergeCell ref="F1:G1"/>
    <mergeCell ref="H1:I1"/>
    <mergeCell ref="J1:K1"/>
    <mergeCell ref="L1:M1"/>
    <mergeCell ref="A44:C45"/>
    <mergeCell ref="J44:K44"/>
    <mergeCell ref="L44:M44"/>
    <mergeCell ref="N44:O44"/>
    <mergeCell ref="P44:Q44"/>
    <mergeCell ref="R51:S51"/>
    <mergeCell ref="A58:C59"/>
    <mergeCell ref="L58:M58"/>
    <mergeCell ref="N58:O58"/>
    <mergeCell ref="P58:Q58"/>
    <mergeCell ref="R58:S58"/>
    <mergeCell ref="A51:C52"/>
    <mergeCell ref="J51:K51"/>
    <mergeCell ref="L51:M51"/>
    <mergeCell ref="N51:O51"/>
    <mergeCell ref="P51:Q51"/>
    <mergeCell ref="A286:C287"/>
    <mergeCell ref="A177:C178"/>
    <mergeCell ref="R130:S130"/>
    <mergeCell ref="A218:C219"/>
    <mergeCell ref="L130:M130"/>
    <mergeCell ref="N130:O130"/>
    <mergeCell ref="P130:Q130"/>
    <mergeCell ref="N177:O177"/>
    <mergeCell ref="P177:Q177"/>
    <mergeCell ref="R177:S177"/>
    <mergeCell ref="T177:U177"/>
    <mergeCell ref="V177:W177"/>
    <mergeCell ref="D177:E177"/>
    <mergeCell ref="F177:G177"/>
    <mergeCell ref="H177:I177"/>
    <mergeCell ref="J177:K177"/>
    <mergeCell ref="L177:M177"/>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3"/>
  <sheetViews>
    <sheetView topLeftCell="A353" workbookViewId="0">
      <selection activeCell="A4" sqref="A4:Q353"/>
    </sheetView>
  </sheetViews>
  <sheetFormatPr defaultRowHeight="15" x14ac:dyDescent="0.25"/>
  <cols>
    <col min="1" max="1" width="9.140625" style="107"/>
    <col min="2" max="2" width="12.140625" style="107" bestFit="1" customWidth="1"/>
    <col min="3" max="16384" width="9.140625" style="107"/>
  </cols>
  <sheetData>
    <row r="1" spans="1:17" x14ac:dyDescent="0.25">
      <c r="A1" s="136"/>
      <c r="B1" s="136"/>
      <c r="C1" s="136"/>
      <c r="D1" s="117"/>
      <c r="E1" s="117"/>
      <c r="F1" s="118" t="s">
        <v>115</v>
      </c>
      <c r="G1" s="118" t="s">
        <v>116</v>
      </c>
      <c r="H1" s="118" t="s">
        <v>117</v>
      </c>
      <c r="I1" s="118" t="s">
        <v>47</v>
      </c>
      <c r="J1" s="118" t="s">
        <v>48</v>
      </c>
      <c r="K1" s="118" t="s">
        <v>1</v>
      </c>
      <c r="L1" s="118" t="s">
        <v>2</v>
      </c>
      <c r="M1" s="118" t="s">
        <v>3</v>
      </c>
      <c r="N1" s="118" t="s">
        <v>4</v>
      </c>
      <c r="O1" s="118" t="s">
        <v>5</v>
      </c>
      <c r="P1" s="118" t="s">
        <v>6</v>
      </c>
      <c r="Q1" s="118" t="s">
        <v>46</v>
      </c>
    </row>
    <row r="2" spans="1:17" x14ac:dyDescent="0.25">
      <c r="A2" s="136"/>
      <c r="B2" s="136"/>
      <c r="C2" s="136"/>
      <c r="D2" s="117"/>
      <c r="E2" s="117"/>
      <c r="F2" s="117" t="s">
        <v>0</v>
      </c>
      <c r="G2" s="117" t="s">
        <v>0</v>
      </c>
      <c r="H2" s="117" t="s">
        <v>0</v>
      </c>
      <c r="I2" s="117" t="s">
        <v>0</v>
      </c>
      <c r="J2" s="117" t="s">
        <v>0</v>
      </c>
      <c r="K2" s="117" t="s">
        <v>0</v>
      </c>
      <c r="L2" s="117" t="s">
        <v>0</v>
      </c>
      <c r="M2" s="117" t="s">
        <v>0</v>
      </c>
      <c r="N2" s="117" t="s">
        <v>0</v>
      </c>
      <c r="O2" s="117" t="s">
        <v>0</v>
      </c>
      <c r="P2" s="117" t="s">
        <v>0</v>
      </c>
      <c r="Q2" s="117" t="s">
        <v>0</v>
      </c>
    </row>
    <row r="3" spans="1:17" x14ac:dyDescent="0.25">
      <c r="A3" s="117" t="s">
        <v>7</v>
      </c>
      <c r="B3" s="117" t="s">
        <v>8</v>
      </c>
      <c r="C3" s="117" t="s">
        <v>9</v>
      </c>
      <c r="D3" s="117"/>
      <c r="E3" s="117"/>
      <c r="F3" s="117"/>
      <c r="G3" s="117"/>
      <c r="H3" s="117"/>
      <c r="I3" s="117"/>
      <c r="J3" s="117"/>
      <c r="K3" s="117"/>
      <c r="L3" s="117"/>
      <c r="M3" s="117"/>
      <c r="N3" s="117"/>
      <c r="O3" s="117"/>
      <c r="P3" s="117"/>
      <c r="Q3" s="117"/>
    </row>
    <row r="4" spans="1:17" x14ac:dyDescent="0.25">
      <c r="A4" s="112" t="s">
        <v>390</v>
      </c>
      <c r="B4" s="112"/>
      <c r="C4" s="112"/>
      <c r="D4" s="112"/>
      <c r="E4" s="112"/>
      <c r="F4" s="112"/>
      <c r="G4" s="112"/>
      <c r="H4" s="112"/>
      <c r="I4" s="112"/>
      <c r="J4" s="112"/>
      <c r="K4" s="112"/>
      <c r="L4" s="112"/>
      <c r="M4" s="112"/>
      <c r="N4" s="112"/>
      <c r="O4" s="112"/>
      <c r="P4" s="112"/>
      <c r="Q4" s="112"/>
    </row>
    <row r="5" spans="1:17" x14ac:dyDescent="0.25">
      <c r="A5" s="113" t="s">
        <v>11</v>
      </c>
      <c r="B5" s="114">
        <v>43973</v>
      </c>
      <c r="C5" s="115">
        <v>37.735900000000001</v>
      </c>
      <c r="D5" s="115"/>
      <c r="E5" s="115"/>
      <c r="F5" s="115"/>
      <c r="G5" s="115"/>
      <c r="H5" s="115"/>
      <c r="I5" s="115"/>
      <c r="J5" s="115"/>
      <c r="K5" s="115">
        <v>-94.9980095115815</v>
      </c>
      <c r="L5" s="115">
        <v>-48.3338923056412</v>
      </c>
      <c r="M5" s="115">
        <v>-23.850511891531202</v>
      </c>
      <c r="N5" s="115">
        <v>-29.347213784334699</v>
      </c>
      <c r="O5" s="115">
        <v>-10.1124333208022</v>
      </c>
      <c r="P5" s="115">
        <v>0.144940069588853</v>
      </c>
      <c r="Q5" s="115">
        <v>14.159775634483299</v>
      </c>
    </row>
    <row r="6" spans="1:17" x14ac:dyDescent="0.25">
      <c r="A6" s="113" t="s">
        <v>12</v>
      </c>
      <c r="B6" s="114">
        <v>43973</v>
      </c>
      <c r="C6" s="115">
        <v>224.17599999999999</v>
      </c>
      <c r="D6" s="115"/>
      <c r="E6" s="115"/>
      <c r="F6" s="115"/>
      <c r="G6" s="115"/>
      <c r="H6" s="115"/>
      <c r="I6" s="115"/>
      <c r="J6" s="115"/>
      <c r="K6" s="115">
        <v>-104.651906614608</v>
      </c>
      <c r="L6" s="115">
        <v>-51.008223354402503</v>
      </c>
      <c r="M6" s="115">
        <v>-24.2934934487017</v>
      </c>
      <c r="N6" s="115">
        <v>-27.4855434967861</v>
      </c>
      <c r="O6" s="115">
        <v>-4.5294229802734201</v>
      </c>
      <c r="P6" s="115">
        <v>2.1852304909964002</v>
      </c>
      <c r="Q6" s="115">
        <v>12.436827630082</v>
      </c>
    </row>
    <row r="7" spans="1:17" x14ac:dyDescent="0.25">
      <c r="A7" s="113" t="s">
        <v>13</v>
      </c>
      <c r="B7" s="114">
        <v>43973</v>
      </c>
      <c r="C7" s="115">
        <v>131.06</v>
      </c>
      <c r="D7" s="115"/>
      <c r="E7" s="115"/>
      <c r="F7" s="115"/>
      <c r="G7" s="115"/>
      <c r="H7" s="115"/>
      <c r="I7" s="115"/>
      <c r="J7" s="115"/>
      <c r="K7" s="115">
        <v>-50.832860911215398</v>
      </c>
      <c r="L7" s="115">
        <v>-26.263852850286099</v>
      </c>
      <c r="M7" s="115">
        <v>-9.2062620572234799</v>
      </c>
      <c r="N7" s="115">
        <v>-14.2224500578765</v>
      </c>
      <c r="O7" s="115">
        <v>-2.1043446048533099</v>
      </c>
      <c r="P7" s="115">
        <v>2.42951552322541</v>
      </c>
      <c r="Q7" s="115">
        <v>17.0202268418447</v>
      </c>
    </row>
    <row r="8" spans="1:17" x14ac:dyDescent="0.25">
      <c r="A8" s="113" t="s">
        <v>14</v>
      </c>
      <c r="B8" s="114">
        <v>43973</v>
      </c>
      <c r="C8" s="115">
        <v>8.41</v>
      </c>
      <c r="D8" s="115"/>
      <c r="E8" s="115"/>
      <c r="F8" s="115"/>
      <c r="G8" s="115"/>
      <c r="H8" s="115"/>
      <c r="I8" s="115"/>
      <c r="J8" s="115"/>
      <c r="K8" s="115">
        <v>-93.689531256170199</v>
      </c>
      <c r="L8" s="115">
        <v>-40.680172907661102</v>
      </c>
      <c r="M8" s="115">
        <v>-18.308066629234499</v>
      </c>
      <c r="N8" s="115">
        <v>-19.8503773093937</v>
      </c>
      <c r="O8" s="115"/>
      <c r="P8" s="115"/>
      <c r="Q8" s="115">
        <v>-9.05382215288612</v>
      </c>
    </row>
    <row r="9" spans="1:17" x14ac:dyDescent="0.25">
      <c r="A9" s="113" t="s">
        <v>15</v>
      </c>
      <c r="B9" s="114">
        <v>43973</v>
      </c>
      <c r="C9" s="115">
        <v>34.17</v>
      </c>
      <c r="D9" s="115"/>
      <c r="E9" s="115"/>
      <c r="F9" s="115"/>
      <c r="G9" s="115"/>
      <c r="H9" s="115"/>
      <c r="I9" s="115"/>
      <c r="J9" s="115"/>
      <c r="K9" s="115">
        <v>-141.38829059759101</v>
      </c>
      <c r="L9" s="115">
        <v>-63.411673377653003</v>
      </c>
      <c r="M9" s="115">
        <v>-33.804754488517098</v>
      </c>
      <c r="N9" s="115">
        <v>-35.540226051853402</v>
      </c>
      <c r="O9" s="115">
        <v>-9.7330908246032593</v>
      </c>
      <c r="P9" s="115">
        <v>-1.41739316789143</v>
      </c>
      <c r="Q9" s="115">
        <v>7.5881739130340504</v>
      </c>
    </row>
    <row r="10" spans="1:17" x14ac:dyDescent="0.25">
      <c r="A10" s="113" t="s">
        <v>16</v>
      </c>
      <c r="B10" s="114">
        <v>43973</v>
      </c>
      <c r="C10" s="115">
        <v>10.033899999999999</v>
      </c>
      <c r="D10" s="115"/>
      <c r="E10" s="115"/>
      <c r="F10" s="115"/>
      <c r="G10" s="115"/>
      <c r="H10" s="115"/>
      <c r="I10" s="115"/>
      <c r="J10" s="115"/>
      <c r="K10" s="115">
        <v>-92.020762333928005</v>
      </c>
      <c r="L10" s="115">
        <v>-39.119160958412003</v>
      </c>
      <c r="M10" s="115">
        <v>-15.0604829200539</v>
      </c>
      <c r="N10" s="115">
        <v>-20.312749634281701</v>
      </c>
      <c r="O10" s="115">
        <v>-8.7707077106725695</v>
      </c>
      <c r="P10" s="115"/>
      <c r="Q10" s="115">
        <v>7.1980802792321205E-2</v>
      </c>
    </row>
    <row r="11" spans="1:17" x14ac:dyDescent="0.25">
      <c r="A11" s="113" t="s">
        <v>17</v>
      </c>
      <c r="B11" s="114">
        <v>43973</v>
      </c>
      <c r="C11" s="115">
        <v>26.751999999999999</v>
      </c>
      <c r="D11" s="115"/>
      <c r="E11" s="115"/>
      <c r="F11" s="115"/>
      <c r="G11" s="115"/>
      <c r="H11" s="115"/>
      <c r="I11" s="115"/>
      <c r="J11" s="115"/>
      <c r="K11" s="115">
        <v>-113.31014500494</v>
      </c>
      <c r="L11" s="115">
        <v>-49.967935918223901</v>
      </c>
      <c r="M11" s="115">
        <v>-17.891970065968</v>
      </c>
      <c r="N11" s="115">
        <v>-20.727317533894698</v>
      </c>
      <c r="O11" s="115">
        <v>-3.7414801907039301</v>
      </c>
      <c r="P11" s="115">
        <v>4.6171214570218</v>
      </c>
      <c r="Q11" s="115">
        <v>11.456651636781199</v>
      </c>
    </row>
    <row r="12" spans="1:17" x14ac:dyDescent="0.25">
      <c r="A12" s="113" t="s">
        <v>18</v>
      </c>
      <c r="B12" s="114">
        <v>43973</v>
      </c>
      <c r="C12" s="115">
        <v>28.789000000000001</v>
      </c>
      <c r="D12" s="115"/>
      <c r="E12" s="115"/>
      <c r="F12" s="115"/>
      <c r="G12" s="115"/>
      <c r="H12" s="115"/>
      <c r="I12" s="115"/>
      <c r="J12" s="115"/>
      <c r="K12" s="115">
        <v>-107.339813889645</v>
      </c>
      <c r="L12" s="115">
        <v>-46.4918116811278</v>
      </c>
      <c r="M12" s="115">
        <v>-20.300416594583702</v>
      </c>
      <c r="N12" s="115">
        <v>-23.424276341500502</v>
      </c>
      <c r="O12" s="115">
        <v>-5.5136453254184703</v>
      </c>
      <c r="P12" s="115">
        <v>3.76388345215077</v>
      </c>
      <c r="Q12" s="115">
        <v>18.190096080316</v>
      </c>
    </row>
    <row r="13" spans="1:17" x14ac:dyDescent="0.25">
      <c r="A13" s="113" t="s">
        <v>19</v>
      </c>
      <c r="B13" s="114">
        <v>43973</v>
      </c>
      <c r="C13" s="115">
        <v>58.843699999999998</v>
      </c>
      <c r="D13" s="115"/>
      <c r="E13" s="115"/>
      <c r="F13" s="115"/>
      <c r="G13" s="115"/>
      <c r="H13" s="115"/>
      <c r="I13" s="115"/>
      <c r="J13" s="115"/>
      <c r="K13" s="115">
        <v>-108.54783940835399</v>
      </c>
      <c r="L13" s="115">
        <v>-49.034740149979697</v>
      </c>
      <c r="M13" s="115">
        <v>-20.572410397688898</v>
      </c>
      <c r="N13" s="115">
        <v>-23.950847607468901</v>
      </c>
      <c r="O13" s="115">
        <v>-4.0165668308531597</v>
      </c>
      <c r="P13" s="115">
        <v>2.1675317327704202</v>
      </c>
      <c r="Q13" s="115">
        <v>9.6618857763641195</v>
      </c>
    </row>
    <row r="14" spans="1:17" x14ac:dyDescent="0.25">
      <c r="A14" s="113" t="s">
        <v>20</v>
      </c>
      <c r="B14" s="114">
        <v>43973</v>
      </c>
      <c r="C14" s="115">
        <v>39.83</v>
      </c>
      <c r="D14" s="115"/>
      <c r="E14" s="115"/>
      <c r="F14" s="115"/>
      <c r="G14" s="115"/>
      <c r="H14" s="115"/>
      <c r="I14" s="115"/>
      <c r="J14" s="115"/>
      <c r="K14" s="115">
        <v>-95.9755300309495</v>
      </c>
      <c r="L14" s="115">
        <v>-49.406884506222298</v>
      </c>
      <c r="M14" s="115">
        <v>-28.041784523232501</v>
      </c>
      <c r="N14" s="115">
        <v>-27.715944079221099</v>
      </c>
      <c r="O14" s="115">
        <v>-6.57603492119053</v>
      </c>
      <c r="P14" s="115">
        <v>0.65264230731406303</v>
      </c>
      <c r="Q14" s="115">
        <v>21.0029899691358</v>
      </c>
    </row>
    <row r="15" spans="1:17" x14ac:dyDescent="0.25">
      <c r="A15" s="113" t="s">
        <v>21</v>
      </c>
      <c r="B15" s="114">
        <v>43973</v>
      </c>
      <c r="C15" s="115">
        <v>114.01819999999999</v>
      </c>
      <c r="D15" s="115"/>
      <c r="E15" s="115"/>
      <c r="F15" s="115"/>
      <c r="G15" s="115"/>
      <c r="H15" s="115"/>
      <c r="I15" s="115"/>
      <c r="J15" s="115"/>
      <c r="K15" s="115">
        <v>-88.307682000350397</v>
      </c>
      <c r="L15" s="115">
        <v>-42.965138470568697</v>
      </c>
      <c r="M15" s="115">
        <v>-17.389013106333302</v>
      </c>
      <c r="N15" s="115">
        <v>-18.8562743443829</v>
      </c>
      <c r="O15" s="115">
        <v>-2.8357959587923398</v>
      </c>
      <c r="P15" s="115">
        <v>5.3104331185659399</v>
      </c>
      <c r="Q15" s="115">
        <v>16.877107031233301</v>
      </c>
    </row>
    <row r="16" spans="1:17" x14ac:dyDescent="0.25">
      <c r="A16" s="113" t="s">
        <v>22</v>
      </c>
      <c r="B16" s="114">
        <v>43973</v>
      </c>
      <c r="C16" s="115">
        <v>8.2735000000000003</v>
      </c>
      <c r="D16" s="115"/>
      <c r="E16" s="115"/>
      <c r="F16" s="115"/>
      <c r="G16" s="115"/>
      <c r="H16" s="115"/>
      <c r="I16" s="115"/>
      <c r="J16" s="115"/>
      <c r="K16" s="115">
        <v>-94.954471884654893</v>
      </c>
      <c r="L16" s="115">
        <v>-44.083244776346703</v>
      </c>
      <c r="M16" s="115">
        <v>-15.0109940744412</v>
      </c>
      <c r="N16" s="115">
        <v>-16.847356865516701</v>
      </c>
      <c r="O16" s="115"/>
      <c r="P16" s="115"/>
      <c r="Q16" s="115">
        <v>-9.2808910162002896</v>
      </c>
    </row>
    <row r="17" spans="1:17" x14ac:dyDescent="0.25">
      <c r="A17" s="113" t="s">
        <v>23</v>
      </c>
      <c r="B17" s="114">
        <v>43973</v>
      </c>
      <c r="C17" s="115">
        <v>8.0989000000000004</v>
      </c>
      <c r="D17" s="115"/>
      <c r="E17" s="115"/>
      <c r="F17" s="115"/>
      <c r="G17" s="115"/>
      <c r="H17" s="115"/>
      <c r="I17" s="115"/>
      <c r="J17" s="115"/>
      <c r="K17" s="115">
        <v>-92.273219592943903</v>
      </c>
      <c r="L17" s="115">
        <v>-41.768882280055898</v>
      </c>
      <c r="M17" s="115">
        <v>-15.176180080072999</v>
      </c>
      <c r="N17" s="115">
        <v>-16.175980376279199</v>
      </c>
      <c r="O17" s="115"/>
      <c r="P17" s="115"/>
      <c r="Q17" s="115">
        <v>-10.5456155015198</v>
      </c>
    </row>
    <row r="18" spans="1:17" x14ac:dyDescent="0.25">
      <c r="A18" s="113" t="s">
        <v>24</v>
      </c>
      <c r="B18" s="114">
        <v>43973</v>
      </c>
      <c r="C18" s="115">
        <v>178.8527</v>
      </c>
      <c r="D18" s="115"/>
      <c r="E18" s="115"/>
      <c r="F18" s="115"/>
      <c r="G18" s="115"/>
      <c r="H18" s="115"/>
      <c r="I18" s="115"/>
      <c r="J18" s="115"/>
      <c r="K18" s="115">
        <v>-114.423256277954</v>
      </c>
      <c r="L18" s="115">
        <v>-57.980830063700701</v>
      </c>
      <c r="M18" s="115">
        <v>-28.299841516698201</v>
      </c>
      <c r="N18" s="115">
        <v>-31.082666061701399</v>
      </c>
      <c r="O18" s="115">
        <v>-8.8857297586186608</v>
      </c>
      <c r="P18" s="115">
        <v>-0.87993355192767497</v>
      </c>
      <c r="Q18" s="115">
        <v>5.6858928699221698</v>
      </c>
    </row>
    <row r="19" spans="1:17" x14ac:dyDescent="0.25">
      <c r="A19" s="113" t="s">
        <v>25</v>
      </c>
      <c r="B19" s="114">
        <v>43973</v>
      </c>
      <c r="C19" s="115">
        <v>8.5299999999999994</v>
      </c>
      <c r="D19" s="115"/>
      <c r="E19" s="115"/>
      <c r="F19" s="115"/>
      <c r="G19" s="115"/>
      <c r="H19" s="115"/>
      <c r="I19" s="115"/>
      <c r="J19" s="115"/>
      <c r="K19" s="115">
        <v>-84.832698857944294</v>
      </c>
      <c r="L19" s="115">
        <v>-41.711306335261803</v>
      </c>
      <c r="M19" s="115">
        <v>-14.600444965941801</v>
      </c>
      <c r="N19" s="115">
        <v>-19.0946054437625</v>
      </c>
      <c r="O19" s="115"/>
      <c r="P19" s="115"/>
      <c r="Q19" s="115">
        <v>-10.0477528089888</v>
      </c>
    </row>
    <row r="20" spans="1:17" x14ac:dyDescent="0.25">
      <c r="A20" s="113" t="s">
        <v>26</v>
      </c>
      <c r="B20" s="114">
        <v>43973</v>
      </c>
      <c r="C20" s="115">
        <v>53.479599999999998</v>
      </c>
      <c r="D20" s="115"/>
      <c r="E20" s="115"/>
      <c r="F20" s="115"/>
      <c r="G20" s="115"/>
      <c r="H20" s="115"/>
      <c r="I20" s="115"/>
      <c r="J20" s="115"/>
      <c r="K20" s="115">
        <v>-95.416531648170803</v>
      </c>
      <c r="L20" s="115">
        <v>-37.8542879483375</v>
      </c>
      <c r="M20" s="115">
        <v>-12.2744925779034</v>
      </c>
      <c r="N20" s="115">
        <v>-15.563413942812399</v>
      </c>
      <c r="O20" s="115">
        <v>-0.42450846607988701</v>
      </c>
      <c r="P20" s="115">
        <v>1.4092655770078499</v>
      </c>
      <c r="Q20" s="115">
        <v>8.8362482713739503</v>
      </c>
    </row>
    <row r="21" spans="1:17" x14ac:dyDescent="0.25">
      <c r="A21" s="136"/>
      <c r="B21" s="136"/>
      <c r="C21" s="136"/>
      <c r="D21" s="118"/>
      <c r="E21" s="118"/>
      <c r="F21" s="118"/>
      <c r="G21" s="118"/>
      <c r="H21" s="118"/>
      <c r="I21" s="118"/>
      <c r="J21" s="118"/>
      <c r="K21" s="118" t="s">
        <v>1</v>
      </c>
      <c r="L21" s="118" t="s">
        <v>2</v>
      </c>
      <c r="M21" s="118" t="s">
        <v>3</v>
      </c>
      <c r="N21" s="118" t="s">
        <v>4</v>
      </c>
      <c r="O21" s="118" t="s">
        <v>5</v>
      </c>
      <c r="P21" s="118" t="s">
        <v>6</v>
      </c>
      <c r="Q21" s="118" t="s">
        <v>46</v>
      </c>
    </row>
    <row r="22" spans="1:17" x14ac:dyDescent="0.25">
      <c r="A22" s="136"/>
      <c r="B22" s="136"/>
      <c r="C22" s="136"/>
      <c r="D22" s="118"/>
      <c r="E22" s="118"/>
      <c r="F22" s="118"/>
      <c r="G22" s="118"/>
      <c r="H22" s="118"/>
      <c r="I22" s="118"/>
      <c r="J22" s="118"/>
      <c r="K22" s="118" t="s">
        <v>0</v>
      </c>
      <c r="L22" s="118" t="s">
        <v>0</v>
      </c>
      <c r="M22" s="118" t="s">
        <v>0</v>
      </c>
      <c r="N22" s="118" t="s">
        <v>0</v>
      </c>
      <c r="O22" s="118" t="s">
        <v>0</v>
      </c>
      <c r="P22" s="118" t="s">
        <v>0</v>
      </c>
      <c r="Q22" s="118" t="s">
        <v>0</v>
      </c>
    </row>
    <row r="23" spans="1:17" x14ac:dyDescent="0.25">
      <c r="A23" s="118" t="s">
        <v>7</v>
      </c>
      <c r="B23" s="118" t="s">
        <v>8</v>
      </c>
      <c r="C23" s="118" t="s">
        <v>9</v>
      </c>
      <c r="D23" s="118"/>
      <c r="E23" s="118"/>
      <c r="F23" s="118"/>
      <c r="G23" s="118"/>
      <c r="H23" s="118"/>
      <c r="I23" s="118"/>
      <c r="J23" s="118"/>
      <c r="K23" s="118"/>
      <c r="L23" s="118"/>
      <c r="M23" s="118"/>
      <c r="N23" s="118"/>
      <c r="O23" s="118"/>
      <c r="P23" s="118"/>
      <c r="Q23" s="118"/>
    </row>
    <row r="24" spans="1:17" x14ac:dyDescent="0.25">
      <c r="A24" s="112" t="s">
        <v>390</v>
      </c>
      <c r="B24" s="112"/>
      <c r="C24" s="112"/>
      <c r="D24" s="112"/>
      <c r="E24" s="112"/>
      <c r="F24" s="112"/>
      <c r="G24" s="112"/>
      <c r="H24" s="112"/>
      <c r="I24" s="112"/>
      <c r="J24" s="112"/>
      <c r="K24" s="112"/>
      <c r="L24" s="112"/>
      <c r="M24" s="112"/>
      <c r="N24" s="112"/>
      <c r="O24" s="112"/>
      <c r="P24" s="112"/>
      <c r="Q24" s="112"/>
    </row>
    <row r="25" spans="1:17" x14ac:dyDescent="0.25">
      <c r="A25" s="113" t="s">
        <v>30</v>
      </c>
      <c r="B25" s="114">
        <v>43973</v>
      </c>
      <c r="C25" s="115">
        <v>35.130499999999998</v>
      </c>
      <c r="D25" s="115"/>
      <c r="E25" s="115"/>
      <c r="F25" s="115"/>
      <c r="G25" s="115"/>
      <c r="H25" s="115"/>
      <c r="I25" s="115"/>
      <c r="J25" s="115"/>
      <c r="K25" s="115">
        <v>-95.720504259032097</v>
      </c>
      <c r="L25" s="115">
        <v>-49.0950235276662</v>
      </c>
      <c r="M25" s="115">
        <v>-24.7241755411446</v>
      </c>
      <c r="N25" s="115">
        <v>-30.1225628368509</v>
      </c>
      <c r="O25" s="115">
        <v>-10.9242438803083</v>
      </c>
      <c r="P25" s="115">
        <v>-0.92513779968068799</v>
      </c>
      <c r="Q25" s="115">
        <v>20.6637362018473</v>
      </c>
    </row>
    <row r="26" spans="1:17" x14ac:dyDescent="0.25">
      <c r="A26" s="113" t="s">
        <v>31</v>
      </c>
      <c r="B26" s="114">
        <v>43973</v>
      </c>
      <c r="C26" s="115">
        <v>210.13</v>
      </c>
      <c r="D26" s="115"/>
      <c r="E26" s="115"/>
      <c r="F26" s="115"/>
      <c r="G26" s="115"/>
      <c r="H26" s="115"/>
      <c r="I26" s="115"/>
      <c r="J26" s="115"/>
      <c r="K26" s="115">
        <v>-105.37113538979899</v>
      </c>
      <c r="L26" s="115">
        <v>-51.6828463713112</v>
      </c>
      <c r="M26" s="115">
        <v>-25.024235075236401</v>
      </c>
      <c r="N26" s="115">
        <v>-28.118750369839301</v>
      </c>
      <c r="O26" s="115">
        <v>-5.4668091651920401</v>
      </c>
      <c r="P26" s="115">
        <v>1.0192401494874599</v>
      </c>
      <c r="Q26" s="115">
        <v>76.035651087748505</v>
      </c>
    </row>
    <row r="27" spans="1:17" x14ac:dyDescent="0.25">
      <c r="A27" s="113" t="s">
        <v>32</v>
      </c>
      <c r="B27" s="114">
        <v>43973</v>
      </c>
      <c r="C27" s="115">
        <v>122.64</v>
      </c>
      <c r="D27" s="115"/>
      <c r="E27" s="115"/>
      <c r="F27" s="115"/>
      <c r="G27" s="115"/>
      <c r="H27" s="115"/>
      <c r="I27" s="115"/>
      <c r="J27" s="115"/>
      <c r="K27" s="115">
        <v>-51.317527733364599</v>
      </c>
      <c r="L27" s="115">
        <v>-26.718193108044002</v>
      </c>
      <c r="M27" s="115">
        <v>-9.6985595157880606</v>
      </c>
      <c r="N27" s="115">
        <v>-14.6924173156759</v>
      </c>
      <c r="O27" s="115">
        <v>-2.8301145674435002</v>
      </c>
      <c r="P27" s="115">
        <v>1.3792416403872201</v>
      </c>
      <c r="Q27" s="115">
        <v>71.402570336922494</v>
      </c>
    </row>
    <row r="28" spans="1:17" x14ac:dyDescent="0.25">
      <c r="A28" s="113" t="s">
        <v>33</v>
      </c>
      <c r="B28" s="114">
        <v>43973</v>
      </c>
      <c r="C28" s="115">
        <v>8.1999999999999993</v>
      </c>
      <c r="D28" s="115"/>
      <c r="E28" s="115"/>
      <c r="F28" s="115"/>
      <c r="G28" s="115"/>
      <c r="H28" s="115"/>
      <c r="I28" s="115"/>
      <c r="J28" s="115"/>
      <c r="K28" s="115">
        <v>-93.546132339235797</v>
      </c>
      <c r="L28" s="115">
        <v>-40.8887229275579</v>
      </c>
      <c r="M28" s="115">
        <v>-18.711074385223998</v>
      </c>
      <c r="N28" s="115">
        <v>-20.486508239081601</v>
      </c>
      <c r="O28" s="115"/>
      <c r="P28" s="115"/>
      <c r="Q28" s="115">
        <v>-10.249609984399401</v>
      </c>
    </row>
    <row r="29" spans="1:17" x14ac:dyDescent="0.25">
      <c r="A29" s="113" t="s">
        <v>34</v>
      </c>
      <c r="B29" s="114">
        <v>43973</v>
      </c>
      <c r="C29" s="115">
        <v>31.87</v>
      </c>
      <c r="D29" s="115"/>
      <c r="E29" s="115"/>
      <c r="F29" s="115"/>
      <c r="G29" s="115"/>
      <c r="H29" s="115"/>
      <c r="I29" s="115"/>
      <c r="J29" s="115"/>
      <c r="K29" s="115">
        <v>-142.02365728900301</v>
      </c>
      <c r="L29" s="115">
        <v>-64.124456120187205</v>
      </c>
      <c r="M29" s="115">
        <v>-34.5489736408651</v>
      </c>
      <c r="N29" s="115">
        <v>-36.211740989721903</v>
      </c>
      <c r="O29" s="115">
        <v>-10.5095030259025</v>
      </c>
      <c r="P29" s="115">
        <v>-2.32366169728934</v>
      </c>
      <c r="Q29" s="115">
        <v>17.9021080959856</v>
      </c>
    </row>
    <row r="30" spans="1:17" x14ac:dyDescent="0.25">
      <c r="A30" s="113" t="s">
        <v>35</v>
      </c>
      <c r="B30" s="114">
        <v>43973</v>
      </c>
      <c r="C30" s="115">
        <v>9.1914999999999996</v>
      </c>
      <c r="D30" s="115"/>
      <c r="E30" s="115"/>
      <c r="F30" s="115"/>
      <c r="G30" s="115"/>
      <c r="H30" s="115"/>
      <c r="I30" s="115"/>
      <c r="J30" s="115"/>
      <c r="K30" s="115">
        <v>-93.389405166814001</v>
      </c>
      <c r="L30" s="115">
        <v>-40.409906749636903</v>
      </c>
      <c r="M30" s="115">
        <v>-16.466177255499801</v>
      </c>
      <c r="N30" s="115">
        <v>-21.523293275143502</v>
      </c>
      <c r="O30" s="115">
        <v>-9.9058558468084996</v>
      </c>
      <c r="P30" s="115"/>
      <c r="Q30" s="115">
        <v>-1.7167102966841199</v>
      </c>
    </row>
    <row r="31" spans="1:17" x14ac:dyDescent="0.25">
      <c r="A31" s="113" t="s">
        <v>36</v>
      </c>
      <c r="B31" s="114">
        <v>43973</v>
      </c>
      <c r="C31" s="115">
        <v>24.902699999999999</v>
      </c>
      <c r="D31" s="115"/>
      <c r="E31" s="115"/>
      <c r="F31" s="115"/>
      <c r="G31" s="115"/>
      <c r="H31" s="115"/>
      <c r="I31" s="115"/>
      <c r="J31" s="115"/>
      <c r="K31" s="115">
        <v>-113.77381292599</v>
      </c>
      <c r="L31" s="115">
        <v>-50.454246162868998</v>
      </c>
      <c r="M31" s="115">
        <v>-18.452159464613199</v>
      </c>
      <c r="N31" s="115">
        <v>-21.239405418556899</v>
      </c>
      <c r="O31" s="115">
        <v>-4.3123712893506703</v>
      </c>
      <c r="P31" s="115">
        <v>3.2674695191630798</v>
      </c>
      <c r="Q31" s="115">
        <v>83.024965340508103</v>
      </c>
    </row>
    <row r="32" spans="1:17" x14ac:dyDescent="0.25">
      <c r="A32" s="113" t="s">
        <v>37</v>
      </c>
      <c r="B32" s="114">
        <v>43973</v>
      </c>
      <c r="C32" s="115">
        <v>27.1</v>
      </c>
      <c r="D32" s="115"/>
      <c r="E32" s="115"/>
      <c r="F32" s="115"/>
      <c r="G32" s="115"/>
      <c r="H32" s="115"/>
      <c r="I32" s="115"/>
      <c r="J32" s="115"/>
      <c r="K32" s="115">
        <v>-108.081508752966</v>
      </c>
      <c r="L32" s="115">
        <v>-47.255319847975102</v>
      </c>
      <c r="M32" s="115">
        <v>-21.130071320229899</v>
      </c>
      <c r="N32" s="115">
        <v>-24.1677391520094</v>
      </c>
      <c r="O32" s="115">
        <v>-6.2752147461343997</v>
      </c>
      <c r="P32" s="115">
        <v>2.7347636230089298</v>
      </c>
      <c r="Q32" s="115">
        <v>16.481383681014002</v>
      </c>
    </row>
    <row r="33" spans="1:17" x14ac:dyDescent="0.25">
      <c r="A33" s="113" t="s">
        <v>38</v>
      </c>
      <c r="B33" s="114">
        <v>43973</v>
      </c>
      <c r="C33" s="115">
        <v>55.691400000000002</v>
      </c>
      <c r="D33" s="115"/>
      <c r="E33" s="115"/>
      <c r="F33" s="115"/>
      <c r="G33" s="115"/>
      <c r="H33" s="115"/>
      <c r="I33" s="115"/>
      <c r="J33" s="115"/>
      <c r="K33" s="115">
        <v>-109.0990514824</v>
      </c>
      <c r="L33" s="115">
        <v>-49.576004396014397</v>
      </c>
      <c r="M33" s="115">
        <v>-21.145368907118002</v>
      </c>
      <c r="N33" s="115">
        <v>-24.450058108357599</v>
      </c>
      <c r="O33" s="115">
        <v>-4.6347214013970301</v>
      </c>
      <c r="P33" s="115">
        <v>1.3568360349080899</v>
      </c>
      <c r="Q33" s="115">
        <v>30.5334328084951</v>
      </c>
    </row>
    <row r="34" spans="1:17" x14ac:dyDescent="0.25">
      <c r="A34" s="113" t="s">
        <v>39</v>
      </c>
      <c r="B34" s="114">
        <v>43973</v>
      </c>
      <c r="C34" s="115">
        <v>39.46</v>
      </c>
      <c r="D34" s="115"/>
      <c r="E34" s="115"/>
      <c r="F34" s="115"/>
      <c r="G34" s="115"/>
      <c r="H34" s="115"/>
      <c r="I34" s="115"/>
      <c r="J34" s="115"/>
      <c r="K34" s="115">
        <v>-96.310688927269197</v>
      </c>
      <c r="L34" s="115">
        <v>-49.783946288042301</v>
      </c>
      <c r="M34" s="115">
        <v>-28.416366896005801</v>
      </c>
      <c r="N34" s="115">
        <v>-28.073123748800999</v>
      </c>
      <c r="O34" s="115">
        <v>-6.8189775137762298</v>
      </c>
      <c r="P34" s="115">
        <v>0.36605046171230698</v>
      </c>
      <c r="Q34" s="115">
        <v>19.985731313349699</v>
      </c>
    </row>
    <row r="35" spans="1:17" x14ac:dyDescent="0.25">
      <c r="A35" s="113" t="s">
        <v>40</v>
      </c>
      <c r="B35" s="114">
        <v>43973</v>
      </c>
      <c r="C35" s="115">
        <v>106.8094</v>
      </c>
      <c r="D35" s="115"/>
      <c r="E35" s="115"/>
      <c r="F35" s="115"/>
      <c r="G35" s="115"/>
      <c r="H35" s="115"/>
      <c r="I35" s="115"/>
      <c r="J35" s="115"/>
      <c r="K35" s="115">
        <v>-89.408173442068005</v>
      </c>
      <c r="L35" s="115">
        <v>-44.156137730820497</v>
      </c>
      <c r="M35" s="115">
        <v>-18.697694513106899</v>
      </c>
      <c r="N35" s="115">
        <v>-20.063526861414999</v>
      </c>
      <c r="O35" s="115">
        <v>-3.9778145760004202</v>
      </c>
      <c r="P35" s="115">
        <v>4.0299398312981296</v>
      </c>
      <c r="Q35" s="115">
        <v>60.860198070961097</v>
      </c>
    </row>
    <row r="36" spans="1:17" x14ac:dyDescent="0.25">
      <c r="A36" s="113" t="s">
        <v>41</v>
      </c>
      <c r="B36" s="114">
        <v>43973</v>
      </c>
      <c r="C36" s="115">
        <v>8.0297999999999998</v>
      </c>
      <c r="D36" s="115"/>
      <c r="E36" s="115"/>
      <c r="F36" s="115"/>
      <c r="G36" s="115"/>
      <c r="H36" s="115"/>
      <c r="I36" s="115"/>
      <c r="J36" s="115"/>
      <c r="K36" s="115">
        <v>-95.917054197049495</v>
      </c>
      <c r="L36" s="115">
        <v>-45.007548158717398</v>
      </c>
      <c r="M36" s="115">
        <v>-16.0448180651298</v>
      </c>
      <c r="N36" s="115">
        <v>-17.856018518596098</v>
      </c>
      <c r="O36" s="115"/>
      <c r="P36" s="115"/>
      <c r="Q36" s="115">
        <v>-10.590913107511</v>
      </c>
    </row>
    <row r="37" spans="1:17" x14ac:dyDescent="0.25">
      <c r="A37" s="113" t="s">
        <v>42</v>
      </c>
      <c r="B37" s="114">
        <v>43973</v>
      </c>
      <c r="C37" s="115">
        <v>7.8502000000000001</v>
      </c>
      <c r="D37" s="115"/>
      <c r="E37" s="115"/>
      <c r="F37" s="115"/>
      <c r="G37" s="115"/>
      <c r="H37" s="115"/>
      <c r="I37" s="115"/>
      <c r="J37" s="115"/>
      <c r="K37" s="115">
        <v>-93.242587681018193</v>
      </c>
      <c r="L37" s="115">
        <v>-42.705304540958899</v>
      </c>
      <c r="M37" s="115">
        <v>-16.209919879367401</v>
      </c>
      <c r="N37" s="115">
        <v>-17.232899536433798</v>
      </c>
      <c r="O37" s="115"/>
      <c r="P37" s="115"/>
      <c r="Q37" s="115">
        <v>-11.9251823708207</v>
      </c>
    </row>
    <row r="38" spans="1:17" x14ac:dyDescent="0.25">
      <c r="A38" s="113" t="s">
        <v>43</v>
      </c>
      <c r="B38" s="114">
        <v>43973</v>
      </c>
      <c r="C38" s="115">
        <v>169.50399999999999</v>
      </c>
      <c r="D38" s="115"/>
      <c r="E38" s="115"/>
      <c r="F38" s="115"/>
      <c r="G38" s="115"/>
      <c r="H38" s="115"/>
      <c r="I38" s="115"/>
      <c r="J38" s="115"/>
      <c r="K38" s="115">
        <v>-115.161761658459</v>
      </c>
      <c r="L38" s="115">
        <v>-58.701729276824103</v>
      </c>
      <c r="M38" s="115">
        <v>-29.056275374775399</v>
      </c>
      <c r="N38" s="115">
        <v>-31.713692309982601</v>
      </c>
      <c r="O38" s="115">
        <v>-9.4834919158190392</v>
      </c>
      <c r="P38" s="115">
        <v>-1.6111105062398901</v>
      </c>
      <c r="Q38" s="115">
        <v>43.247152958879497</v>
      </c>
    </row>
    <row r="39" spans="1:17" x14ac:dyDescent="0.25">
      <c r="A39" s="113" t="s">
        <v>44</v>
      </c>
      <c r="B39" s="114">
        <v>43973</v>
      </c>
      <c r="C39" s="115">
        <v>8.42</v>
      </c>
      <c r="D39" s="115"/>
      <c r="E39" s="115"/>
      <c r="F39" s="115"/>
      <c r="G39" s="115"/>
      <c r="H39" s="115"/>
      <c r="I39" s="115"/>
      <c r="J39" s="115"/>
      <c r="K39" s="115">
        <v>-85.121268656716396</v>
      </c>
      <c r="L39" s="115">
        <v>-42.290184042761403</v>
      </c>
      <c r="M39" s="115">
        <v>-15.2682155548904</v>
      </c>
      <c r="N39" s="115">
        <v>-19.755399427530602</v>
      </c>
      <c r="O39" s="115"/>
      <c r="P39" s="115"/>
      <c r="Q39" s="115">
        <v>-10.7996254681648</v>
      </c>
    </row>
    <row r="40" spans="1:17" x14ac:dyDescent="0.25">
      <c r="A40" s="113" t="s">
        <v>45</v>
      </c>
      <c r="B40" s="114">
        <v>43973</v>
      </c>
      <c r="C40" s="115">
        <v>50.6708</v>
      </c>
      <c r="D40" s="115"/>
      <c r="E40" s="115"/>
      <c r="F40" s="115"/>
      <c r="G40" s="115"/>
      <c r="H40" s="115"/>
      <c r="I40" s="115"/>
      <c r="J40" s="115"/>
      <c r="K40" s="115">
        <v>-95.910870534642498</v>
      </c>
      <c r="L40" s="115">
        <v>-38.3713115776889</v>
      </c>
      <c r="M40" s="115">
        <v>-12.8386380624642</v>
      </c>
      <c r="N40" s="115">
        <v>-16.0917684153221</v>
      </c>
      <c r="O40" s="115">
        <v>-1.1199398544300001</v>
      </c>
      <c r="P40" s="115">
        <v>0.65544176896162998</v>
      </c>
      <c r="Q40" s="115">
        <v>27.389007380073799</v>
      </c>
    </row>
    <row r="41" spans="1:17" x14ac:dyDescent="0.25">
      <c r="A41" s="136"/>
      <c r="B41" s="136"/>
      <c r="C41" s="136"/>
      <c r="D41" s="118"/>
      <c r="E41" s="118"/>
      <c r="F41" s="118"/>
      <c r="G41" s="118"/>
      <c r="H41" s="118"/>
      <c r="I41" s="118" t="s">
        <v>47</v>
      </c>
      <c r="J41" s="118" t="s">
        <v>48</v>
      </c>
      <c r="K41" s="118" t="s">
        <v>1</v>
      </c>
      <c r="L41" s="118" t="s">
        <v>2</v>
      </c>
      <c r="M41" s="118" t="s">
        <v>3</v>
      </c>
      <c r="O41" s="113"/>
      <c r="P41" s="113"/>
      <c r="Q41" s="118" t="s">
        <v>46</v>
      </c>
    </row>
    <row r="42" spans="1:17" x14ac:dyDescent="0.25">
      <c r="A42" s="136"/>
      <c r="B42" s="136"/>
      <c r="C42" s="136"/>
      <c r="D42" s="118"/>
      <c r="E42" s="118"/>
      <c r="F42" s="118"/>
      <c r="G42" s="118"/>
      <c r="H42" s="118"/>
      <c r="I42" s="118" t="s">
        <v>0</v>
      </c>
      <c r="J42" s="118" t="s">
        <v>0</v>
      </c>
      <c r="K42" s="118" t="s">
        <v>0</v>
      </c>
      <c r="L42" s="118" t="s">
        <v>0</v>
      </c>
      <c r="M42" s="118" t="s">
        <v>0</v>
      </c>
      <c r="O42" s="113"/>
      <c r="P42" s="113"/>
      <c r="Q42" s="118" t="s">
        <v>0</v>
      </c>
    </row>
    <row r="43" spans="1:17" x14ac:dyDescent="0.25">
      <c r="A43" s="118" t="s">
        <v>7</v>
      </c>
      <c r="B43" s="118" t="s">
        <v>8</v>
      </c>
      <c r="C43" s="118" t="s">
        <v>9</v>
      </c>
      <c r="D43" s="118"/>
      <c r="E43" s="118"/>
      <c r="F43" s="118"/>
      <c r="G43" s="118"/>
      <c r="H43" s="118"/>
      <c r="I43" s="118"/>
      <c r="J43" s="118"/>
      <c r="K43" s="118"/>
      <c r="L43" s="118"/>
      <c r="M43" s="118"/>
      <c r="O43" s="113"/>
      <c r="P43" s="113"/>
      <c r="Q43" s="118"/>
    </row>
    <row r="44" spans="1:17" x14ac:dyDescent="0.25">
      <c r="A44" s="112" t="s">
        <v>389</v>
      </c>
      <c r="B44" s="112"/>
      <c r="C44" s="112"/>
      <c r="D44" s="112"/>
      <c r="E44" s="112"/>
      <c r="F44" s="112"/>
      <c r="G44" s="112"/>
      <c r="H44" s="112"/>
      <c r="I44" s="112"/>
      <c r="J44" s="112"/>
      <c r="K44" s="112"/>
      <c r="L44" s="112"/>
      <c r="M44" s="112"/>
      <c r="O44" s="113"/>
      <c r="P44" s="113"/>
      <c r="Q44" s="112"/>
    </row>
    <row r="45" spans="1:17" x14ac:dyDescent="0.25">
      <c r="A45" s="113" t="s">
        <v>379</v>
      </c>
      <c r="B45" s="114">
        <v>43973</v>
      </c>
      <c r="C45" s="115">
        <v>9.24</v>
      </c>
      <c r="D45" s="115"/>
      <c r="E45" s="115"/>
      <c r="F45" s="115"/>
      <c r="G45" s="115"/>
      <c r="H45" s="115"/>
      <c r="I45" s="115">
        <v>-49.818016378525897</v>
      </c>
      <c r="J45" s="115">
        <v>-14.313725490195999</v>
      </c>
      <c r="K45" s="115">
        <v>-34.856646207991801</v>
      </c>
      <c r="L45" s="115"/>
      <c r="M45" s="115"/>
      <c r="O45" s="113"/>
      <c r="P45" s="113"/>
      <c r="Q45" s="115">
        <v>-27.74</v>
      </c>
    </row>
    <row r="46" spans="1:17" x14ac:dyDescent="0.25">
      <c r="A46" s="113" t="s">
        <v>49</v>
      </c>
      <c r="B46" s="114">
        <v>43973</v>
      </c>
      <c r="C46" s="115">
        <v>8.64</v>
      </c>
      <c r="D46" s="115"/>
      <c r="E46" s="115"/>
      <c r="F46" s="115"/>
      <c r="G46" s="115"/>
      <c r="H46" s="115"/>
      <c r="I46" s="115">
        <v>24.3658210947934</v>
      </c>
      <c r="J46" s="115">
        <v>9.9377674056787004</v>
      </c>
      <c r="K46" s="115">
        <v>-78.463727746154703</v>
      </c>
      <c r="L46" s="115">
        <v>-33.939137785291599</v>
      </c>
      <c r="M46" s="115">
        <v>-13.4459238779556</v>
      </c>
      <c r="O46" s="113"/>
      <c r="P46" s="113"/>
      <c r="Q46" s="115">
        <v>-15.758730158730099</v>
      </c>
    </row>
    <row r="47" spans="1:17" x14ac:dyDescent="0.25">
      <c r="A47" s="113" t="s">
        <v>50</v>
      </c>
      <c r="B47" s="114">
        <v>43973</v>
      </c>
      <c r="C47" s="115">
        <v>89.468000000000004</v>
      </c>
      <c r="D47" s="115"/>
      <c r="E47" s="115"/>
      <c r="F47" s="115"/>
      <c r="G47" s="115"/>
      <c r="H47" s="115"/>
      <c r="I47" s="115">
        <v>-48.988310729753003</v>
      </c>
      <c r="J47" s="115">
        <v>-7.7439265698293998</v>
      </c>
      <c r="K47" s="115">
        <v>-104.239159097358</v>
      </c>
      <c r="L47" s="115">
        <v>-47.403543527686999</v>
      </c>
      <c r="M47" s="115">
        <v>-19.439168040200201</v>
      </c>
      <c r="O47" s="113"/>
      <c r="P47" s="113"/>
      <c r="Q47" s="115">
        <v>11.567280084140901</v>
      </c>
    </row>
    <row r="48" spans="1:17" x14ac:dyDescent="0.25">
      <c r="A48" s="136"/>
      <c r="B48" s="136"/>
      <c r="C48" s="136"/>
      <c r="D48" s="118"/>
      <c r="E48" s="118"/>
      <c r="F48" s="118"/>
      <c r="G48" s="118"/>
      <c r="H48" s="118"/>
      <c r="I48" s="118" t="s">
        <v>47</v>
      </c>
      <c r="J48" s="118" t="s">
        <v>48</v>
      </c>
      <c r="K48" s="118" t="s">
        <v>1</v>
      </c>
      <c r="L48" s="118" t="s">
        <v>2</v>
      </c>
      <c r="M48" s="118" t="s">
        <v>3</v>
      </c>
      <c r="Q48" s="118" t="s">
        <v>46</v>
      </c>
    </row>
    <row r="49" spans="1:17" x14ac:dyDescent="0.25">
      <c r="A49" s="136"/>
      <c r="B49" s="136"/>
      <c r="C49" s="136"/>
      <c r="D49" s="118"/>
      <c r="E49" s="118"/>
      <c r="F49" s="118"/>
      <c r="G49" s="118"/>
      <c r="H49" s="118"/>
      <c r="I49" s="118" t="s">
        <v>0</v>
      </c>
      <c r="J49" s="118" t="s">
        <v>0</v>
      </c>
      <c r="K49" s="118" t="s">
        <v>0</v>
      </c>
      <c r="L49" s="118" t="s">
        <v>0</v>
      </c>
      <c r="M49" s="118" t="s">
        <v>0</v>
      </c>
      <c r="Q49" s="118" t="s">
        <v>0</v>
      </c>
    </row>
    <row r="50" spans="1:17" x14ac:dyDescent="0.25">
      <c r="A50" s="118" t="s">
        <v>7</v>
      </c>
      <c r="B50" s="118" t="s">
        <v>8</v>
      </c>
      <c r="C50" s="118" t="s">
        <v>9</v>
      </c>
      <c r="D50" s="118"/>
      <c r="E50" s="118"/>
      <c r="F50" s="118"/>
      <c r="G50" s="118"/>
      <c r="H50" s="118"/>
      <c r="I50" s="118"/>
      <c r="J50" s="118"/>
      <c r="K50" s="118"/>
      <c r="L50" s="118"/>
      <c r="M50" s="118"/>
      <c r="Q50" s="118"/>
    </row>
    <row r="51" spans="1:17" x14ac:dyDescent="0.25">
      <c r="A51" s="112" t="s">
        <v>389</v>
      </c>
      <c r="B51" s="112"/>
      <c r="C51" s="112"/>
      <c r="D51" s="112"/>
      <c r="E51" s="112"/>
      <c r="F51" s="112"/>
      <c r="G51" s="112"/>
      <c r="H51" s="112"/>
      <c r="I51" s="112"/>
      <c r="J51" s="112"/>
      <c r="K51" s="112"/>
      <c r="L51" s="112"/>
      <c r="M51" s="112"/>
      <c r="Q51" s="112"/>
    </row>
    <row r="52" spans="1:17" x14ac:dyDescent="0.25">
      <c r="A52" s="113" t="s">
        <v>381</v>
      </c>
      <c r="B52" s="114">
        <v>43973</v>
      </c>
      <c r="C52" s="115">
        <v>9.1999999999999993</v>
      </c>
      <c r="D52" s="115"/>
      <c r="E52" s="115"/>
      <c r="F52" s="115"/>
      <c r="G52" s="115"/>
      <c r="H52" s="115"/>
      <c r="I52" s="115">
        <v>-50.030459945172503</v>
      </c>
      <c r="J52" s="115">
        <v>-15.665236051502299</v>
      </c>
      <c r="K52" s="115">
        <v>-36.423237048800502</v>
      </c>
      <c r="L52" s="115"/>
      <c r="M52" s="115"/>
      <c r="Q52" s="115">
        <v>-29.2</v>
      </c>
    </row>
    <row r="53" spans="1:17" x14ac:dyDescent="0.25">
      <c r="A53" s="113" t="s">
        <v>51</v>
      </c>
      <c r="B53" s="114">
        <v>43973</v>
      </c>
      <c r="C53" s="115">
        <v>8.61</v>
      </c>
      <c r="D53" s="115"/>
      <c r="E53" s="115"/>
      <c r="F53" s="115"/>
      <c r="G53" s="115"/>
      <c r="H53" s="115"/>
      <c r="I53" s="115">
        <v>27.540241448691798</v>
      </c>
      <c r="J53" s="115">
        <v>9.9726775956285607</v>
      </c>
      <c r="K53" s="115">
        <v>-78.3864824344585</v>
      </c>
      <c r="L53" s="115">
        <v>-34.197738677507502</v>
      </c>
      <c r="M53" s="115">
        <v>-13.737454379561999</v>
      </c>
      <c r="Q53" s="115">
        <v>-16.106349206349201</v>
      </c>
    </row>
    <row r="54" spans="1:17" x14ac:dyDescent="0.25">
      <c r="A54" s="113" t="s">
        <v>52</v>
      </c>
      <c r="B54" s="114">
        <v>43973</v>
      </c>
      <c r="C54" s="115">
        <v>84.566199999999995</v>
      </c>
      <c r="D54" s="115"/>
      <c r="E54" s="115"/>
      <c r="F54" s="115"/>
      <c r="G54" s="115"/>
      <c r="H54" s="115"/>
      <c r="I54" s="115">
        <v>-49.853803688990602</v>
      </c>
      <c r="J54" s="115">
        <v>-8.6211215177851592</v>
      </c>
      <c r="K54" s="115">
        <v>-104.84956539592901</v>
      </c>
      <c r="L54" s="115">
        <v>-48.034666924077399</v>
      </c>
      <c r="M54" s="115">
        <v>-20.127643070983702</v>
      </c>
      <c r="Q54" s="115">
        <v>123.495432929648</v>
      </c>
    </row>
    <row r="55" spans="1:17" x14ac:dyDescent="0.25">
      <c r="A55" s="136"/>
      <c r="B55" s="136"/>
      <c r="C55" s="136"/>
      <c r="D55" s="118"/>
      <c r="E55" s="118"/>
      <c r="F55" s="118"/>
      <c r="G55" s="118"/>
      <c r="H55" s="118"/>
      <c r="I55" s="118"/>
      <c r="J55" s="118" t="s">
        <v>48</v>
      </c>
      <c r="K55" s="118" t="s">
        <v>1</v>
      </c>
      <c r="L55" s="118" t="s">
        <v>2</v>
      </c>
      <c r="M55" s="118" t="s">
        <v>3</v>
      </c>
      <c r="N55" s="118" t="s">
        <v>4</v>
      </c>
      <c r="O55" s="118" t="s">
        <v>5</v>
      </c>
      <c r="Q55" s="118" t="s">
        <v>46</v>
      </c>
    </row>
    <row r="56" spans="1:17" x14ac:dyDescent="0.25">
      <c r="A56" s="136"/>
      <c r="B56" s="136"/>
      <c r="C56" s="136"/>
      <c r="D56" s="118"/>
      <c r="E56" s="118"/>
      <c r="F56" s="118"/>
      <c r="G56" s="118"/>
      <c r="H56" s="118"/>
      <c r="I56" s="118"/>
      <c r="J56" s="118" t="s">
        <v>0</v>
      </c>
      <c r="K56" s="118" t="s">
        <v>0</v>
      </c>
      <c r="L56" s="118" t="s">
        <v>0</v>
      </c>
      <c r="M56" s="118" t="s">
        <v>0</v>
      </c>
      <c r="N56" s="118" t="s">
        <v>0</v>
      </c>
      <c r="O56" s="118" t="s">
        <v>0</v>
      </c>
      <c r="Q56" s="118" t="s">
        <v>0</v>
      </c>
    </row>
    <row r="57" spans="1:17" x14ac:dyDescent="0.25">
      <c r="A57" s="118" t="s">
        <v>7</v>
      </c>
      <c r="B57" s="118" t="s">
        <v>8</v>
      </c>
      <c r="C57" s="118" t="s">
        <v>9</v>
      </c>
      <c r="D57" s="118"/>
      <c r="E57" s="118"/>
      <c r="F57" s="118"/>
      <c r="G57" s="118"/>
      <c r="H57" s="118"/>
      <c r="I57" s="118"/>
      <c r="J57" s="118"/>
      <c r="K57" s="118"/>
      <c r="L57" s="118"/>
      <c r="M57" s="118"/>
      <c r="N57" s="118"/>
      <c r="O57" s="118"/>
      <c r="Q57" s="118"/>
    </row>
    <row r="58" spans="1:17" x14ac:dyDescent="0.25">
      <c r="A58" s="112" t="s">
        <v>386</v>
      </c>
      <c r="B58" s="112"/>
      <c r="C58" s="112"/>
      <c r="D58" s="112"/>
      <c r="E58" s="112"/>
      <c r="F58" s="112"/>
      <c r="G58" s="112"/>
      <c r="H58" s="112"/>
      <c r="I58" s="112"/>
      <c r="J58" s="112"/>
      <c r="K58" s="112"/>
      <c r="L58" s="112"/>
      <c r="M58" s="112"/>
      <c r="N58" s="112"/>
      <c r="O58" s="112"/>
      <c r="Q58" s="112"/>
    </row>
    <row r="59" spans="1:17" x14ac:dyDescent="0.25">
      <c r="A59" s="113" t="s">
        <v>53</v>
      </c>
      <c r="B59" s="114">
        <v>43973</v>
      </c>
      <c r="C59" s="115">
        <v>33.4328</v>
      </c>
      <c r="D59" s="115"/>
      <c r="E59" s="115"/>
      <c r="F59" s="115"/>
      <c r="G59" s="115"/>
      <c r="H59" s="115"/>
      <c r="I59" s="115"/>
      <c r="J59" s="115">
        <v>3.06457803579146</v>
      </c>
      <c r="K59" s="115">
        <v>2.35761308791764</v>
      </c>
      <c r="L59" s="115">
        <v>-2.9906118619954101</v>
      </c>
      <c r="M59" s="115">
        <v>-2.7517978766303899</v>
      </c>
      <c r="N59" s="115">
        <v>1.83698664926588</v>
      </c>
      <c r="O59" s="115">
        <v>3.8295558800887401</v>
      </c>
      <c r="Q59" s="115">
        <v>9.74710389713408</v>
      </c>
    </row>
    <row r="60" spans="1:17" x14ac:dyDescent="0.25">
      <c r="A60" s="113" t="s">
        <v>54</v>
      </c>
      <c r="B60" s="114">
        <v>43973</v>
      </c>
      <c r="C60" s="115">
        <v>1.4522999999999999</v>
      </c>
      <c r="D60" s="115"/>
      <c r="E60" s="115"/>
      <c r="F60" s="115"/>
      <c r="G60" s="115"/>
      <c r="H60" s="115"/>
      <c r="I60" s="115"/>
      <c r="J60" s="115">
        <v>0</v>
      </c>
      <c r="K60" s="115">
        <v>-101.54765590717599</v>
      </c>
      <c r="L60" s="115"/>
      <c r="M60" s="115"/>
      <c r="N60" s="115"/>
      <c r="O60" s="115"/>
      <c r="Q60" s="115">
        <v>-48.815094741511103</v>
      </c>
    </row>
    <row r="61" spans="1:17" x14ac:dyDescent="0.25">
      <c r="A61" s="113" t="s">
        <v>55</v>
      </c>
      <c r="B61" s="114">
        <v>43973</v>
      </c>
      <c r="C61" s="115">
        <v>23.549099999999999</v>
      </c>
      <c r="D61" s="115"/>
      <c r="E61" s="115"/>
      <c r="F61" s="115"/>
      <c r="G61" s="115"/>
      <c r="H61" s="115"/>
      <c r="I61" s="115"/>
      <c r="J61" s="115">
        <v>24.691047787401001</v>
      </c>
      <c r="K61" s="115">
        <v>13.5766573605849</v>
      </c>
      <c r="L61" s="115">
        <v>15.1459693283356</v>
      </c>
      <c r="M61" s="115">
        <v>12.868580915929799</v>
      </c>
      <c r="N61" s="115">
        <v>15.149630709508401</v>
      </c>
      <c r="O61" s="115">
        <v>10.3538060113973</v>
      </c>
      <c r="Q61" s="115">
        <v>13.808420464891899</v>
      </c>
    </row>
    <row r="62" spans="1:17" x14ac:dyDescent="0.25">
      <c r="A62" s="113" t="s">
        <v>56</v>
      </c>
      <c r="B62" s="114">
        <v>43973</v>
      </c>
      <c r="C62" s="115">
        <v>18.139600000000002</v>
      </c>
      <c r="D62" s="115"/>
      <c r="E62" s="115"/>
      <c r="F62" s="115"/>
      <c r="G62" s="115"/>
      <c r="H62" s="115"/>
      <c r="I62" s="115"/>
      <c r="J62" s="115">
        <v>-8.2605108886892697</v>
      </c>
      <c r="K62" s="115">
        <v>6.6921246698372796</v>
      </c>
      <c r="L62" s="115">
        <v>7.8096170855496396</v>
      </c>
      <c r="M62" s="115">
        <v>6.37866525235499</v>
      </c>
      <c r="N62" s="115">
        <v>0.54781871329884302</v>
      </c>
      <c r="O62" s="115">
        <v>3.7024551126882699</v>
      </c>
      <c r="Q62" s="115">
        <v>9.7756366304521798</v>
      </c>
    </row>
    <row r="63" spans="1:17" x14ac:dyDescent="0.25">
      <c r="A63" s="113" t="s">
        <v>57</v>
      </c>
      <c r="B63" s="114">
        <v>43973</v>
      </c>
      <c r="C63" s="115">
        <v>37.200299999999999</v>
      </c>
      <c r="D63" s="115"/>
      <c r="E63" s="115"/>
      <c r="F63" s="115"/>
      <c r="G63" s="115"/>
      <c r="H63" s="115"/>
      <c r="I63" s="115"/>
      <c r="J63" s="115">
        <v>22.715153506670099</v>
      </c>
      <c r="K63" s="115">
        <v>14.1410108211484</v>
      </c>
      <c r="L63" s="115">
        <v>13.753901242842099</v>
      </c>
      <c r="M63" s="115">
        <v>11.0158719132016</v>
      </c>
      <c r="N63" s="115">
        <v>12.3791690042524</v>
      </c>
      <c r="O63" s="115">
        <v>8.7749814217864905</v>
      </c>
      <c r="Q63" s="115">
        <v>12.6989868808264</v>
      </c>
    </row>
    <row r="64" spans="1:17" x14ac:dyDescent="0.25">
      <c r="A64" s="113" t="s">
        <v>58</v>
      </c>
      <c r="B64" s="114">
        <v>43973</v>
      </c>
      <c r="C64" s="115">
        <v>24.388100000000001</v>
      </c>
      <c r="D64" s="115"/>
      <c r="E64" s="115"/>
      <c r="F64" s="115"/>
      <c r="G64" s="115"/>
      <c r="H64" s="115"/>
      <c r="I64" s="115"/>
      <c r="J64" s="115">
        <v>29.247286092589199</v>
      </c>
      <c r="K64" s="115">
        <v>18.515071668867598</v>
      </c>
      <c r="L64" s="115">
        <v>13.9473350794139</v>
      </c>
      <c r="M64" s="115">
        <v>10.691818429392001</v>
      </c>
      <c r="N64" s="115">
        <v>13.5892217281206</v>
      </c>
      <c r="O64" s="115">
        <v>8.1745354606693201</v>
      </c>
      <c r="Q64" s="115">
        <v>12.7303744462104</v>
      </c>
    </row>
    <row r="65" spans="1:17" x14ac:dyDescent="0.25">
      <c r="A65" s="113" t="s">
        <v>59</v>
      </c>
      <c r="B65" s="114">
        <v>43973</v>
      </c>
      <c r="C65" s="115">
        <v>2616.6188999999999</v>
      </c>
      <c r="D65" s="115"/>
      <c r="E65" s="115"/>
      <c r="F65" s="115"/>
      <c r="G65" s="115"/>
      <c r="H65" s="115"/>
      <c r="I65" s="115"/>
      <c r="J65" s="115">
        <v>33.206913090704603</v>
      </c>
      <c r="K65" s="115">
        <v>21.1011153412292</v>
      </c>
      <c r="L65" s="115">
        <v>18.644869617087402</v>
      </c>
      <c r="M65" s="115">
        <v>18.190756005959202</v>
      </c>
      <c r="N65" s="115">
        <v>18.150383640168201</v>
      </c>
      <c r="O65" s="115">
        <v>10.167731038486499</v>
      </c>
      <c r="Q65" s="115">
        <v>13.004476910947901</v>
      </c>
    </row>
    <row r="66" spans="1:17" x14ac:dyDescent="0.25">
      <c r="A66" s="113" t="s">
        <v>60</v>
      </c>
      <c r="B66" s="114">
        <v>43973</v>
      </c>
      <c r="C66" s="115">
        <v>23.5688</v>
      </c>
      <c r="D66" s="115"/>
      <c r="E66" s="115"/>
      <c r="F66" s="115"/>
      <c r="G66" s="115"/>
      <c r="H66" s="115"/>
      <c r="I66" s="115"/>
      <c r="J66" s="115">
        <v>8.4834398605462695</v>
      </c>
      <c r="K66" s="115">
        <v>10.722118503771499</v>
      </c>
      <c r="L66" s="115">
        <v>9.9925441815491993</v>
      </c>
      <c r="M66" s="115">
        <v>8.7647981215679707</v>
      </c>
      <c r="N66" s="115">
        <v>12.7334128054727</v>
      </c>
      <c r="O66" s="115">
        <v>9.5726315390332708</v>
      </c>
      <c r="Q66" s="115">
        <v>11.585221332003799</v>
      </c>
    </row>
    <row r="67" spans="1:17" x14ac:dyDescent="0.25">
      <c r="A67" s="113" t="s">
        <v>61</v>
      </c>
      <c r="B67" s="114">
        <v>43973</v>
      </c>
      <c r="C67" s="115">
        <v>69.681899999999999</v>
      </c>
      <c r="D67" s="115"/>
      <c r="E67" s="115"/>
      <c r="F67" s="115"/>
      <c r="G67" s="115"/>
      <c r="H67" s="115"/>
      <c r="I67" s="115"/>
      <c r="J67" s="115">
        <v>-24.620354109633698</v>
      </c>
      <c r="K67" s="115">
        <v>-12.720010931469901</v>
      </c>
      <c r="L67" s="115">
        <v>-9.5251839669628708</v>
      </c>
      <c r="M67" s="115">
        <v>-4.0955454656086303</v>
      </c>
      <c r="N67" s="115">
        <v>-1.2692591242519999</v>
      </c>
      <c r="O67" s="115">
        <v>5.7760482186516802</v>
      </c>
      <c r="Q67" s="115">
        <v>10.657497872677199</v>
      </c>
    </row>
    <row r="68" spans="1:17" x14ac:dyDescent="0.25">
      <c r="A68" s="113" t="s">
        <v>62</v>
      </c>
      <c r="B68" s="114">
        <v>43973</v>
      </c>
      <c r="C68" s="115">
        <v>68.473200000000006</v>
      </c>
      <c r="D68" s="115"/>
      <c r="E68" s="115"/>
      <c r="F68" s="115"/>
      <c r="G68" s="115"/>
      <c r="H68" s="115"/>
      <c r="I68" s="115"/>
      <c r="J68" s="115">
        <v>16.341501679106401</v>
      </c>
      <c r="K68" s="115">
        <v>7.74792505655408</v>
      </c>
      <c r="L68" s="115">
        <v>8.9591570712966302</v>
      </c>
      <c r="M68" s="115">
        <v>9.0450438030768598</v>
      </c>
      <c r="N68" s="115">
        <v>9.9176577814058309</v>
      </c>
      <c r="O68" s="115">
        <v>5.2835720902733501</v>
      </c>
      <c r="Q68" s="115">
        <v>10.5501264127372</v>
      </c>
    </row>
    <row r="69" spans="1:17" x14ac:dyDescent="0.25">
      <c r="A69" s="113" t="s">
        <v>63</v>
      </c>
      <c r="B69" s="114">
        <v>43973</v>
      </c>
      <c r="C69" s="115">
        <v>28.913699999999999</v>
      </c>
      <c r="D69" s="115"/>
      <c r="E69" s="115"/>
      <c r="F69" s="115"/>
      <c r="G69" s="115"/>
      <c r="H69" s="115"/>
      <c r="I69" s="115"/>
      <c r="J69" s="115">
        <v>18.7706033021474</v>
      </c>
      <c r="K69" s="115">
        <v>11.2445731037485</v>
      </c>
      <c r="L69" s="115">
        <v>10.5768710630499</v>
      </c>
      <c r="M69" s="115">
        <v>8.7843587069864402</v>
      </c>
      <c r="N69" s="115">
        <v>12.7010461523672</v>
      </c>
      <c r="O69" s="115">
        <v>8.2484149584955198</v>
      </c>
      <c r="Q69" s="115">
        <v>10.7991014882844</v>
      </c>
    </row>
    <row r="70" spans="1:17" x14ac:dyDescent="0.25">
      <c r="A70" s="113" t="s">
        <v>64</v>
      </c>
      <c r="B70" s="114">
        <v>43973</v>
      </c>
      <c r="C70" s="115">
        <v>27.436499999999999</v>
      </c>
      <c r="D70" s="115"/>
      <c r="E70" s="115"/>
      <c r="F70" s="115"/>
      <c r="G70" s="115"/>
      <c r="H70" s="115"/>
      <c r="I70" s="115"/>
      <c r="J70" s="115">
        <v>27.479920240025301</v>
      </c>
      <c r="K70" s="115">
        <v>13.8284964935193</v>
      </c>
      <c r="L70" s="115">
        <v>14.826237376711401</v>
      </c>
      <c r="M70" s="115">
        <v>12.786588547619701</v>
      </c>
      <c r="N70" s="115">
        <v>13.7985641037361</v>
      </c>
      <c r="O70" s="115">
        <v>10.1223554234679</v>
      </c>
      <c r="Q70" s="115">
        <v>16.106782002048899</v>
      </c>
    </row>
    <row r="71" spans="1:17" x14ac:dyDescent="0.25">
      <c r="A71" s="113" t="s">
        <v>65</v>
      </c>
      <c r="B71" s="114">
        <v>43973</v>
      </c>
      <c r="C71" s="115">
        <v>17.309100000000001</v>
      </c>
      <c r="D71" s="115"/>
      <c r="E71" s="115"/>
      <c r="F71" s="115"/>
      <c r="G71" s="115"/>
      <c r="H71" s="115"/>
      <c r="I71" s="115"/>
      <c r="J71" s="115">
        <v>18.4745633482305</v>
      </c>
      <c r="K71" s="115">
        <v>7.7871263532932202</v>
      </c>
      <c r="L71" s="115">
        <v>10.644432316665799</v>
      </c>
      <c r="M71" s="115">
        <v>8.5216366797339695</v>
      </c>
      <c r="N71" s="115">
        <v>7.2429235377338701</v>
      </c>
      <c r="O71" s="115">
        <v>6.1139116971148599</v>
      </c>
      <c r="Q71" s="115">
        <v>8.0721730082299796</v>
      </c>
    </row>
    <row r="72" spans="1:17" x14ac:dyDescent="0.25">
      <c r="A72" s="113" t="s">
        <v>66</v>
      </c>
      <c r="B72" s="114">
        <v>43973</v>
      </c>
      <c r="C72" s="115">
        <v>27.876799999999999</v>
      </c>
      <c r="D72" s="115"/>
      <c r="E72" s="115"/>
      <c r="F72" s="115"/>
      <c r="G72" s="115"/>
      <c r="H72" s="115"/>
      <c r="I72" s="115"/>
      <c r="J72" s="115">
        <v>34.957918484130701</v>
      </c>
      <c r="K72" s="115">
        <v>21.846111024171801</v>
      </c>
      <c r="L72" s="115">
        <v>18.3716973777825</v>
      </c>
      <c r="M72" s="115">
        <v>14.2981357224619</v>
      </c>
      <c r="N72" s="115">
        <v>17.471630012188601</v>
      </c>
      <c r="O72" s="115">
        <v>10.661697161091601</v>
      </c>
      <c r="Q72" s="115">
        <v>14.091101804701101</v>
      </c>
    </row>
    <row r="73" spans="1:17" x14ac:dyDescent="0.25">
      <c r="A73" s="113" t="s">
        <v>67</v>
      </c>
      <c r="B73" s="114">
        <v>43973</v>
      </c>
      <c r="C73" s="115">
        <v>16.485499999999998</v>
      </c>
      <c r="D73" s="115"/>
      <c r="E73" s="115"/>
      <c r="F73" s="115"/>
      <c r="G73" s="115"/>
      <c r="H73" s="115"/>
      <c r="I73" s="115"/>
      <c r="J73" s="115">
        <v>-3.5835823122174602</v>
      </c>
      <c r="K73" s="115">
        <v>2.5918788018757399</v>
      </c>
      <c r="L73" s="115">
        <v>6.1461392196045201</v>
      </c>
      <c r="M73" s="115">
        <v>6.9397731492773502</v>
      </c>
      <c r="N73" s="115">
        <v>7.5323065622326899</v>
      </c>
      <c r="O73" s="115">
        <v>7.6943758038040801</v>
      </c>
      <c r="Q73" s="115">
        <v>9.3787935816164794</v>
      </c>
    </row>
    <row r="74" spans="1:17" x14ac:dyDescent="0.25">
      <c r="A74" s="113" t="s">
        <v>68</v>
      </c>
      <c r="B74" s="114">
        <v>43973</v>
      </c>
      <c r="C74" s="115">
        <v>1142.8444999999999</v>
      </c>
      <c r="D74" s="115"/>
      <c r="E74" s="115"/>
      <c r="F74" s="115"/>
      <c r="G74" s="115"/>
      <c r="H74" s="115"/>
      <c r="I74" s="115"/>
      <c r="J74" s="115">
        <v>8.9757545141359891</v>
      </c>
      <c r="K74" s="115">
        <v>6.69527478116858</v>
      </c>
      <c r="L74" s="115">
        <v>7.20353801533129</v>
      </c>
      <c r="M74" s="115">
        <v>7.5916894273634199</v>
      </c>
      <c r="N74" s="115">
        <v>9.1833756218711802</v>
      </c>
      <c r="O74" s="115"/>
      <c r="Q74" s="115">
        <v>9.7454658878504592</v>
      </c>
    </row>
    <row r="75" spans="1:17" x14ac:dyDescent="0.25">
      <c r="A75" s="113" t="s">
        <v>69</v>
      </c>
      <c r="B75" s="114">
        <v>43973</v>
      </c>
      <c r="C75" s="115">
        <v>32.146799999999999</v>
      </c>
      <c r="D75" s="115"/>
      <c r="E75" s="115"/>
      <c r="F75" s="115"/>
      <c r="G75" s="115"/>
      <c r="H75" s="115"/>
      <c r="I75" s="115"/>
      <c r="J75" s="115">
        <v>11.6385383756986</v>
      </c>
      <c r="K75" s="115">
        <v>7.0618826621339599</v>
      </c>
      <c r="L75" s="115">
        <v>7.3164439259560003</v>
      </c>
      <c r="M75" s="115">
        <v>6.7817567284609002</v>
      </c>
      <c r="N75" s="115">
        <v>6.9025743790295602</v>
      </c>
      <c r="O75" s="115">
        <v>8.1223521868648394</v>
      </c>
      <c r="Q75" s="115">
        <v>11.126591707326201</v>
      </c>
    </row>
    <row r="76" spans="1:17" x14ac:dyDescent="0.25">
      <c r="A76" s="113" t="s">
        <v>70</v>
      </c>
      <c r="B76" s="114">
        <v>43973</v>
      </c>
      <c r="C76" s="115">
        <v>28.782499999999999</v>
      </c>
      <c r="D76" s="115"/>
      <c r="E76" s="115"/>
      <c r="F76" s="115"/>
      <c r="G76" s="115"/>
      <c r="H76" s="115"/>
      <c r="I76" s="115"/>
      <c r="J76" s="115">
        <v>24.783718981798401</v>
      </c>
      <c r="K76" s="115">
        <v>11.046663190823701</v>
      </c>
      <c r="L76" s="115">
        <v>11.6430327039741</v>
      </c>
      <c r="M76" s="115">
        <v>10.849172269536799</v>
      </c>
      <c r="N76" s="115">
        <v>13.1734222399843</v>
      </c>
      <c r="O76" s="115">
        <v>10.641465028148501</v>
      </c>
      <c r="Q76" s="115">
        <v>13.903771163244301</v>
      </c>
    </row>
    <row r="77" spans="1:17" x14ac:dyDescent="0.25">
      <c r="A77" s="113" t="s">
        <v>71</v>
      </c>
      <c r="B77" s="114">
        <v>43973</v>
      </c>
      <c r="C77" s="115">
        <v>23.803899999999999</v>
      </c>
      <c r="D77" s="115"/>
      <c r="E77" s="115"/>
      <c r="F77" s="115"/>
      <c r="G77" s="115"/>
      <c r="H77" s="115"/>
      <c r="I77" s="115"/>
      <c r="J77" s="115">
        <v>28.080663947496099</v>
      </c>
      <c r="K77" s="115">
        <v>16.323721088911402</v>
      </c>
      <c r="L77" s="115">
        <v>13.6575055908545</v>
      </c>
      <c r="M77" s="115">
        <v>11.3637070836456</v>
      </c>
      <c r="N77" s="115">
        <v>13.694575522745399</v>
      </c>
      <c r="O77" s="115">
        <v>9.7585089259889006</v>
      </c>
      <c r="Q77" s="115">
        <v>13.1575737696548</v>
      </c>
    </row>
    <row r="78" spans="1:17" x14ac:dyDescent="0.25">
      <c r="A78" s="113" t="s">
        <v>72</v>
      </c>
      <c r="B78" s="114">
        <v>43973</v>
      </c>
      <c r="C78" s="115">
        <v>13.4498</v>
      </c>
      <c r="D78" s="115"/>
      <c r="E78" s="115"/>
      <c r="F78" s="115"/>
      <c r="G78" s="115"/>
      <c r="H78" s="115"/>
      <c r="I78" s="115"/>
      <c r="J78" s="115">
        <v>27.274627705265701</v>
      </c>
      <c r="K78" s="115">
        <v>23.284322952423199</v>
      </c>
      <c r="L78" s="115">
        <v>17.286204609039199</v>
      </c>
      <c r="M78" s="115">
        <v>13.3534235824152</v>
      </c>
      <c r="N78" s="115">
        <v>17.492515929095202</v>
      </c>
      <c r="O78" s="115">
        <v>10.7305843018262</v>
      </c>
      <c r="Q78" s="115">
        <v>10.901965367965399</v>
      </c>
    </row>
    <row r="79" spans="1:17" x14ac:dyDescent="0.25">
      <c r="A79" s="113" t="s">
        <v>73</v>
      </c>
      <c r="B79" s="114">
        <v>43973</v>
      </c>
      <c r="C79" s="115">
        <v>29.285</v>
      </c>
      <c r="D79" s="115"/>
      <c r="E79" s="115"/>
      <c r="F79" s="115"/>
      <c r="G79" s="115"/>
      <c r="H79" s="115"/>
      <c r="I79" s="115"/>
      <c r="J79" s="115">
        <v>19.008768431335302</v>
      </c>
      <c r="K79" s="115">
        <v>19.047976172953302</v>
      </c>
      <c r="L79" s="115">
        <v>14.003646571156899</v>
      </c>
      <c r="M79" s="115">
        <v>10.5913893738593</v>
      </c>
      <c r="N79" s="115">
        <v>13.3590746131058</v>
      </c>
      <c r="O79" s="115">
        <v>8.6402860672977599</v>
      </c>
      <c r="Q79" s="115">
        <v>12.212189448606701</v>
      </c>
    </row>
    <row r="80" spans="1:17" x14ac:dyDescent="0.25">
      <c r="A80" s="113" t="s">
        <v>74</v>
      </c>
      <c r="B80" s="114">
        <v>43973</v>
      </c>
      <c r="C80" s="115">
        <v>2156.6705999999999</v>
      </c>
      <c r="D80" s="115"/>
      <c r="E80" s="115"/>
      <c r="F80" s="115"/>
      <c r="G80" s="115"/>
      <c r="H80" s="115"/>
      <c r="I80" s="115"/>
      <c r="J80" s="115">
        <v>29.3681591609819</v>
      </c>
      <c r="K80" s="115">
        <v>10.9849942436755</v>
      </c>
      <c r="L80" s="115">
        <v>12.8620396720247</v>
      </c>
      <c r="M80" s="115">
        <v>10.820802187876399</v>
      </c>
      <c r="N80" s="115">
        <v>13.511809952552101</v>
      </c>
      <c r="O80" s="115">
        <v>10.273691306442</v>
      </c>
      <c r="Q80" s="115">
        <v>13.1316781117165</v>
      </c>
    </row>
    <row r="81" spans="1:17" x14ac:dyDescent="0.25">
      <c r="A81" s="113" t="s">
        <v>75</v>
      </c>
      <c r="B81" s="114">
        <v>43973</v>
      </c>
      <c r="C81" s="115">
        <v>31.838799999999999</v>
      </c>
      <c r="D81" s="115"/>
      <c r="E81" s="115"/>
      <c r="F81" s="115"/>
      <c r="G81" s="115"/>
      <c r="H81" s="115"/>
      <c r="I81" s="115"/>
      <c r="J81" s="115">
        <v>-36.0322152969323</v>
      </c>
      <c r="K81" s="115">
        <v>-2.83561833278194</v>
      </c>
      <c r="L81" s="115">
        <v>2.4715421679607301</v>
      </c>
      <c r="M81" s="115">
        <v>3.2803916070984802</v>
      </c>
      <c r="N81" s="115">
        <v>-3.1007089665262502</v>
      </c>
      <c r="O81" s="115">
        <v>2.7059710826330998</v>
      </c>
      <c r="Q81" s="115">
        <v>8.2048798796751701</v>
      </c>
    </row>
    <row r="82" spans="1:17" x14ac:dyDescent="0.25">
      <c r="A82" s="113" t="s">
        <v>76</v>
      </c>
      <c r="B82" s="114">
        <v>43973</v>
      </c>
      <c r="C82" s="115">
        <v>63.773000000000003</v>
      </c>
      <c r="D82" s="115"/>
      <c r="E82" s="115"/>
      <c r="F82" s="115"/>
      <c r="G82" s="115"/>
      <c r="H82" s="115"/>
      <c r="I82" s="115"/>
      <c r="J82" s="115">
        <v>6.6987471580069604</v>
      </c>
      <c r="K82" s="115">
        <v>6.2598719164717096</v>
      </c>
      <c r="L82" s="115">
        <v>6.4106920756693597</v>
      </c>
      <c r="M82" s="115">
        <v>6.1822690182355799</v>
      </c>
      <c r="N82" s="115">
        <v>6.3054358431994899</v>
      </c>
      <c r="O82" s="115">
        <v>4.7753532647767898</v>
      </c>
      <c r="Q82" s="115">
        <v>9.1997179456909493</v>
      </c>
    </row>
    <row r="83" spans="1:17" x14ac:dyDescent="0.25">
      <c r="A83" s="113" t="s">
        <v>77</v>
      </c>
      <c r="B83" s="114">
        <v>43973</v>
      </c>
      <c r="C83" s="115">
        <v>15.7447</v>
      </c>
      <c r="D83" s="115"/>
      <c r="E83" s="115"/>
      <c r="F83" s="115"/>
      <c r="G83" s="115"/>
      <c r="H83" s="115"/>
      <c r="I83" s="115"/>
      <c r="J83" s="115">
        <v>10.160771429608401</v>
      </c>
      <c r="K83" s="115">
        <v>11.795711518933899</v>
      </c>
      <c r="L83" s="115">
        <v>13.4838810259747</v>
      </c>
      <c r="M83" s="115">
        <v>10.4266342325759</v>
      </c>
      <c r="N83" s="115">
        <v>13.3952869241224</v>
      </c>
      <c r="O83" s="115">
        <v>8.6560515263071203</v>
      </c>
      <c r="Q83" s="115">
        <v>11.4580081967213</v>
      </c>
    </row>
    <row r="84" spans="1:17" x14ac:dyDescent="0.25">
      <c r="A84" s="113" t="s">
        <v>78</v>
      </c>
      <c r="B84" s="114">
        <v>43973</v>
      </c>
      <c r="C84" s="115">
        <v>28.271000000000001</v>
      </c>
      <c r="D84" s="115"/>
      <c r="E84" s="115"/>
      <c r="F84" s="115"/>
      <c r="G84" s="115"/>
      <c r="H84" s="115"/>
      <c r="I84" s="115"/>
      <c r="J84" s="115">
        <v>29.710066154294001</v>
      </c>
      <c r="K84" s="115">
        <v>18.447005975929201</v>
      </c>
      <c r="L84" s="115">
        <v>16.442279514062399</v>
      </c>
      <c r="M84" s="115">
        <v>13.3246406763237</v>
      </c>
      <c r="N84" s="115">
        <v>17.011758073499401</v>
      </c>
      <c r="O84" s="115">
        <v>10.632162448143101</v>
      </c>
      <c r="Q84" s="115">
        <v>13.0953401015152</v>
      </c>
    </row>
    <row r="85" spans="1:17" x14ac:dyDescent="0.25">
      <c r="A85" s="113" t="s">
        <v>79</v>
      </c>
      <c r="B85" s="114">
        <v>43973</v>
      </c>
      <c r="C85" s="115">
        <v>33.174900000000001</v>
      </c>
      <c r="D85" s="115"/>
      <c r="E85" s="115"/>
      <c r="F85" s="115"/>
      <c r="G85" s="115"/>
      <c r="H85" s="115"/>
      <c r="I85" s="115"/>
      <c r="J85" s="115">
        <v>19.4462479200483</v>
      </c>
      <c r="K85" s="115">
        <v>11.7302161107937</v>
      </c>
      <c r="L85" s="115">
        <v>10.9098676731443</v>
      </c>
      <c r="M85" s="115">
        <v>9.6181717568315594</v>
      </c>
      <c r="N85" s="115">
        <v>10.261150189485299</v>
      </c>
      <c r="O85" s="115">
        <v>7.8163391702156702</v>
      </c>
      <c r="Q85" s="115">
        <v>13.0597665711002</v>
      </c>
    </row>
    <row r="86" spans="1:17" x14ac:dyDescent="0.25">
      <c r="A86" s="113" t="s">
        <v>80</v>
      </c>
      <c r="B86" s="114">
        <v>43973</v>
      </c>
      <c r="C86" s="115">
        <v>18.9758</v>
      </c>
      <c r="D86" s="115"/>
      <c r="E86" s="115"/>
      <c r="F86" s="115"/>
      <c r="G86" s="115"/>
      <c r="H86" s="115"/>
      <c r="I86" s="115"/>
      <c r="J86" s="115">
        <v>24.0149214964488</v>
      </c>
      <c r="K86" s="115">
        <v>14.6781423538346</v>
      </c>
      <c r="L86" s="115">
        <v>13.401382844015799</v>
      </c>
      <c r="M86" s="115">
        <v>11.065744924331799</v>
      </c>
      <c r="N86" s="115">
        <v>14.0378763098922</v>
      </c>
      <c r="O86" s="115">
        <v>8.2278986061331807</v>
      </c>
      <c r="Q86" s="115">
        <v>10.177918324849401</v>
      </c>
    </row>
    <row r="87" spans="1:17" x14ac:dyDescent="0.25">
      <c r="A87" s="113" t="s">
        <v>365</v>
      </c>
      <c r="B87" s="114">
        <v>43973</v>
      </c>
      <c r="C87" s="115">
        <v>0.38219999999999998</v>
      </c>
      <c r="D87" s="115"/>
      <c r="E87" s="115"/>
      <c r="F87" s="115"/>
      <c r="G87" s="115"/>
      <c r="H87" s="115"/>
      <c r="I87" s="115"/>
      <c r="J87" s="115">
        <v>8.97908979089779</v>
      </c>
      <c r="K87" s="115">
        <v>8.8069932672069893</v>
      </c>
      <c r="L87" s="115"/>
      <c r="M87" s="115"/>
      <c r="N87" s="115"/>
      <c r="O87" s="115"/>
      <c r="Q87" s="115">
        <v>8.8442465907810508</v>
      </c>
    </row>
    <row r="88" spans="1:17" x14ac:dyDescent="0.25">
      <c r="A88" s="113" t="s">
        <v>81</v>
      </c>
      <c r="B88" s="114">
        <v>43973</v>
      </c>
      <c r="C88" s="115">
        <v>21.391400000000001</v>
      </c>
      <c r="D88" s="115"/>
      <c r="E88" s="115"/>
      <c r="F88" s="115"/>
      <c r="G88" s="115"/>
      <c r="H88" s="115"/>
      <c r="I88" s="115"/>
      <c r="J88" s="115">
        <v>23.006928831815699</v>
      </c>
      <c r="K88" s="115">
        <v>18.064798967391798</v>
      </c>
      <c r="L88" s="115">
        <v>5.9006705517773996</v>
      </c>
      <c r="M88" s="115">
        <v>4.1097438600332197</v>
      </c>
      <c r="N88" s="115">
        <v>2.1113727455550202</v>
      </c>
      <c r="O88" s="115">
        <v>2.52558516497283</v>
      </c>
      <c r="Q88" s="115">
        <v>9.5703471400255609</v>
      </c>
    </row>
    <row r="89" spans="1:17" x14ac:dyDescent="0.25">
      <c r="A89" s="136"/>
      <c r="B89" s="136"/>
      <c r="C89" s="136"/>
      <c r="D89" s="118"/>
      <c r="E89" s="118"/>
      <c r="F89" s="118"/>
      <c r="G89" s="118"/>
      <c r="H89" s="118"/>
      <c r="I89" s="118"/>
      <c r="J89" s="118" t="s">
        <v>48</v>
      </c>
      <c r="K89" s="118" t="s">
        <v>1</v>
      </c>
      <c r="L89" s="118" t="s">
        <v>2</v>
      </c>
      <c r="M89" s="118" t="s">
        <v>3</v>
      </c>
      <c r="N89" s="118" t="s">
        <v>4</v>
      </c>
      <c r="O89" s="118" t="s">
        <v>5</v>
      </c>
      <c r="Q89" s="118" t="s">
        <v>46</v>
      </c>
    </row>
    <row r="90" spans="1:17" x14ac:dyDescent="0.25">
      <c r="A90" s="136"/>
      <c r="B90" s="136"/>
      <c r="C90" s="136"/>
      <c r="D90" s="118"/>
      <c r="E90" s="118"/>
      <c r="F90" s="118"/>
      <c r="G90" s="118"/>
      <c r="H90" s="118"/>
      <c r="I90" s="118"/>
      <c r="J90" s="118" t="s">
        <v>0</v>
      </c>
      <c r="K90" s="118" t="s">
        <v>0</v>
      </c>
      <c r="L90" s="118" t="s">
        <v>0</v>
      </c>
      <c r="M90" s="118" t="s">
        <v>0</v>
      </c>
      <c r="N90" s="118" t="s">
        <v>0</v>
      </c>
      <c r="O90" s="118" t="s">
        <v>0</v>
      </c>
      <c r="Q90" s="118" t="s">
        <v>0</v>
      </c>
    </row>
    <row r="91" spans="1:17" x14ac:dyDescent="0.25">
      <c r="A91" s="118" t="s">
        <v>7</v>
      </c>
      <c r="B91" s="118" t="s">
        <v>8</v>
      </c>
      <c r="C91" s="118" t="s">
        <v>9</v>
      </c>
      <c r="D91" s="118"/>
      <c r="E91" s="118"/>
      <c r="F91" s="118"/>
      <c r="G91" s="118"/>
      <c r="H91" s="118"/>
      <c r="I91" s="118"/>
      <c r="J91" s="118"/>
      <c r="K91" s="118"/>
      <c r="L91" s="118"/>
      <c r="M91" s="118"/>
      <c r="N91" s="118"/>
      <c r="O91" s="118"/>
      <c r="Q91" s="118"/>
    </row>
    <row r="92" spans="1:17" x14ac:dyDescent="0.25">
      <c r="A92" s="112" t="s">
        <v>386</v>
      </c>
      <c r="B92" s="112"/>
      <c r="C92" s="112"/>
      <c r="D92" s="112"/>
      <c r="E92" s="112"/>
      <c r="F92" s="112"/>
      <c r="G92" s="112"/>
      <c r="H92" s="112"/>
      <c r="I92" s="112"/>
      <c r="J92" s="112"/>
      <c r="K92" s="112"/>
      <c r="L92" s="112"/>
      <c r="M92" s="112"/>
      <c r="N92" s="112"/>
      <c r="O92" s="112"/>
      <c r="Q92" s="112"/>
    </row>
    <row r="93" spans="1:17" x14ac:dyDescent="0.25">
      <c r="A93" s="113" t="s">
        <v>82</v>
      </c>
      <c r="B93" s="114">
        <v>43973</v>
      </c>
      <c r="C93" s="115">
        <v>22.2073</v>
      </c>
      <c r="D93" s="115"/>
      <c r="E93" s="115"/>
      <c r="F93" s="115"/>
      <c r="G93" s="115"/>
      <c r="H93" s="115"/>
      <c r="I93" s="115"/>
      <c r="J93" s="115">
        <v>2.50341805908401</v>
      </c>
      <c r="K93" s="115">
        <v>1.7982123783565001</v>
      </c>
      <c r="L93" s="115">
        <v>-3.5457873837579199</v>
      </c>
      <c r="M93" s="115">
        <v>-3.3142209821891502</v>
      </c>
      <c r="N93" s="115">
        <v>1.2518138528526801</v>
      </c>
      <c r="O93" s="115">
        <v>3.2319434943003702</v>
      </c>
      <c r="Q93" s="115">
        <v>10.9691395864106</v>
      </c>
    </row>
    <row r="94" spans="1:17" x14ac:dyDescent="0.25">
      <c r="A94" s="113" t="s">
        <v>83</v>
      </c>
      <c r="B94" s="114">
        <v>43973</v>
      </c>
      <c r="C94" s="115">
        <v>32.104999999999997</v>
      </c>
      <c r="D94" s="115"/>
      <c r="E94" s="115"/>
      <c r="F94" s="115"/>
      <c r="G94" s="115"/>
      <c r="H94" s="115"/>
      <c r="I94" s="115"/>
      <c r="J94" s="115">
        <v>2.5139310252981901</v>
      </c>
      <c r="K94" s="115">
        <v>1.8161857266599299</v>
      </c>
      <c r="L94" s="115">
        <v>-3.53647646671488</v>
      </c>
      <c r="M94" s="115">
        <v>-3.3081794455218998</v>
      </c>
      <c r="N94" s="115">
        <v>1.25627252967739</v>
      </c>
      <c r="O94" s="115">
        <v>3.2338544612839102</v>
      </c>
      <c r="Q94" s="115">
        <v>14.1153341497551</v>
      </c>
    </row>
    <row r="95" spans="1:17" x14ac:dyDescent="0.25">
      <c r="A95" s="113" t="s">
        <v>84</v>
      </c>
      <c r="B95" s="114">
        <v>43973</v>
      </c>
      <c r="C95" s="115">
        <v>0.96740000000000004</v>
      </c>
      <c r="D95" s="115"/>
      <c r="E95" s="115"/>
      <c r="F95" s="115"/>
      <c r="G95" s="115"/>
      <c r="H95" s="115"/>
      <c r="I95" s="115"/>
      <c r="J95" s="115">
        <v>0</v>
      </c>
      <c r="K95" s="115">
        <v>-101.549594376785</v>
      </c>
      <c r="L95" s="115"/>
      <c r="M95" s="115"/>
      <c r="N95" s="115"/>
      <c r="O95" s="115"/>
      <c r="Q95" s="115">
        <v>-48.805151015452502</v>
      </c>
    </row>
    <row r="96" spans="1:17" x14ac:dyDescent="0.25">
      <c r="A96" s="113" t="s">
        <v>85</v>
      </c>
      <c r="B96" s="114">
        <v>43973</v>
      </c>
      <c r="C96" s="115">
        <v>1.3985000000000001</v>
      </c>
      <c r="D96" s="115"/>
      <c r="E96" s="115"/>
      <c r="F96" s="115"/>
      <c r="G96" s="115"/>
      <c r="H96" s="115"/>
      <c r="I96" s="115"/>
      <c r="J96" s="115">
        <v>0</v>
      </c>
      <c r="K96" s="115">
        <v>-101.533132077218</v>
      </c>
      <c r="L96" s="115"/>
      <c r="M96" s="115"/>
      <c r="N96" s="115"/>
      <c r="O96" s="115"/>
      <c r="Q96" s="115">
        <v>-48.809453634566502</v>
      </c>
    </row>
    <row r="97" spans="1:17" x14ac:dyDescent="0.25">
      <c r="A97" s="113" t="s">
        <v>86</v>
      </c>
      <c r="B97" s="114">
        <v>43973</v>
      </c>
      <c r="C97" s="115">
        <v>21.845400000000001</v>
      </c>
      <c r="D97" s="115"/>
      <c r="E97" s="115"/>
      <c r="F97" s="115"/>
      <c r="G97" s="115"/>
      <c r="H97" s="115"/>
      <c r="I97" s="115"/>
      <c r="J97" s="115">
        <v>24.249830753787698</v>
      </c>
      <c r="K97" s="115">
        <v>13.1317640817813</v>
      </c>
      <c r="L97" s="115">
        <v>14.6790118824704</v>
      </c>
      <c r="M97" s="115">
        <v>12.2696194111029</v>
      </c>
      <c r="N97" s="115">
        <v>14.4529135372961</v>
      </c>
      <c r="O97" s="115">
        <v>9.3548580417864606</v>
      </c>
      <c r="Q97" s="115">
        <v>13.050319951705401</v>
      </c>
    </row>
    <row r="98" spans="1:17" x14ac:dyDescent="0.25">
      <c r="A98" s="113" t="s">
        <v>87</v>
      </c>
      <c r="B98" s="114">
        <v>43973</v>
      </c>
      <c r="C98" s="115">
        <v>17.218</v>
      </c>
      <c r="D98" s="115"/>
      <c r="E98" s="115"/>
      <c r="F98" s="115"/>
      <c r="G98" s="115"/>
      <c r="H98" s="115"/>
      <c r="I98" s="115"/>
      <c r="J98" s="115">
        <v>-8.6298368029525694</v>
      </c>
      <c r="K98" s="115">
        <v>6.3323755587908703</v>
      </c>
      <c r="L98" s="115">
        <v>7.4424322808544003</v>
      </c>
      <c r="M98" s="115">
        <v>5.9612034306414303</v>
      </c>
      <c r="N98" s="115">
        <v>0.14036385081494801</v>
      </c>
      <c r="O98" s="115">
        <v>3.1811813776215301</v>
      </c>
      <c r="Q98" s="115">
        <v>9.1382934443288306</v>
      </c>
    </row>
    <row r="99" spans="1:17" x14ac:dyDescent="0.25">
      <c r="A99" s="113" t="s">
        <v>88</v>
      </c>
      <c r="B99" s="114">
        <v>43973</v>
      </c>
      <c r="C99" s="115">
        <v>35.2622</v>
      </c>
      <c r="D99" s="115"/>
      <c r="E99" s="115"/>
      <c r="F99" s="115"/>
      <c r="G99" s="115"/>
      <c r="H99" s="115"/>
      <c r="I99" s="115"/>
      <c r="J99" s="115">
        <v>21.771408557361099</v>
      </c>
      <c r="K99" s="115">
        <v>13.4459252651142</v>
      </c>
      <c r="L99" s="115">
        <v>13.130885787275</v>
      </c>
      <c r="M99" s="115">
        <v>10.204441159635699</v>
      </c>
      <c r="N99" s="115">
        <v>11.418644139661801</v>
      </c>
      <c r="O99" s="115">
        <v>7.6233473845747097</v>
      </c>
      <c r="Q99" s="115">
        <v>16.120110139860099</v>
      </c>
    </row>
    <row r="100" spans="1:17" x14ac:dyDescent="0.25">
      <c r="A100" s="113" t="s">
        <v>89</v>
      </c>
      <c r="B100" s="114">
        <v>43973</v>
      </c>
      <c r="C100" s="115">
        <v>23.336200000000002</v>
      </c>
      <c r="D100" s="115"/>
      <c r="E100" s="115"/>
      <c r="F100" s="115"/>
      <c r="G100" s="115"/>
      <c r="H100" s="115"/>
      <c r="I100" s="115"/>
      <c r="J100" s="115">
        <v>28.405499668184</v>
      </c>
      <c r="K100" s="115">
        <v>17.7380355709108</v>
      </c>
      <c r="L100" s="115">
        <v>13.099334129764999</v>
      </c>
      <c r="M100" s="115">
        <v>9.8182038676731196</v>
      </c>
      <c r="N100" s="115">
        <v>12.6744058504002</v>
      </c>
      <c r="O100" s="115">
        <v>7.2444640435887599</v>
      </c>
      <c r="Q100" s="115">
        <v>12.135908750934901</v>
      </c>
    </row>
    <row r="101" spans="1:17" x14ac:dyDescent="0.25">
      <c r="A101" s="113" t="s">
        <v>90</v>
      </c>
      <c r="B101" s="114">
        <v>43973</v>
      </c>
      <c r="C101" s="115">
        <v>2537.8036000000002</v>
      </c>
      <c r="D101" s="115"/>
      <c r="E101" s="115"/>
      <c r="F101" s="115"/>
      <c r="G101" s="115"/>
      <c r="H101" s="115"/>
      <c r="I101" s="115"/>
      <c r="J101" s="115">
        <v>32.580353479963399</v>
      </c>
      <c r="K101" s="115">
        <v>20.424415262824802</v>
      </c>
      <c r="L101" s="115">
        <v>17.921252556600098</v>
      </c>
      <c r="M101" s="115">
        <v>17.459726370978</v>
      </c>
      <c r="N101" s="115">
        <v>17.401483284829801</v>
      </c>
      <c r="O101" s="115">
        <v>9.5256313954716099</v>
      </c>
      <c r="Q101" s="115">
        <v>11.7870288534229</v>
      </c>
    </row>
    <row r="102" spans="1:17" x14ac:dyDescent="0.25">
      <c r="A102" s="113" t="s">
        <v>91</v>
      </c>
      <c r="B102" s="114">
        <v>43973</v>
      </c>
      <c r="C102" s="115">
        <v>22.184699999999999</v>
      </c>
      <c r="D102" s="115"/>
      <c r="E102" s="115"/>
      <c r="F102" s="115"/>
      <c r="G102" s="115"/>
      <c r="H102" s="115"/>
      <c r="I102" s="115"/>
      <c r="J102" s="115">
        <v>7.7267249422007103</v>
      </c>
      <c r="K102" s="115">
        <v>9.9600011813106999</v>
      </c>
      <c r="L102" s="115">
        <v>9.2132305820938303</v>
      </c>
      <c r="M102" s="115">
        <v>7.9364697537496403</v>
      </c>
      <c r="N102" s="115">
        <v>11.824550188260901</v>
      </c>
      <c r="O102" s="115">
        <v>8.7323032849394</v>
      </c>
      <c r="Q102" s="115">
        <v>10.230999539912601</v>
      </c>
    </row>
    <row r="103" spans="1:17" x14ac:dyDescent="0.25">
      <c r="A103" s="113" t="s">
        <v>92</v>
      </c>
      <c r="B103" s="114">
        <v>43973</v>
      </c>
      <c r="C103" s="115">
        <v>65.606800000000007</v>
      </c>
      <c r="D103" s="115"/>
      <c r="E103" s="115"/>
      <c r="F103" s="115"/>
      <c r="G103" s="115"/>
      <c r="H103" s="115"/>
      <c r="I103" s="115"/>
      <c r="J103" s="115">
        <v>-25.409638710049698</v>
      </c>
      <c r="K103" s="115">
        <v>-13.521619939481401</v>
      </c>
      <c r="L103" s="115">
        <v>-10.339561267234</v>
      </c>
      <c r="M103" s="115">
        <v>-4.9265382798936397</v>
      </c>
      <c r="N103" s="115">
        <v>-2.1117477089485099</v>
      </c>
      <c r="O103" s="115">
        <v>4.7320844473058798</v>
      </c>
      <c r="Q103" s="115">
        <v>23.9373534614931</v>
      </c>
    </row>
    <row r="104" spans="1:17" x14ac:dyDescent="0.25">
      <c r="A104" s="113" t="s">
        <v>93</v>
      </c>
      <c r="B104" s="114">
        <v>43973</v>
      </c>
      <c r="C104" s="115">
        <v>64.806200000000004</v>
      </c>
      <c r="D104" s="115"/>
      <c r="E104" s="115"/>
      <c r="F104" s="115"/>
      <c r="G104" s="115"/>
      <c r="H104" s="115"/>
      <c r="I104" s="115"/>
      <c r="J104" s="115">
        <v>15.6439029854052</v>
      </c>
      <c r="K104" s="115">
        <v>6.8073268782086203</v>
      </c>
      <c r="L104" s="115">
        <v>7.9863501285803897</v>
      </c>
      <c r="M104" s="115">
        <v>8.1550780742334901</v>
      </c>
      <c r="N104" s="115">
        <v>9.0665894276395704</v>
      </c>
      <c r="O104" s="115">
        <v>4.5200550680016098</v>
      </c>
      <c r="Q104" s="115">
        <v>23.7439323442137</v>
      </c>
    </row>
    <row r="105" spans="1:17" x14ac:dyDescent="0.25">
      <c r="A105" s="113" t="s">
        <v>94</v>
      </c>
      <c r="B105" s="114">
        <v>43973</v>
      </c>
      <c r="C105" s="115">
        <v>64.806200000000004</v>
      </c>
      <c r="D105" s="115"/>
      <c r="E105" s="115"/>
      <c r="F105" s="115"/>
      <c r="G105" s="115"/>
      <c r="H105" s="115"/>
      <c r="I105" s="115"/>
      <c r="J105" s="115">
        <v>15.6439029854052</v>
      </c>
      <c r="K105" s="115">
        <v>6.8073268782086203</v>
      </c>
      <c r="L105" s="115">
        <v>7.9863501285803897</v>
      </c>
      <c r="M105" s="115">
        <v>8.1550780742334901</v>
      </c>
      <c r="N105" s="115">
        <v>9.0665894276395704</v>
      </c>
      <c r="O105" s="115">
        <v>4.5200550680016098</v>
      </c>
      <c r="Q105" s="115">
        <v>23.7439323442137</v>
      </c>
    </row>
    <row r="106" spans="1:17" x14ac:dyDescent="0.25">
      <c r="A106" s="113" t="s">
        <v>95</v>
      </c>
      <c r="B106" s="114">
        <v>43973</v>
      </c>
      <c r="C106" s="115">
        <v>64.806200000000004</v>
      </c>
      <c r="D106" s="115"/>
      <c r="E106" s="115"/>
      <c r="F106" s="115"/>
      <c r="G106" s="115"/>
      <c r="H106" s="115"/>
      <c r="I106" s="115"/>
      <c r="J106" s="115">
        <v>15.6439029854052</v>
      </c>
      <c r="K106" s="115">
        <v>6.8073268782086203</v>
      </c>
      <c r="L106" s="115">
        <v>7.9863501285803897</v>
      </c>
      <c r="M106" s="115">
        <v>8.1550780742334901</v>
      </c>
      <c r="N106" s="115">
        <v>9.0665894276395704</v>
      </c>
      <c r="O106" s="115">
        <v>4.5200550680016098</v>
      </c>
      <c r="Q106" s="115">
        <v>23.7439323442137</v>
      </c>
    </row>
    <row r="107" spans="1:17" x14ac:dyDescent="0.25">
      <c r="A107" s="113" t="s">
        <v>96</v>
      </c>
      <c r="B107" s="114">
        <v>43973</v>
      </c>
      <c r="C107" s="115">
        <v>27.327999999999999</v>
      </c>
      <c r="D107" s="115"/>
      <c r="E107" s="115"/>
      <c r="F107" s="115"/>
      <c r="G107" s="115"/>
      <c r="H107" s="115"/>
      <c r="I107" s="115"/>
      <c r="J107" s="115">
        <v>17.990355170356398</v>
      </c>
      <c r="K107" s="115">
        <v>10.4356414756313</v>
      </c>
      <c r="L107" s="115">
        <v>9.7548956852728104</v>
      </c>
      <c r="M107" s="115">
        <v>7.9567370841567504</v>
      </c>
      <c r="N107" s="115">
        <v>11.831423011911699</v>
      </c>
      <c r="O107" s="115">
        <v>7.3144933773881897</v>
      </c>
      <c r="Q107" s="115">
        <v>13.7106438326469</v>
      </c>
    </row>
    <row r="108" spans="1:17" x14ac:dyDescent="0.25">
      <c r="A108" s="113" t="s">
        <v>97</v>
      </c>
      <c r="B108" s="114">
        <v>43973</v>
      </c>
      <c r="C108" s="115">
        <v>26.370899999999999</v>
      </c>
      <c r="D108" s="115"/>
      <c r="E108" s="115"/>
      <c r="F108" s="115"/>
      <c r="G108" s="115"/>
      <c r="H108" s="115"/>
      <c r="I108" s="115"/>
      <c r="J108" s="115">
        <v>26.898186727647499</v>
      </c>
      <c r="K108" s="115">
        <v>13.2122012051456</v>
      </c>
      <c r="L108" s="115">
        <v>14.1491044578367</v>
      </c>
      <c r="M108" s="115">
        <v>12.082654476974099</v>
      </c>
      <c r="N108" s="115">
        <v>13.0615259721618</v>
      </c>
      <c r="O108" s="115">
        <v>9.2258676803964406</v>
      </c>
      <c r="Q108" s="115">
        <v>15.828817218543</v>
      </c>
    </row>
    <row r="109" spans="1:17" x14ac:dyDescent="0.25">
      <c r="A109" s="113" t="s">
        <v>98</v>
      </c>
      <c r="B109" s="114">
        <v>43973</v>
      </c>
      <c r="C109" s="115">
        <v>16.294699999999999</v>
      </c>
      <c r="D109" s="115"/>
      <c r="E109" s="115"/>
      <c r="F109" s="115"/>
      <c r="G109" s="115"/>
      <c r="H109" s="115"/>
      <c r="I109" s="115"/>
      <c r="J109" s="115">
        <v>17.680387017240299</v>
      </c>
      <c r="K109" s="115">
        <v>6.9920238943759401</v>
      </c>
      <c r="L109" s="115">
        <v>9.8276783569859507</v>
      </c>
      <c r="M109" s="115">
        <v>7.692589433957</v>
      </c>
      <c r="N109" s="115">
        <v>6.4037727277026004</v>
      </c>
      <c r="O109" s="115">
        <v>4.77535340345778</v>
      </c>
      <c r="Q109" s="115">
        <v>7.6255077995353497</v>
      </c>
    </row>
    <row r="110" spans="1:17" x14ac:dyDescent="0.25">
      <c r="A110" s="113" t="s">
        <v>99</v>
      </c>
      <c r="B110" s="114">
        <v>43973</v>
      </c>
      <c r="C110" s="115">
        <v>26.210999999999999</v>
      </c>
      <c r="D110" s="115"/>
      <c r="E110" s="115"/>
      <c r="F110" s="115"/>
      <c r="G110" s="115"/>
      <c r="H110" s="115"/>
      <c r="I110" s="115"/>
      <c r="J110" s="115">
        <v>34.173697484594904</v>
      </c>
      <c r="K110" s="115">
        <v>21.011027154634601</v>
      </c>
      <c r="L110" s="115">
        <v>17.513415734390701</v>
      </c>
      <c r="M110" s="115">
        <v>13.4441504144711</v>
      </c>
      <c r="N110" s="115">
        <v>16.582154082745799</v>
      </c>
      <c r="O110" s="115">
        <v>9.6999735051890497</v>
      </c>
      <c r="Q110" s="115">
        <v>14.121754176611001</v>
      </c>
    </row>
    <row r="111" spans="1:17" x14ac:dyDescent="0.25">
      <c r="A111" s="113" t="s">
        <v>100</v>
      </c>
      <c r="B111" s="114">
        <v>43973</v>
      </c>
      <c r="C111" s="115">
        <v>15.863899999999999</v>
      </c>
      <c r="D111" s="115"/>
      <c r="E111" s="115"/>
      <c r="F111" s="115"/>
      <c r="G111" s="115"/>
      <c r="H111" s="115"/>
      <c r="I111" s="115"/>
      <c r="J111" s="115">
        <v>-4.2264477276915402</v>
      </c>
      <c r="K111" s="115">
        <v>1.9401306713604201</v>
      </c>
      <c r="L111" s="115">
        <v>5.4793299564054401</v>
      </c>
      <c r="M111" s="115">
        <v>6.2597242146837697</v>
      </c>
      <c r="N111" s="115">
        <v>6.8376589819413702</v>
      </c>
      <c r="O111" s="115">
        <v>6.9299715264320501</v>
      </c>
      <c r="Q111" s="115">
        <v>8.4798870839936598</v>
      </c>
    </row>
    <row r="112" spans="1:17" x14ac:dyDescent="0.25">
      <c r="A112" s="113" t="s">
        <v>101</v>
      </c>
      <c r="B112" s="114">
        <v>43973</v>
      </c>
      <c r="C112" s="115">
        <v>1134.2557999999999</v>
      </c>
      <c r="D112" s="115"/>
      <c r="E112" s="115"/>
      <c r="F112" s="115"/>
      <c r="G112" s="115"/>
      <c r="H112" s="115"/>
      <c r="I112" s="115"/>
      <c r="J112" s="115">
        <v>8.4555412389056706</v>
      </c>
      <c r="K112" s="115">
        <v>6.1628682854397798</v>
      </c>
      <c r="L112" s="115">
        <v>6.6640658778984596</v>
      </c>
      <c r="M112" s="115">
        <v>7.0417950767399802</v>
      </c>
      <c r="N112" s="115">
        <v>8.6254005178803403</v>
      </c>
      <c r="O112" s="115"/>
      <c r="Q112" s="115">
        <v>9.1595078504672802</v>
      </c>
    </row>
    <row r="113" spans="1:17" x14ac:dyDescent="0.25">
      <c r="A113" s="113" t="s">
        <v>102</v>
      </c>
      <c r="B113" s="114">
        <v>43973</v>
      </c>
      <c r="C113" s="115">
        <v>30.910599999999999</v>
      </c>
      <c r="D113" s="115"/>
      <c r="E113" s="115"/>
      <c r="F113" s="115"/>
      <c r="G113" s="115"/>
      <c r="H113" s="115"/>
      <c r="I113" s="115"/>
      <c r="J113" s="115">
        <v>10.9053618836229</v>
      </c>
      <c r="K113" s="115">
        <v>6.3202553259472802</v>
      </c>
      <c r="L113" s="115">
        <v>6.6689372641411397</v>
      </c>
      <c r="M113" s="115">
        <v>6.1708606524841301</v>
      </c>
      <c r="N113" s="115">
        <v>6.3037363377875302</v>
      </c>
      <c r="O113" s="115">
        <v>7.4799730085506697</v>
      </c>
      <c r="Q113" s="115">
        <v>12.358110427461099</v>
      </c>
    </row>
    <row r="114" spans="1:17" x14ac:dyDescent="0.25">
      <c r="A114" s="113" t="s">
        <v>103</v>
      </c>
      <c r="B114" s="114">
        <v>43973</v>
      </c>
      <c r="C114" s="115">
        <v>27.505099999999999</v>
      </c>
      <c r="D114" s="115"/>
      <c r="E114" s="115"/>
      <c r="F114" s="115"/>
      <c r="G114" s="115"/>
      <c r="H114" s="115"/>
      <c r="I114" s="115"/>
      <c r="J114" s="115">
        <v>24.125550451175201</v>
      </c>
      <c r="K114" s="115">
        <v>10.3803621939394</v>
      </c>
      <c r="L114" s="115">
        <v>10.9578938360269</v>
      </c>
      <c r="M114" s="115">
        <v>10.144055687706301</v>
      </c>
      <c r="N114" s="115">
        <v>12.4313392832305</v>
      </c>
      <c r="O114" s="115">
        <v>9.8490655591180101</v>
      </c>
      <c r="Q114" s="115">
        <v>14.592078207376</v>
      </c>
    </row>
    <row r="115" spans="1:17" x14ac:dyDescent="0.25">
      <c r="A115" s="113" t="s">
        <v>104</v>
      </c>
      <c r="B115" s="114">
        <v>43973</v>
      </c>
      <c r="C115" s="115">
        <v>22.684699999999999</v>
      </c>
      <c r="D115" s="115"/>
      <c r="E115" s="115"/>
      <c r="F115" s="115"/>
      <c r="G115" s="115"/>
      <c r="H115" s="115"/>
      <c r="I115" s="115"/>
      <c r="J115" s="115">
        <v>27.404477499812302</v>
      </c>
      <c r="K115" s="115">
        <v>15.639132068375</v>
      </c>
      <c r="L115" s="115">
        <v>12.957407010110201</v>
      </c>
      <c r="M115" s="115">
        <v>10.6552346441179</v>
      </c>
      <c r="N115" s="115">
        <v>12.919342379398699</v>
      </c>
      <c r="O115" s="115">
        <v>8.7480525833476097</v>
      </c>
      <c r="Q115" s="115">
        <v>9.2339758675708001</v>
      </c>
    </row>
    <row r="116" spans="1:17" x14ac:dyDescent="0.25">
      <c r="A116" s="113" t="s">
        <v>105</v>
      </c>
      <c r="B116" s="114">
        <v>43973</v>
      </c>
      <c r="C116" s="115">
        <v>12.8977</v>
      </c>
      <c r="D116" s="115"/>
      <c r="E116" s="115"/>
      <c r="F116" s="115"/>
      <c r="G116" s="115"/>
      <c r="H116" s="115"/>
      <c r="I116" s="115"/>
      <c r="J116" s="115">
        <v>26.299690556154101</v>
      </c>
      <c r="K116" s="115">
        <v>22.383172361431299</v>
      </c>
      <c r="L116" s="115">
        <v>16.2729882672547</v>
      </c>
      <c r="M116" s="115">
        <v>12.2478460519382</v>
      </c>
      <c r="N116" s="115">
        <v>16.2275037277753</v>
      </c>
      <c r="O116" s="115">
        <v>9.0066583613602003</v>
      </c>
      <c r="Q116" s="115">
        <v>9.1572337662337695</v>
      </c>
    </row>
    <row r="117" spans="1:17" x14ac:dyDescent="0.25">
      <c r="A117" s="113" t="s">
        <v>106</v>
      </c>
      <c r="B117" s="114">
        <v>43973</v>
      </c>
      <c r="C117" s="115">
        <v>27.8719</v>
      </c>
      <c r="D117" s="115"/>
      <c r="E117" s="115"/>
      <c r="F117" s="115"/>
      <c r="G117" s="115"/>
      <c r="H117" s="115"/>
      <c r="I117" s="115"/>
      <c r="J117" s="115">
        <v>18.4973926557273</v>
      </c>
      <c r="K117" s="115">
        <v>18.428803484698999</v>
      </c>
      <c r="L117" s="115">
        <v>13.3151772433469</v>
      </c>
      <c r="M117" s="115">
        <v>9.8774571380725291</v>
      </c>
      <c r="N117" s="115">
        <v>12.600150534132499</v>
      </c>
      <c r="O117" s="115">
        <v>7.7936635069524698</v>
      </c>
      <c r="Q117" s="115">
        <v>11.510929062996301</v>
      </c>
    </row>
    <row r="118" spans="1:17" x14ac:dyDescent="0.25">
      <c r="A118" s="113" t="s">
        <v>107</v>
      </c>
      <c r="B118" s="114">
        <v>43973</v>
      </c>
      <c r="C118" s="115">
        <v>2019.5001999999999</v>
      </c>
      <c r="D118" s="115"/>
      <c r="E118" s="115"/>
      <c r="F118" s="115"/>
      <c r="G118" s="115"/>
      <c r="H118" s="115"/>
      <c r="I118" s="115"/>
      <c r="J118" s="115">
        <v>28.407919816608299</v>
      </c>
      <c r="K118" s="115">
        <v>10.014290384227399</v>
      </c>
      <c r="L118" s="115">
        <v>11.858126427452</v>
      </c>
      <c r="M118" s="115">
        <v>9.7909830655066106</v>
      </c>
      <c r="N118" s="115">
        <v>12.658536030947699</v>
      </c>
      <c r="O118" s="115">
        <v>9.0866231962911197</v>
      </c>
      <c r="Q118" s="115">
        <v>12.188587389453</v>
      </c>
    </row>
    <row r="119" spans="1:17" x14ac:dyDescent="0.25">
      <c r="A119" s="113" t="s">
        <v>108</v>
      </c>
      <c r="B119" s="114">
        <v>43973</v>
      </c>
      <c r="C119" s="115">
        <v>30.2362</v>
      </c>
      <c r="D119" s="115"/>
      <c r="E119" s="115"/>
      <c r="F119" s="115"/>
      <c r="G119" s="115"/>
      <c r="H119" s="115"/>
      <c r="I119" s="115"/>
      <c r="J119" s="115">
        <v>-36.411391660517403</v>
      </c>
      <c r="K119" s="115">
        <v>-3.2276164159737202</v>
      </c>
      <c r="L119" s="115">
        <v>2.15128441571101</v>
      </c>
      <c r="M119" s="115">
        <v>2.9883077604158501</v>
      </c>
      <c r="N119" s="115">
        <v>-3.4401940212212101</v>
      </c>
      <c r="O119" s="115">
        <v>2.0301542308215099</v>
      </c>
      <c r="Q119" s="115">
        <v>11.833110975865401</v>
      </c>
    </row>
    <row r="120" spans="1:17" x14ac:dyDescent="0.25">
      <c r="A120" s="113" t="s">
        <v>109</v>
      </c>
      <c r="B120" s="114">
        <v>43973</v>
      </c>
      <c r="C120" s="115">
        <v>62.888300000000001</v>
      </c>
      <c r="D120" s="115"/>
      <c r="E120" s="115"/>
      <c r="F120" s="115"/>
      <c r="G120" s="115"/>
      <c r="H120" s="115"/>
      <c r="I120" s="115"/>
      <c r="J120" s="115">
        <v>6.59791001522545</v>
      </c>
      <c r="K120" s="115">
        <v>6.1586275144437002</v>
      </c>
      <c r="L120" s="115">
        <v>6.3112474211612399</v>
      </c>
      <c r="M120" s="115">
        <v>6.0690291198983903</v>
      </c>
      <c r="N120" s="115">
        <v>6.1901341151966403</v>
      </c>
      <c r="O120" s="115">
        <v>4.5762858978866898</v>
      </c>
      <c r="Q120" s="115">
        <v>24.022187033349901</v>
      </c>
    </row>
    <row r="121" spans="1:17" x14ac:dyDescent="0.25">
      <c r="A121" s="113" t="s">
        <v>110</v>
      </c>
      <c r="B121" s="114">
        <v>43973</v>
      </c>
      <c r="C121" s="115">
        <v>15.690899999999999</v>
      </c>
      <c r="D121" s="115"/>
      <c r="E121" s="115"/>
      <c r="F121" s="115"/>
      <c r="G121" s="115"/>
      <c r="H121" s="115"/>
      <c r="I121" s="115"/>
      <c r="J121" s="115">
        <v>10.0303505412547</v>
      </c>
      <c r="K121" s="115">
        <v>11.633662730951199</v>
      </c>
      <c r="L121" s="115">
        <v>13.336794047074401</v>
      </c>
      <c r="M121" s="115">
        <v>10.285673352177101</v>
      </c>
      <c r="N121" s="115">
        <v>13.2504863177299</v>
      </c>
      <c r="O121" s="115">
        <v>8.5163578596323894</v>
      </c>
      <c r="Q121" s="115">
        <v>11.292287793411001</v>
      </c>
    </row>
    <row r="122" spans="1:17" x14ac:dyDescent="0.25">
      <c r="A122" s="113" t="s">
        <v>111</v>
      </c>
      <c r="B122" s="114">
        <v>43973</v>
      </c>
      <c r="C122" s="115">
        <v>26.8963</v>
      </c>
      <c r="D122" s="115"/>
      <c r="E122" s="115"/>
      <c r="F122" s="115"/>
      <c r="G122" s="115"/>
      <c r="H122" s="115"/>
      <c r="I122" s="115"/>
      <c r="J122" s="115">
        <v>29.068054376501401</v>
      </c>
      <c r="K122" s="115">
        <v>17.815992015258701</v>
      </c>
      <c r="L122" s="115">
        <v>15.796210207119699</v>
      </c>
      <c r="M122" s="115">
        <v>12.668953784168</v>
      </c>
      <c r="N122" s="115">
        <v>16.313945832727601</v>
      </c>
      <c r="O122" s="115">
        <v>9.6696873770963592</v>
      </c>
      <c r="Q122" s="115">
        <v>10.3233168731168</v>
      </c>
    </row>
    <row r="123" spans="1:17" x14ac:dyDescent="0.25">
      <c r="A123" s="113" t="s">
        <v>112</v>
      </c>
      <c r="B123" s="114">
        <v>43973</v>
      </c>
      <c r="C123" s="115">
        <v>30.775099999999998</v>
      </c>
      <c r="D123" s="115"/>
      <c r="E123" s="115"/>
      <c r="F123" s="115"/>
      <c r="G123" s="115"/>
      <c r="H123" s="115"/>
      <c r="I123" s="115"/>
      <c r="J123" s="115">
        <v>18.172439115015798</v>
      </c>
      <c r="K123" s="115">
        <v>10.5871397166585</v>
      </c>
      <c r="L123" s="115">
        <v>9.7829000268024693</v>
      </c>
      <c r="M123" s="115">
        <v>8.4641540165787195</v>
      </c>
      <c r="N123" s="115">
        <v>9.09927841353635</v>
      </c>
      <c r="O123" s="115">
        <v>6.5476430872461799</v>
      </c>
      <c r="Q123" s="115">
        <v>12.4187872584343</v>
      </c>
    </row>
    <row r="124" spans="1:17" x14ac:dyDescent="0.25">
      <c r="A124" s="113" t="s">
        <v>113</v>
      </c>
      <c r="B124" s="114">
        <v>43973</v>
      </c>
      <c r="C124" s="115">
        <v>18.194500000000001</v>
      </c>
      <c r="D124" s="115"/>
      <c r="E124" s="115"/>
      <c r="F124" s="115"/>
      <c r="G124" s="115"/>
      <c r="H124" s="115"/>
      <c r="I124" s="115"/>
      <c r="J124" s="115">
        <v>23.5924975534688</v>
      </c>
      <c r="K124" s="115">
        <v>14.426795294488301</v>
      </c>
      <c r="L124" s="115">
        <v>13.096210724026999</v>
      </c>
      <c r="M124" s="115">
        <v>10.7300661590907</v>
      </c>
      <c r="N124" s="115">
        <v>13.7100547233828</v>
      </c>
      <c r="O124" s="115">
        <v>7.8317387281122102</v>
      </c>
      <c r="Q124" s="115">
        <v>9.9006703078450897</v>
      </c>
    </row>
    <row r="125" spans="1:17" x14ac:dyDescent="0.25">
      <c r="A125" s="113" t="s">
        <v>369</v>
      </c>
      <c r="B125" s="114">
        <v>43973</v>
      </c>
      <c r="C125" s="115">
        <v>0.36520000000000002</v>
      </c>
      <c r="D125" s="115"/>
      <c r="E125" s="115"/>
      <c r="F125" s="115"/>
      <c r="G125" s="115"/>
      <c r="H125" s="115"/>
      <c r="I125" s="115"/>
      <c r="J125" s="115">
        <v>8.7240301526018005</v>
      </c>
      <c r="K125" s="115">
        <v>8.8855348361653803</v>
      </c>
      <c r="L125" s="115"/>
      <c r="M125" s="115"/>
      <c r="N125" s="115"/>
      <c r="O125" s="115"/>
      <c r="Q125" s="115">
        <v>8.8250036856848606</v>
      </c>
    </row>
    <row r="126" spans="1:17" x14ac:dyDescent="0.25">
      <c r="A126" s="113" t="s">
        <v>114</v>
      </c>
      <c r="B126" s="114">
        <v>43973</v>
      </c>
      <c r="C126" s="115">
        <v>20.4084</v>
      </c>
      <c r="D126" s="115"/>
      <c r="E126" s="115"/>
      <c r="F126" s="115"/>
      <c r="G126" s="115"/>
      <c r="H126" s="115"/>
      <c r="I126" s="115"/>
      <c r="J126" s="115">
        <v>22.409548570392499</v>
      </c>
      <c r="K126" s="115">
        <v>17.443297710290398</v>
      </c>
      <c r="L126" s="115">
        <v>5.2921889136980003</v>
      </c>
      <c r="M126" s="115">
        <v>3.4946236855142101</v>
      </c>
      <c r="N126" s="115">
        <v>1.4883409072114899</v>
      </c>
      <c r="O126" s="115">
        <v>1.7873180736384799</v>
      </c>
      <c r="Q126" s="115">
        <v>10.4917591825463</v>
      </c>
    </row>
    <row r="127" spans="1:17" x14ac:dyDescent="0.25">
      <c r="A127" s="136"/>
      <c r="B127" s="136"/>
      <c r="C127" s="136"/>
      <c r="D127" s="118"/>
      <c r="E127" s="118"/>
      <c r="F127" s="118" t="s">
        <v>115</v>
      </c>
      <c r="G127" s="118" t="s">
        <v>116</v>
      </c>
      <c r="H127" s="118" t="s">
        <v>117</v>
      </c>
      <c r="I127" s="118" t="s">
        <v>47</v>
      </c>
      <c r="J127" s="118" t="s">
        <v>48</v>
      </c>
      <c r="K127" s="118" t="s">
        <v>1</v>
      </c>
      <c r="L127" s="118" t="s">
        <v>2</v>
      </c>
      <c r="M127" s="118" t="s">
        <v>3</v>
      </c>
      <c r="N127" s="118" t="s">
        <v>4</v>
      </c>
      <c r="O127" s="118" t="s">
        <v>5</v>
      </c>
      <c r="Q127" s="118" t="s">
        <v>46</v>
      </c>
    </row>
    <row r="128" spans="1:17" x14ac:dyDescent="0.25">
      <c r="A128" s="136"/>
      <c r="B128" s="136"/>
      <c r="C128" s="136"/>
      <c r="D128" s="118"/>
      <c r="E128" s="118"/>
      <c r="F128" s="118" t="s">
        <v>0</v>
      </c>
      <c r="G128" s="118" t="s">
        <v>0</v>
      </c>
      <c r="H128" s="118" t="s">
        <v>0</v>
      </c>
      <c r="I128" s="118" t="s">
        <v>0</v>
      </c>
      <c r="J128" s="118" t="s">
        <v>0</v>
      </c>
      <c r="K128" s="118" t="s">
        <v>0</v>
      </c>
      <c r="L128" s="118" t="s">
        <v>0</v>
      </c>
      <c r="M128" s="118" t="s">
        <v>0</v>
      </c>
      <c r="N128" s="118" t="s">
        <v>0</v>
      </c>
      <c r="O128" s="118" t="s">
        <v>0</v>
      </c>
      <c r="Q128" s="118" t="s">
        <v>0</v>
      </c>
    </row>
    <row r="129" spans="1:17" x14ac:dyDescent="0.25">
      <c r="A129" s="118" t="s">
        <v>7</v>
      </c>
      <c r="B129" s="118" t="s">
        <v>8</v>
      </c>
      <c r="C129" s="118" t="s">
        <v>9</v>
      </c>
      <c r="D129" s="118"/>
      <c r="E129" s="118"/>
      <c r="F129" s="118"/>
      <c r="G129" s="118"/>
      <c r="H129" s="118"/>
      <c r="I129" s="118"/>
      <c r="J129" s="118"/>
      <c r="K129" s="118"/>
      <c r="L129" s="118"/>
      <c r="M129" s="118"/>
      <c r="N129" s="118"/>
      <c r="O129" s="118"/>
      <c r="Q129" s="118"/>
    </row>
    <row r="130" spans="1:17" x14ac:dyDescent="0.25">
      <c r="A130" s="112" t="s">
        <v>388</v>
      </c>
      <c r="B130" s="112"/>
      <c r="C130" s="112"/>
      <c r="D130" s="112"/>
      <c r="E130" s="112"/>
      <c r="F130" s="112"/>
      <c r="G130" s="112"/>
      <c r="H130" s="112"/>
      <c r="I130" s="112"/>
      <c r="J130" s="112"/>
      <c r="K130" s="112"/>
      <c r="L130" s="112"/>
      <c r="M130" s="112"/>
      <c r="N130" s="112"/>
      <c r="O130" s="112"/>
      <c r="Q130" s="112"/>
    </row>
    <row r="131" spans="1:17" x14ac:dyDescent="0.25">
      <c r="A131" s="113" t="s">
        <v>118</v>
      </c>
      <c r="B131" s="114">
        <v>43976</v>
      </c>
      <c r="C131" s="115">
        <v>322.2201</v>
      </c>
      <c r="D131" s="115"/>
      <c r="E131" s="115"/>
      <c r="F131" s="115">
        <v>3.5572321437709098</v>
      </c>
      <c r="G131" s="115">
        <v>3.56170374017336</v>
      </c>
      <c r="H131" s="115">
        <v>5.6424194796990301</v>
      </c>
      <c r="I131" s="115">
        <v>6.26464940597522</v>
      </c>
      <c r="J131" s="115">
        <v>5.38015979767352</v>
      </c>
      <c r="K131" s="115">
        <v>5.8942703965233401</v>
      </c>
      <c r="L131" s="115">
        <v>5.6124097228018002</v>
      </c>
      <c r="M131" s="115">
        <v>5.67117002354364</v>
      </c>
      <c r="N131" s="115">
        <v>6.0714267215363504</v>
      </c>
      <c r="O131" s="115">
        <v>7.3575456426782404</v>
      </c>
      <c r="Q131" s="115">
        <v>10.1513105530618</v>
      </c>
    </row>
    <row r="132" spans="1:17" x14ac:dyDescent="0.25">
      <c r="A132" s="113" t="s">
        <v>119</v>
      </c>
      <c r="B132" s="114">
        <v>43976</v>
      </c>
      <c r="C132" s="115">
        <v>2222.2802999999999</v>
      </c>
      <c r="D132" s="115"/>
      <c r="E132" s="115"/>
      <c r="F132" s="115">
        <v>3.6170488817939299</v>
      </c>
      <c r="G132" s="115">
        <v>3.6194093371702398</v>
      </c>
      <c r="H132" s="115">
        <v>5.2160249372986804</v>
      </c>
      <c r="I132" s="115">
        <v>5.7234778313161101</v>
      </c>
      <c r="J132" s="115">
        <v>4.8992246023660604</v>
      </c>
      <c r="K132" s="115">
        <v>5.9816480389191797</v>
      </c>
      <c r="L132" s="115">
        <v>5.6467911524790404</v>
      </c>
      <c r="M132" s="115">
        <v>5.6886511587009601</v>
      </c>
      <c r="N132" s="115">
        <v>6.0051034858684798</v>
      </c>
      <c r="O132" s="115">
        <v>7.33424374521773</v>
      </c>
      <c r="Q132" s="115">
        <v>10.0739701275948</v>
      </c>
    </row>
    <row r="133" spans="1:17" x14ac:dyDescent="0.25">
      <c r="A133" s="113" t="s">
        <v>120</v>
      </c>
      <c r="B133" s="114">
        <v>43976</v>
      </c>
      <c r="C133" s="115">
        <v>2305.2732000000001</v>
      </c>
      <c r="D133" s="115"/>
      <c r="E133" s="115"/>
      <c r="F133" s="115">
        <v>3.2112685148345501</v>
      </c>
      <c r="G133" s="115">
        <v>3.2144739402342899</v>
      </c>
      <c r="H133" s="115">
        <v>4.4540796920084098</v>
      </c>
      <c r="I133" s="115">
        <v>4.3709634612585004</v>
      </c>
      <c r="J133" s="115">
        <v>4.0031105709798096</v>
      </c>
      <c r="K133" s="115">
        <v>5.7800162594503197</v>
      </c>
      <c r="L133" s="115">
        <v>5.56447916700479</v>
      </c>
      <c r="M133" s="115">
        <v>5.668457487115</v>
      </c>
      <c r="N133" s="115">
        <v>5.9785437579829201</v>
      </c>
      <c r="O133" s="115">
        <v>7.3482008879994698</v>
      </c>
      <c r="Q133" s="115">
        <v>10.151525138095399</v>
      </c>
    </row>
    <row r="134" spans="1:17" x14ac:dyDescent="0.25">
      <c r="A134" s="113" t="s">
        <v>121</v>
      </c>
      <c r="B134" s="114">
        <v>43976</v>
      </c>
      <c r="C134" s="115">
        <v>3079.5187999999998</v>
      </c>
      <c r="D134" s="115"/>
      <c r="E134" s="115"/>
      <c r="F134" s="115">
        <v>3.6884309368677699</v>
      </c>
      <c r="G134" s="115">
        <v>3.6884309368677699</v>
      </c>
      <c r="H134" s="115">
        <v>4.2129015119931799</v>
      </c>
      <c r="I134" s="115">
        <v>4.5032492820356298</v>
      </c>
      <c r="J134" s="115">
        <v>4.2004322139041399</v>
      </c>
      <c r="K134" s="115">
        <v>5.5856113718070297</v>
      </c>
      <c r="L134" s="115">
        <v>5.5009741277321096</v>
      </c>
      <c r="M134" s="115">
        <v>5.6714950886090199</v>
      </c>
      <c r="N134" s="115">
        <v>6.00811670198211</v>
      </c>
      <c r="O134" s="115">
        <v>7.3412424691001004</v>
      </c>
      <c r="Q134" s="115">
        <v>10.0292434499626</v>
      </c>
    </row>
    <row r="135" spans="1:17" x14ac:dyDescent="0.25">
      <c r="A135" s="113" t="s">
        <v>122</v>
      </c>
      <c r="B135" s="114">
        <v>43976</v>
      </c>
      <c r="C135" s="115">
        <v>2303.5942</v>
      </c>
      <c r="D135" s="115"/>
      <c r="E135" s="115"/>
      <c r="F135" s="115">
        <v>3.5432422381358499</v>
      </c>
      <c r="G135" s="115">
        <v>3.5439302931204599</v>
      </c>
      <c r="H135" s="115">
        <v>6.5637003208475999</v>
      </c>
      <c r="I135" s="115">
        <v>6.1362752846024797</v>
      </c>
      <c r="J135" s="115">
        <v>5.07163749037593</v>
      </c>
      <c r="K135" s="115">
        <v>5.7860459597882699</v>
      </c>
      <c r="L135" s="115">
        <v>5.4213114576870902</v>
      </c>
      <c r="M135" s="115">
        <v>5.4711776865227</v>
      </c>
      <c r="N135" s="115">
        <v>5.7720060422333797</v>
      </c>
      <c r="O135" s="115">
        <v>7.2388587104767197</v>
      </c>
      <c r="Q135" s="115">
        <v>10.028462257430199</v>
      </c>
    </row>
    <row r="136" spans="1:17" x14ac:dyDescent="0.25">
      <c r="A136" s="113" t="s">
        <v>123</v>
      </c>
      <c r="B136" s="114">
        <v>43976</v>
      </c>
      <c r="C136" s="115">
        <v>2403.1174999999998</v>
      </c>
      <c r="D136" s="115"/>
      <c r="E136" s="115"/>
      <c r="F136" s="115">
        <v>2.9711327696537699</v>
      </c>
      <c r="G136" s="115">
        <v>2.9721230883230301</v>
      </c>
      <c r="H136" s="115">
        <v>3.6908376485864198</v>
      </c>
      <c r="I136" s="115">
        <v>3.53581373782812</v>
      </c>
      <c r="J136" s="115">
        <v>3.4826120310451598</v>
      </c>
      <c r="K136" s="115">
        <v>4.1233710653231102</v>
      </c>
      <c r="L136" s="115">
        <v>4.6149138500516704</v>
      </c>
      <c r="M136" s="115">
        <v>4.89236819569782</v>
      </c>
      <c r="N136" s="115">
        <v>5.2687296928149197</v>
      </c>
      <c r="O136" s="115">
        <v>6.9343308776295798</v>
      </c>
      <c r="Q136" s="115">
        <v>9.7308167335209106</v>
      </c>
    </row>
    <row r="137" spans="1:17" x14ac:dyDescent="0.25">
      <c r="A137" s="113" t="s">
        <v>124</v>
      </c>
      <c r="B137" s="114">
        <v>43976</v>
      </c>
      <c r="C137" s="115">
        <v>2861.8588</v>
      </c>
      <c r="D137" s="115"/>
      <c r="E137" s="115"/>
      <c r="F137" s="115">
        <v>3.38521188928953</v>
      </c>
      <c r="G137" s="115">
        <v>3.3854145640823701</v>
      </c>
      <c r="H137" s="115">
        <v>4.4545659473325303</v>
      </c>
      <c r="I137" s="115">
        <v>4.9692819681301801</v>
      </c>
      <c r="J137" s="115">
        <v>4.4133853613470304</v>
      </c>
      <c r="K137" s="115">
        <v>5.82640177265404</v>
      </c>
      <c r="L137" s="115">
        <v>5.52459793684225</v>
      </c>
      <c r="M137" s="115">
        <v>5.5596213104963104</v>
      </c>
      <c r="N137" s="115">
        <v>5.89637679422649</v>
      </c>
      <c r="O137" s="115">
        <v>7.2750762745081898</v>
      </c>
      <c r="Q137" s="115">
        <v>10.012031441614299</v>
      </c>
    </row>
    <row r="138" spans="1:17" x14ac:dyDescent="0.25">
      <c r="A138" s="113" t="s">
        <v>125</v>
      </c>
      <c r="B138" s="114">
        <v>43976</v>
      </c>
      <c r="C138" s="115">
        <v>2579.8294999999998</v>
      </c>
      <c r="D138" s="115"/>
      <c r="E138" s="115"/>
      <c r="F138" s="115">
        <v>3.8812699181609598</v>
      </c>
      <c r="G138" s="115">
        <v>3.8802078991384201</v>
      </c>
      <c r="H138" s="115">
        <v>5.5329688147245699</v>
      </c>
      <c r="I138" s="115">
        <v>5.8875059734316801</v>
      </c>
      <c r="J138" s="115">
        <v>5.2439533778820397</v>
      </c>
      <c r="K138" s="115">
        <v>6.1648026967475698</v>
      </c>
      <c r="L138" s="115">
        <v>5.7582443829943397</v>
      </c>
      <c r="M138" s="115">
        <v>5.8347297798951301</v>
      </c>
      <c r="N138" s="115">
        <v>6.1564319321036098</v>
      </c>
      <c r="O138" s="115">
        <v>7.4012194559157303</v>
      </c>
      <c r="Q138" s="115">
        <v>9.8957565447812605</v>
      </c>
    </row>
    <row r="139" spans="1:17" x14ac:dyDescent="0.25">
      <c r="A139" s="113" t="s">
        <v>126</v>
      </c>
      <c r="B139" s="114">
        <v>43976</v>
      </c>
      <c r="C139" s="115">
        <v>2191.9054999999998</v>
      </c>
      <c r="D139" s="115"/>
      <c r="E139" s="115"/>
      <c r="F139" s="115">
        <v>2.9475943242802298</v>
      </c>
      <c r="G139" s="115">
        <v>2.9475943242802298</v>
      </c>
      <c r="H139" s="115">
        <v>3.29540635004913</v>
      </c>
      <c r="I139" s="115">
        <v>3.3776255814887501</v>
      </c>
      <c r="J139" s="115">
        <v>3.5024028922125998</v>
      </c>
      <c r="K139" s="115">
        <v>4.5334752447716404</v>
      </c>
      <c r="L139" s="115">
        <v>4.7094911437885303</v>
      </c>
      <c r="M139" s="115">
        <v>4.8492463437921502</v>
      </c>
      <c r="N139" s="115">
        <v>5.2258957406980704</v>
      </c>
      <c r="O139" s="115">
        <v>7.0597656443553296</v>
      </c>
      <c r="Q139" s="115">
        <v>10.0583029711233</v>
      </c>
    </row>
    <row r="140" spans="1:17" x14ac:dyDescent="0.25">
      <c r="A140" s="113" t="s">
        <v>127</v>
      </c>
      <c r="B140" s="114">
        <v>43976</v>
      </c>
      <c r="C140" s="115">
        <v>3007.7928000000002</v>
      </c>
      <c r="D140" s="115"/>
      <c r="E140" s="115"/>
      <c r="F140" s="115">
        <v>4.0378091799159197</v>
      </c>
      <c r="G140" s="115">
        <v>4.0374884220589404</v>
      </c>
      <c r="H140" s="115">
        <v>4.8342652668871899</v>
      </c>
      <c r="I140" s="115">
        <v>5.2569482386059203</v>
      </c>
      <c r="J140" s="115">
        <v>5.00167112978232</v>
      </c>
      <c r="K140" s="115">
        <v>6.1810466107425697</v>
      </c>
      <c r="L140" s="115">
        <v>5.8874464202213703</v>
      </c>
      <c r="M140" s="115">
        <v>5.9904060759245796</v>
      </c>
      <c r="N140" s="115">
        <v>6.2811859067251801</v>
      </c>
      <c r="O140" s="115">
        <v>7.4667186524376197</v>
      </c>
      <c r="Q140" s="115">
        <v>10.2588880969009</v>
      </c>
    </row>
    <row r="141" spans="1:17" x14ac:dyDescent="0.25">
      <c r="A141" s="113" t="s">
        <v>128</v>
      </c>
      <c r="B141" s="114">
        <v>43976</v>
      </c>
      <c r="C141" s="115">
        <v>3937.9259999999999</v>
      </c>
      <c r="D141" s="115"/>
      <c r="E141" s="115"/>
      <c r="F141" s="115">
        <v>3.2601416562448899</v>
      </c>
      <c r="G141" s="115">
        <v>3.26196065292506</v>
      </c>
      <c r="H141" s="115">
        <v>5.3431288016504297</v>
      </c>
      <c r="I141" s="115">
        <v>5.8192915102779104</v>
      </c>
      <c r="J141" s="115">
        <v>4.9539539378233002</v>
      </c>
      <c r="K141" s="115">
        <v>5.7836549704845703</v>
      </c>
      <c r="L141" s="115">
        <v>5.4741520807983797</v>
      </c>
      <c r="M141" s="115">
        <v>5.5444032991640197</v>
      </c>
      <c r="N141" s="115">
        <v>5.8881475162626504</v>
      </c>
      <c r="O141" s="115">
        <v>7.1694277236191901</v>
      </c>
      <c r="Q141" s="115">
        <v>9.97442641348999</v>
      </c>
    </row>
    <row r="142" spans="1:17" x14ac:dyDescent="0.25">
      <c r="A142" s="113" t="s">
        <v>129</v>
      </c>
      <c r="B142" s="114">
        <v>43976</v>
      </c>
      <c r="C142" s="115">
        <v>1993.2049999999999</v>
      </c>
      <c r="D142" s="115"/>
      <c r="E142" s="115"/>
      <c r="F142" s="115">
        <v>3.76493543105313</v>
      </c>
      <c r="G142" s="115">
        <v>3.76493543105313</v>
      </c>
      <c r="H142" s="115">
        <v>5.2582872082904997</v>
      </c>
      <c r="I142" s="115">
        <v>5.22288348484045</v>
      </c>
      <c r="J142" s="115">
        <v>4.7705025126104603</v>
      </c>
      <c r="K142" s="115">
        <v>5.1851870294690503</v>
      </c>
      <c r="L142" s="115">
        <v>5.2587413080155896</v>
      </c>
      <c r="M142" s="115">
        <v>5.4697554329558198</v>
      </c>
      <c r="N142" s="115">
        <v>5.8587994577907301</v>
      </c>
      <c r="O142" s="115">
        <v>7.2668369002733799</v>
      </c>
      <c r="Q142" s="115">
        <v>9.9971221810194297</v>
      </c>
    </row>
    <row r="143" spans="1:17" x14ac:dyDescent="0.25">
      <c r="A143" s="113" t="s">
        <v>130</v>
      </c>
      <c r="B143" s="114">
        <v>43976</v>
      </c>
      <c r="C143" s="115">
        <v>296.23829999999998</v>
      </c>
      <c r="D143" s="115"/>
      <c r="E143" s="115"/>
      <c r="F143" s="115">
        <v>3.6104574810366099</v>
      </c>
      <c r="G143" s="115">
        <v>3.6111718910398398</v>
      </c>
      <c r="H143" s="115">
        <v>5.6968337915563403</v>
      </c>
      <c r="I143" s="115">
        <v>6.1769410731522401</v>
      </c>
      <c r="J143" s="115">
        <v>5.1543291277470002</v>
      </c>
      <c r="K143" s="115">
        <v>6.0383382653274804</v>
      </c>
      <c r="L143" s="115">
        <v>5.6416102308466396</v>
      </c>
      <c r="M143" s="115">
        <v>5.6719256903432997</v>
      </c>
      <c r="N143" s="115">
        <v>5.9952937238841502</v>
      </c>
      <c r="O143" s="115">
        <v>7.2819286020862597</v>
      </c>
      <c r="Q143" s="115">
        <v>10.0497797848437</v>
      </c>
    </row>
    <row r="144" spans="1:17" x14ac:dyDescent="0.25">
      <c r="A144" s="113" t="s">
        <v>131</v>
      </c>
      <c r="B144" s="114">
        <v>43976</v>
      </c>
      <c r="C144" s="115">
        <v>2148.6828999999998</v>
      </c>
      <c r="D144" s="115"/>
      <c r="E144" s="115"/>
      <c r="F144" s="115">
        <v>3.7834305704147502</v>
      </c>
      <c r="G144" s="115">
        <v>3.7859148529941402</v>
      </c>
      <c r="H144" s="115">
        <v>5.0559054792941902</v>
      </c>
      <c r="I144" s="115">
        <v>5.2869083624779201</v>
      </c>
      <c r="J144" s="115">
        <v>4.9673659989550298</v>
      </c>
      <c r="K144" s="115">
        <v>6.1366714393445001</v>
      </c>
      <c r="L144" s="115">
        <v>5.7649920158363299</v>
      </c>
      <c r="M144" s="115">
        <v>5.8231176447807096</v>
      </c>
      <c r="N144" s="115">
        <v>6.1197377745648804</v>
      </c>
      <c r="O144" s="115">
        <v>7.40140552554581</v>
      </c>
      <c r="Q144" s="115">
        <v>10.037919031349199</v>
      </c>
    </row>
    <row r="145" spans="1:17" x14ac:dyDescent="0.25">
      <c r="A145" s="113" t="s">
        <v>132</v>
      </c>
      <c r="B145" s="114">
        <v>43976</v>
      </c>
      <c r="C145" s="115">
        <v>2420.1687000000002</v>
      </c>
      <c r="D145" s="115"/>
      <c r="E145" s="115"/>
      <c r="F145" s="115">
        <v>3.4283681414785101</v>
      </c>
      <c r="G145" s="115">
        <v>3.4330363281026601</v>
      </c>
      <c r="H145" s="115">
        <v>4.9130370934027097</v>
      </c>
      <c r="I145" s="115">
        <v>5.2713116038802301</v>
      </c>
      <c r="J145" s="115">
        <v>4.6254476059553804</v>
      </c>
      <c r="K145" s="115">
        <v>5.4214790500019596</v>
      </c>
      <c r="L145" s="115">
        <v>5.25275205671604</v>
      </c>
      <c r="M145" s="115">
        <v>5.3237277408946797</v>
      </c>
      <c r="N145" s="115">
        <v>5.6458919757469204</v>
      </c>
      <c r="O145" s="115">
        <v>7.0956370555191102</v>
      </c>
      <c r="Q145" s="115">
        <v>9.9019210765049301</v>
      </c>
    </row>
    <row r="146" spans="1:17" x14ac:dyDescent="0.25">
      <c r="A146" s="113" t="s">
        <v>133</v>
      </c>
      <c r="B146" s="114">
        <v>43976</v>
      </c>
      <c r="C146" s="115">
        <v>1551.9833000000001</v>
      </c>
      <c r="D146" s="115"/>
      <c r="E146" s="115"/>
      <c r="F146" s="115">
        <v>2.82912456692056</v>
      </c>
      <c r="G146" s="115">
        <v>2.82912456692056</v>
      </c>
      <c r="H146" s="115">
        <v>3.4016191050028501</v>
      </c>
      <c r="I146" s="115">
        <v>3.6317409341896001</v>
      </c>
      <c r="J146" s="115">
        <v>3.4442479314434999</v>
      </c>
      <c r="K146" s="115">
        <v>3.9459269767751799</v>
      </c>
      <c r="L146" s="115">
        <v>4.3679835810201402</v>
      </c>
      <c r="M146" s="115">
        <v>4.6351954327228002</v>
      </c>
      <c r="N146" s="115">
        <v>5.0362517218170799</v>
      </c>
      <c r="O146" s="115">
        <v>6.4931774983152497</v>
      </c>
      <c r="Q146" s="115">
        <v>8.4420245934006406</v>
      </c>
    </row>
    <row r="147" spans="1:17" x14ac:dyDescent="0.25">
      <c r="A147" s="113" t="s">
        <v>134</v>
      </c>
      <c r="B147" s="114">
        <v>43976</v>
      </c>
      <c r="C147" s="115">
        <v>1952.2583</v>
      </c>
      <c r="D147" s="115"/>
      <c r="E147" s="115"/>
      <c r="F147" s="115">
        <v>3.6162219811387599</v>
      </c>
      <c r="G147" s="115">
        <v>3.6219273203276598</v>
      </c>
      <c r="H147" s="115">
        <v>3.8221859768125599</v>
      </c>
      <c r="I147" s="115">
        <v>3.8657072963424102</v>
      </c>
      <c r="J147" s="115">
        <v>3.8543856577741198</v>
      </c>
      <c r="K147" s="115">
        <v>5.1049367927408902</v>
      </c>
      <c r="L147" s="115">
        <v>5.2354902694292802</v>
      </c>
      <c r="M147" s="115">
        <v>5.4085554741588497</v>
      </c>
      <c r="N147" s="115">
        <v>5.7752787005101496</v>
      </c>
      <c r="O147" s="115">
        <v>7.2115590020420699</v>
      </c>
      <c r="Q147" s="115">
        <v>10.0986384090324</v>
      </c>
    </row>
    <row r="148" spans="1:17" x14ac:dyDescent="0.25">
      <c r="A148" s="113" t="s">
        <v>135</v>
      </c>
      <c r="B148" s="114">
        <v>43976</v>
      </c>
      <c r="C148" s="115">
        <v>1950.9774</v>
      </c>
      <c r="D148" s="115"/>
      <c r="E148" s="115"/>
      <c r="F148" s="115">
        <v>4.2192705284527197</v>
      </c>
      <c r="G148" s="115">
        <v>4.2208702712264898</v>
      </c>
      <c r="H148" s="115">
        <v>4.2232697492511999</v>
      </c>
      <c r="I148" s="115">
        <v>3.7228351642764799</v>
      </c>
      <c r="J148" s="115">
        <v>3.7626691395167202</v>
      </c>
      <c r="K148" s="115">
        <v>4.8155322802841702</v>
      </c>
      <c r="L148" s="115"/>
      <c r="M148" s="115"/>
      <c r="N148" s="115"/>
      <c r="O148" s="115"/>
      <c r="Q148" s="115">
        <v>4.9818493050283603</v>
      </c>
    </row>
    <row r="149" spans="1:17" x14ac:dyDescent="0.25">
      <c r="A149" s="113" t="s">
        <v>136</v>
      </c>
      <c r="B149" s="114">
        <v>43976</v>
      </c>
      <c r="C149" s="115">
        <v>1952.9139</v>
      </c>
      <c r="D149" s="115"/>
      <c r="E149" s="115"/>
      <c r="F149" s="115">
        <v>3.6486566139845</v>
      </c>
      <c r="G149" s="115">
        <v>3.64876284816344</v>
      </c>
      <c r="H149" s="115">
        <v>3.82999325017976</v>
      </c>
      <c r="I149" s="115">
        <v>3.8958736263737501</v>
      </c>
      <c r="J149" s="115">
        <v>3.9073214654294999</v>
      </c>
      <c r="K149" s="115">
        <v>5.14112710861769</v>
      </c>
      <c r="L149" s="115"/>
      <c r="M149" s="115"/>
      <c r="N149" s="115"/>
      <c r="O149" s="115"/>
      <c r="Q149" s="115">
        <v>5.2257700679489796</v>
      </c>
    </row>
    <row r="150" spans="1:17" x14ac:dyDescent="0.25">
      <c r="A150" s="113" t="s">
        <v>137</v>
      </c>
      <c r="B150" s="114">
        <v>43976</v>
      </c>
      <c r="C150" s="115">
        <v>1952.6185</v>
      </c>
      <c r="D150" s="115"/>
      <c r="E150" s="115"/>
      <c r="F150" s="115">
        <v>3.6884715244885902</v>
      </c>
      <c r="G150" s="115">
        <v>3.6443272652350802</v>
      </c>
      <c r="H150" s="115">
        <v>3.8292359271210201</v>
      </c>
      <c r="I150" s="115">
        <v>3.86298438511683</v>
      </c>
      <c r="J150" s="115">
        <v>3.85367238624907</v>
      </c>
      <c r="K150" s="115">
        <v>5.0952308023747399</v>
      </c>
      <c r="L150" s="115"/>
      <c r="M150" s="115"/>
      <c r="N150" s="115"/>
      <c r="O150" s="115"/>
      <c r="Q150" s="115">
        <v>5.1865725992887297</v>
      </c>
    </row>
    <row r="151" spans="1:17" x14ac:dyDescent="0.25">
      <c r="A151" s="113" t="s">
        <v>138</v>
      </c>
      <c r="B151" s="114">
        <v>43976</v>
      </c>
      <c r="C151" s="115">
        <v>1952.7454</v>
      </c>
      <c r="D151" s="115"/>
      <c r="E151" s="115"/>
      <c r="F151" s="115">
        <v>3.73123129813413</v>
      </c>
      <c r="G151" s="115">
        <v>3.73324118177409</v>
      </c>
      <c r="H151" s="115">
        <v>3.8458341392043001</v>
      </c>
      <c r="I151" s="115">
        <v>3.8488066617706802</v>
      </c>
      <c r="J151" s="115">
        <v>3.8687830338822802</v>
      </c>
      <c r="K151" s="115">
        <v>5.0716016746441301</v>
      </c>
      <c r="L151" s="115"/>
      <c r="M151" s="115"/>
      <c r="N151" s="115"/>
      <c r="O151" s="115"/>
      <c r="Q151" s="115">
        <v>5.1960516265624097</v>
      </c>
    </row>
    <row r="152" spans="1:17" x14ac:dyDescent="0.25">
      <c r="A152" s="113" t="s">
        <v>139</v>
      </c>
      <c r="B152" s="114">
        <v>43976</v>
      </c>
      <c r="C152" s="115">
        <v>2750.2103999999999</v>
      </c>
      <c r="D152" s="115"/>
      <c r="E152" s="115"/>
      <c r="F152" s="115">
        <v>3.3394682131250302</v>
      </c>
      <c r="G152" s="115">
        <v>3.34007939608242</v>
      </c>
      <c r="H152" s="115">
        <v>5.4850849264927399</v>
      </c>
      <c r="I152" s="115">
        <v>5.9503656946908396</v>
      </c>
      <c r="J152" s="115">
        <v>4.8853902501523097</v>
      </c>
      <c r="K152" s="115">
        <v>5.5345384290976698</v>
      </c>
      <c r="L152" s="115">
        <v>5.34268686340587</v>
      </c>
      <c r="M152" s="115">
        <v>5.4278149657389196</v>
      </c>
      <c r="N152" s="115">
        <v>5.7506332998060703</v>
      </c>
      <c r="O152" s="115">
        <v>7.2069624088295203</v>
      </c>
      <c r="Q152" s="115">
        <v>10.0181468225414</v>
      </c>
    </row>
    <row r="153" spans="1:17" x14ac:dyDescent="0.25">
      <c r="A153" s="113" t="s">
        <v>140</v>
      </c>
      <c r="B153" s="114">
        <v>43976</v>
      </c>
      <c r="C153" s="115">
        <v>1053.4631999999999</v>
      </c>
      <c r="D153" s="115"/>
      <c r="E153" s="115"/>
      <c r="F153" s="115">
        <v>2.6403401598832401</v>
      </c>
      <c r="G153" s="115">
        <v>2.641877631871</v>
      </c>
      <c r="H153" s="115">
        <v>2.6940067467392801</v>
      </c>
      <c r="I153" s="115">
        <v>2.64084158121437</v>
      </c>
      <c r="J153" s="115">
        <v>2.8649285440890999</v>
      </c>
      <c r="K153" s="115">
        <v>3.2548420570704999</v>
      </c>
      <c r="L153" s="115">
        <v>3.9949984546580599</v>
      </c>
      <c r="M153" s="115">
        <v>4.3679364370482396</v>
      </c>
      <c r="N153" s="115">
        <v>4.7321081277750903</v>
      </c>
      <c r="O153" s="115"/>
      <c r="Q153" s="115">
        <v>4.9069373543574102</v>
      </c>
    </row>
    <row r="154" spans="1:17" x14ac:dyDescent="0.25">
      <c r="A154" s="113" t="s">
        <v>141</v>
      </c>
      <c r="B154" s="114">
        <v>43976</v>
      </c>
      <c r="C154" s="115">
        <v>54.721499999999999</v>
      </c>
      <c r="D154" s="115"/>
      <c r="E154" s="115"/>
      <c r="F154" s="115">
        <v>3.4020878566551902</v>
      </c>
      <c r="G154" s="115">
        <v>3.4027221777422199</v>
      </c>
      <c r="H154" s="115">
        <v>4.0528748305040896</v>
      </c>
      <c r="I154" s="115">
        <v>4.3284714326509501</v>
      </c>
      <c r="J154" s="115">
        <v>4.1854088313263604</v>
      </c>
      <c r="K154" s="115">
        <v>5.0711609701501503</v>
      </c>
      <c r="L154" s="115">
        <v>5.13829384402624</v>
      </c>
      <c r="M154" s="115">
        <v>5.3080036588034103</v>
      </c>
      <c r="N154" s="115">
        <v>5.7104483942833602</v>
      </c>
      <c r="O154" s="115">
        <v>7.2271449395966698</v>
      </c>
      <c r="Q154" s="115">
        <v>10.098263536211499</v>
      </c>
    </row>
    <row r="155" spans="1:17" x14ac:dyDescent="0.25">
      <c r="A155" s="113" t="s">
        <v>142</v>
      </c>
      <c r="B155" s="114">
        <v>43976</v>
      </c>
      <c r="C155" s="115">
        <v>4045.7168999999999</v>
      </c>
      <c r="D155" s="115"/>
      <c r="E155" s="115"/>
      <c r="F155" s="115">
        <v>3.3354034968186399</v>
      </c>
      <c r="G155" s="115">
        <v>3.3354034968186399</v>
      </c>
      <c r="H155" s="115">
        <v>5.1558170409284898</v>
      </c>
      <c r="I155" s="115">
        <v>5.5659888118996204</v>
      </c>
      <c r="J155" s="115">
        <v>4.7503991504082004</v>
      </c>
      <c r="K155" s="115">
        <v>5.48842050384917</v>
      </c>
      <c r="L155" s="115">
        <v>5.3327945243955499</v>
      </c>
      <c r="M155" s="115">
        <v>5.43301091949954</v>
      </c>
      <c r="N155" s="115">
        <v>5.7724765347326503</v>
      </c>
      <c r="O155" s="115">
        <v>7.1587029703998102</v>
      </c>
      <c r="Q155" s="115">
        <v>9.9475197164286104</v>
      </c>
    </row>
    <row r="156" spans="1:17" x14ac:dyDescent="0.25">
      <c r="A156" s="113" t="s">
        <v>143</v>
      </c>
      <c r="B156" s="114">
        <v>43976</v>
      </c>
      <c r="C156" s="115">
        <v>2742.7087000000001</v>
      </c>
      <c r="D156" s="115"/>
      <c r="E156" s="115"/>
      <c r="F156" s="115">
        <v>3.2767266644475601</v>
      </c>
      <c r="G156" s="115">
        <v>3.2817534911949302</v>
      </c>
      <c r="H156" s="115">
        <v>4.7050116802497604</v>
      </c>
      <c r="I156" s="115">
        <v>5.4190460208546796</v>
      </c>
      <c r="J156" s="115">
        <v>4.5754020473547801</v>
      </c>
      <c r="K156" s="115">
        <v>5.8144925281517397</v>
      </c>
      <c r="L156" s="115">
        <v>5.5342931172944496</v>
      </c>
      <c r="M156" s="115">
        <v>5.5807833269096996</v>
      </c>
      <c r="N156" s="115">
        <v>5.87726030722615</v>
      </c>
      <c r="O156" s="115">
        <v>7.2566733482114003</v>
      </c>
      <c r="Q156" s="115">
        <v>10.0062503453284</v>
      </c>
    </row>
    <row r="157" spans="1:17" x14ac:dyDescent="0.25">
      <c r="A157" s="113" t="s">
        <v>144</v>
      </c>
      <c r="B157" s="114">
        <v>43976</v>
      </c>
      <c r="C157" s="115">
        <v>3631.8879999999999</v>
      </c>
      <c r="D157" s="115"/>
      <c r="E157" s="115"/>
      <c r="F157" s="115">
        <v>3.7409447592060601</v>
      </c>
      <c r="G157" s="115">
        <v>3.74104134412286</v>
      </c>
      <c r="H157" s="115">
        <v>4.8794663742198798</v>
      </c>
      <c r="I157" s="115">
        <v>5.3657344577214197</v>
      </c>
      <c r="J157" s="115">
        <v>4.6540412218398801</v>
      </c>
      <c r="K157" s="115">
        <v>6.0213909625393196</v>
      </c>
      <c r="L157" s="115">
        <v>5.7018195558747999</v>
      </c>
      <c r="M157" s="115">
        <v>5.73868944781709</v>
      </c>
      <c r="N157" s="115">
        <v>6.0179298667400998</v>
      </c>
      <c r="O157" s="115">
        <v>7.3092918882289899</v>
      </c>
      <c r="Q157" s="115">
        <v>10.023717003599399</v>
      </c>
    </row>
    <row r="158" spans="1:17" x14ac:dyDescent="0.25">
      <c r="A158" s="113" t="s">
        <v>145</v>
      </c>
      <c r="B158" s="114">
        <v>43976</v>
      </c>
      <c r="C158" s="115">
        <v>1298.9529</v>
      </c>
      <c r="D158" s="115"/>
      <c r="E158" s="115"/>
      <c r="F158" s="115">
        <v>3.83318197759497</v>
      </c>
      <c r="G158" s="115">
        <v>3.8339872581875798</v>
      </c>
      <c r="H158" s="115">
        <v>4.6067737535253297</v>
      </c>
      <c r="I158" s="115">
        <v>5.28437370520024</v>
      </c>
      <c r="J158" s="115">
        <v>4.8122749359514803</v>
      </c>
      <c r="K158" s="115">
        <v>5.6856233662537399</v>
      </c>
      <c r="L158" s="115">
        <v>5.5693771614008698</v>
      </c>
      <c r="M158" s="115">
        <v>5.7095374819996696</v>
      </c>
      <c r="N158" s="115">
        <v>6.0515023877767504</v>
      </c>
      <c r="O158" s="115">
        <v>7.3855930759325403</v>
      </c>
      <c r="Q158" s="115">
        <v>7.6736274571401202</v>
      </c>
    </row>
    <row r="159" spans="1:17" x14ac:dyDescent="0.25">
      <c r="A159" s="113" t="s">
        <v>146</v>
      </c>
      <c r="B159" s="114">
        <v>43976</v>
      </c>
      <c r="C159" s="115">
        <v>2110.6030000000001</v>
      </c>
      <c r="D159" s="115"/>
      <c r="E159" s="115"/>
      <c r="F159" s="115">
        <v>3.3847294680866602</v>
      </c>
      <c r="G159" s="115">
        <v>3.3847294680866602</v>
      </c>
      <c r="H159" s="115">
        <v>4.5232415679035602</v>
      </c>
      <c r="I159" s="115">
        <v>5.2052565034446703</v>
      </c>
      <c r="J159" s="115">
        <v>4.5596795313191896</v>
      </c>
      <c r="K159" s="115">
        <v>5.5925293649129104</v>
      </c>
      <c r="L159" s="115">
        <v>5.4704120820085702</v>
      </c>
      <c r="M159" s="115">
        <v>5.5506770056123296</v>
      </c>
      <c r="N159" s="115">
        <v>5.8842009586216202</v>
      </c>
      <c r="O159" s="115">
        <v>7.2648354323835802</v>
      </c>
      <c r="Q159" s="115">
        <v>9.63085540680793</v>
      </c>
    </row>
    <row r="160" spans="1:17" x14ac:dyDescent="0.25">
      <c r="A160" s="113" t="s">
        <v>147</v>
      </c>
      <c r="B160" s="114">
        <v>43976</v>
      </c>
      <c r="C160" s="115">
        <v>10.7654</v>
      </c>
      <c r="D160" s="115"/>
      <c r="E160" s="115"/>
      <c r="F160" s="115">
        <v>2.7129982346930301</v>
      </c>
      <c r="G160" s="115">
        <v>2.7129982346930301</v>
      </c>
      <c r="H160" s="115">
        <v>3.63520230315806</v>
      </c>
      <c r="I160" s="115">
        <v>3.4677514726069698</v>
      </c>
      <c r="J160" s="115">
        <v>3.3672831279446598</v>
      </c>
      <c r="K160" s="115">
        <v>3.9906925357889</v>
      </c>
      <c r="L160" s="115">
        <v>4.3509988227549599</v>
      </c>
      <c r="M160" s="115">
        <v>4.5981852200126996</v>
      </c>
      <c r="N160" s="115">
        <v>4.8909455036623104</v>
      </c>
      <c r="O160" s="115"/>
      <c r="Q160" s="115">
        <v>5.3417017208413</v>
      </c>
    </row>
    <row r="161" spans="1:17" x14ac:dyDescent="0.25">
      <c r="A161" s="113" t="s">
        <v>148</v>
      </c>
      <c r="B161" s="114">
        <v>43976</v>
      </c>
      <c r="C161" s="115">
        <v>4893.2037</v>
      </c>
      <c r="D161" s="115"/>
      <c r="E161" s="115"/>
      <c r="F161" s="115">
        <v>3.6778181060283002</v>
      </c>
      <c r="G161" s="115">
        <v>3.67756424688366</v>
      </c>
      <c r="H161" s="115">
        <v>5.4370114943364003</v>
      </c>
      <c r="I161" s="115">
        <v>5.9072874279158798</v>
      </c>
      <c r="J161" s="115">
        <v>5.1722109536284799</v>
      </c>
      <c r="K161" s="115">
        <v>5.9928900545584298</v>
      </c>
      <c r="L161" s="115">
        <v>5.6319217546059797</v>
      </c>
      <c r="M161" s="115">
        <v>5.7019883819069399</v>
      </c>
      <c r="N161" s="115">
        <v>6.0674334218065997</v>
      </c>
      <c r="O161" s="115">
        <v>7.3682228873150404</v>
      </c>
      <c r="Q161" s="115">
        <v>10.1188383562125</v>
      </c>
    </row>
    <row r="162" spans="1:17" x14ac:dyDescent="0.25">
      <c r="A162" s="113" t="s">
        <v>149</v>
      </c>
      <c r="B162" s="114">
        <v>43976</v>
      </c>
      <c r="C162" s="115">
        <v>1123.9237000000001</v>
      </c>
      <c r="D162" s="115"/>
      <c r="E162" s="115"/>
      <c r="F162" s="115">
        <v>2.7545470896111999</v>
      </c>
      <c r="G162" s="115">
        <v>2.7545470896111999</v>
      </c>
      <c r="H162" s="115">
        <v>4.65278592952167</v>
      </c>
      <c r="I162" s="115">
        <v>4.2998790109383096</v>
      </c>
      <c r="J162" s="115">
        <v>3.8453617613228399</v>
      </c>
      <c r="K162" s="115">
        <v>4.5407751406811396</v>
      </c>
      <c r="L162" s="115">
        <v>4.7246007365824898</v>
      </c>
      <c r="M162" s="115">
        <v>4.91301345543949</v>
      </c>
      <c r="N162" s="115">
        <v>5.2883534797271396</v>
      </c>
      <c r="O162" s="115"/>
      <c r="Q162" s="115">
        <v>6.0714295973154302</v>
      </c>
    </row>
    <row r="163" spans="1:17" x14ac:dyDescent="0.25">
      <c r="A163" s="113" t="s">
        <v>150</v>
      </c>
      <c r="B163" s="114">
        <v>43976</v>
      </c>
      <c r="C163" s="115">
        <v>260.51819999999998</v>
      </c>
      <c r="D163" s="115"/>
      <c r="E163" s="115"/>
      <c r="F163" s="115">
        <v>4.2316728601672304</v>
      </c>
      <c r="G163" s="115">
        <v>4.2420011616801299</v>
      </c>
      <c r="H163" s="115">
        <v>6.1980146391164501</v>
      </c>
      <c r="I163" s="115">
        <v>6.4859615615815303</v>
      </c>
      <c r="J163" s="115">
        <v>5.6655008836888197</v>
      </c>
      <c r="K163" s="115">
        <v>5.6947478897011701</v>
      </c>
      <c r="L163" s="115">
        <v>5.5768093368628104</v>
      </c>
      <c r="M163" s="115">
        <v>5.6812016340330098</v>
      </c>
      <c r="N163" s="115">
        <v>6.0264147315359704</v>
      </c>
      <c r="O163" s="115">
        <v>7.3437180357414196</v>
      </c>
      <c r="Q163" s="115">
        <v>10.068610496699399</v>
      </c>
    </row>
    <row r="164" spans="1:17" x14ac:dyDescent="0.25">
      <c r="A164" s="113" t="s">
        <v>151</v>
      </c>
      <c r="B164" s="114">
        <v>43976</v>
      </c>
      <c r="C164" s="115">
        <v>1769.4113</v>
      </c>
      <c r="D164" s="115"/>
      <c r="E164" s="115"/>
      <c r="F164" s="115">
        <v>3.4101815123490602</v>
      </c>
      <c r="G164" s="115">
        <v>3.40669087734998</v>
      </c>
      <c r="H164" s="115">
        <v>4.2092169106210404</v>
      </c>
      <c r="I164" s="115">
        <v>4.4124878480117697</v>
      </c>
      <c r="J164" s="115">
        <v>4.0357292142442702</v>
      </c>
      <c r="K164" s="115">
        <v>4.4946724210511002</v>
      </c>
      <c r="L164" s="115">
        <v>4.8035870203881004</v>
      </c>
      <c r="M164" s="115">
        <v>5.0360885095225996</v>
      </c>
      <c r="N164" s="115">
        <v>5.3081226173495697</v>
      </c>
      <c r="O164" s="115">
        <v>3.5305005444826301</v>
      </c>
      <c r="Q164" s="115">
        <v>7.8939046288341599</v>
      </c>
    </row>
    <row r="165" spans="1:17" x14ac:dyDescent="0.25">
      <c r="A165" s="113" t="s">
        <v>152</v>
      </c>
      <c r="B165" s="114">
        <v>43976</v>
      </c>
      <c r="C165" s="115">
        <v>31.6295</v>
      </c>
      <c r="D165" s="115"/>
      <c r="E165" s="115"/>
      <c r="F165" s="115">
        <v>4.6176958962589296</v>
      </c>
      <c r="G165" s="115">
        <v>4.6176958962589296</v>
      </c>
      <c r="H165" s="115">
        <v>5.5119822654427901</v>
      </c>
      <c r="I165" s="115">
        <v>6.2547368077921996</v>
      </c>
      <c r="J165" s="115">
        <v>5.4075076849435701</v>
      </c>
      <c r="K165" s="115">
        <v>5.4511552565060803</v>
      </c>
      <c r="L165" s="115">
        <v>5.9220325801929201</v>
      </c>
      <c r="M165" s="115">
        <v>6.2491613457066704</v>
      </c>
      <c r="N165" s="115">
        <v>6.6459232730199398</v>
      </c>
      <c r="O165" s="115">
        <v>7.5539200111933997</v>
      </c>
      <c r="Q165" s="115">
        <v>10.622216129837399</v>
      </c>
    </row>
    <row r="166" spans="1:17" x14ac:dyDescent="0.25">
      <c r="A166" s="113" t="s">
        <v>153</v>
      </c>
      <c r="B166" s="114">
        <v>43976</v>
      </c>
      <c r="C166" s="115">
        <v>27.080500000000001</v>
      </c>
      <c r="D166" s="115"/>
      <c r="E166" s="115"/>
      <c r="F166" s="115">
        <v>2.8306694634878702</v>
      </c>
      <c r="G166" s="115">
        <v>2.7861600607711501</v>
      </c>
      <c r="H166" s="115">
        <v>4.1430630421350401</v>
      </c>
      <c r="I166" s="115">
        <v>3.83733726250748</v>
      </c>
      <c r="J166" s="115">
        <v>3.49641458263127</v>
      </c>
      <c r="K166" s="115">
        <v>4.2630640177918302</v>
      </c>
      <c r="L166" s="115">
        <v>4.5843683536174398</v>
      </c>
      <c r="M166" s="115">
        <v>4.8139895415111003</v>
      </c>
      <c r="N166" s="115">
        <v>5.1866895989881403</v>
      </c>
      <c r="O166" s="115">
        <v>6.4055919665606602</v>
      </c>
      <c r="Q166" s="115">
        <v>12.0774554436265</v>
      </c>
    </row>
    <row r="167" spans="1:17" x14ac:dyDescent="0.25">
      <c r="A167" s="113" t="s">
        <v>156</v>
      </c>
      <c r="B167" s="114">
        <v>43976</v>
      </c>
      <c r="C167" s="115">
        <v>3133.4884000000002</v>
      </c>
      <c r="D167" s="115"/>
      <c r="E167" s="115"/>
      <c r="F167" s="115">
        <v>3.5635811192010798</v>
      </c>
      <c r="G167" s="115">
        <v>3.59963126237191</v>
      </c>
      <c r="H167" s="115">
        <v>5.09497391120314</v>
      </c>
      <c r="I167" s="115">
        <v>5.6984917443113199</v>
      </c>
      <c r="J167" s="115">
        <v>4.9408329215553204</v>
      </c>
      <c r="K167" s="115">
        <v>5.7529587681833796</v>
      </c>
      <c r="L167" s="115">
        <v>5.4806848951469096</v>
      </c>
      <c r="M167" s="115">
        <v>5.5486905720020401</v>
      </c>
      <c r="N167" s="115">
        <v>5.8594917736409098</v>
      </c>
      <c r="O167" s="115">
        <v>7.1898920153333599</v>
      </c>
      <c r="Q167" s="115">
        <v>9.9359932914832498</v>
      </c>
    </row>
    <row r="168" spans="1:17" x14ac:dyDescent="0.25">
      <c r="A168" s="113" t="s">
        <v>157</v>
      </c>
      <c r="B168" s="114">
        <v>43976</v>
      </c>
      <c r="C168" s="115">
        <v>42.197200000000002</v>
      </c>
      <c r="D168" s="115"/>
      <c r="E168" s="115"/>
      <c r="F168" s="115">
        <v>3.4602732193843599</v>
      </c>
      <c r="G168" s="115">
        <v>3.4897787765529502</v>
      </c>
      <c r="H168" s="115">
        <v>5.2074702366132097</v>
      </c>
      <c r="I168" s="115">
        <v>5.5414873221353496</v>
      </c>
      <c r="J168" s="115">
        <v>4.8225975043579901</v>
      </c>
      <c r="K168" s="115">
        <v>5.61351227035221</v>
      </c>
      <c r="L168" s="115">
        <v>5.4756512680540803</v>
      </c>
      <c r="M168" s="115">
        <v>5.5546383739382703</v>
      </c>
      <c r="N168" s="115">
        <v>5.9081902029622198</v>
      </c>
      <c r="O168" s="115">
        <v>7.2726424869199704</v>
      </c>
      <c r="Q168" s="115">
        <v>10.0275336952201</v>
      </c>
    </row>
    <row r="169" spans="1:17" x14ac:dyDescent="0.25">
      <c r="A169" s="113" t="s">
        <v>158</v>
      </c>
      <c r="B169" s="114">
        <v>43976</v>
      </c>
      <c r="C169" s="115">
        <v>3158.8735999999999</v>
      </c>
      <c r="D169" s="115"/>
      <c r="E169" s="115"/>
      <c r="F169" s="115">
        <v>3.5488092462170302</v>
      </c>
      <c r="G169" s="115">
        <v>3.5491140820647802</v>
      </c>
      <c r="H169" s="115">
        <v>5.6403566315098903</v>
      </c>
      <c r="I169" s="115">
        <v>6.1662167115438304</v>
      </c>
      <c r="J169" s="115">
        <v>5.2480998962379504</v>
      </c>
      <c r="K169" s="115">
        <v>6.31582245078617</v>
      </c>
      <c r="L169" s="115">
        <v>5.8003063494857603</v>
      </c>
      <c r="M169" s="115">
        <v>5.7832842629198602</v>
      </c>
      <c r="N169" s="115">
        <v>6.0915505941987096</v>
      </c>
      <c r="O169" s="115">
        <v>7.3414003269177304</v>
      </c>
      <c r="Q169" s="115">
        <v>10.1266786308215</v>
      </c>
    </row>
    <row r="170" spans="1:17" x14ac:dyDescent="0.25">
      <c r="A170" s="113" t="s">
        <v>159</v>
      </c>
      <c r="B170" s="114">
        <v>43976</v>
      </c>
      <c r="C170" s="115">
        <v>1967.6231</v>
      </c>
      <c r="D170" s="115"/>
      <c r="E170" s="115"/>
      <c r="F170" s="115">
        <v>2.44727681202491</v>
      </c>
      <c r="G170" s="115">
        <v>2.44727681202491</v>
      </c>
      <c r="H170" s="115">
        <v>2.5537714985692999</v>
      </c>
      <c r="I170" s="115">
        <v>2.41204603788937</v>
      </c>
      <c r="J170" s="115">
        <v>2.588959182085</v>
      </c>
      <c r="K170" s="115">
        <v>2.8235651798460202</v>
      </c>
      <c r="L170" s="115">
        <v>3.6216493804547798</v>
      </c>
      <c r="M170" s="115">
        <v>3.9680707945811999</v>
      </c>
      <c r="N170" s="115">
        <v>4.3098689116606197</v>
      </c>
      <c r="O170" s="115">
        <v>6.4086581509221396</v>
      </c>
      <c r="Q170" s="115">
        <v>7.9449923134072398</v>
      </c>
    </row>
    <row r="171" spans="1:17" x14ac:dyDescent="0.25">
      <c r="A171" s="113" t="s">
        <v>160</v>
      </c>
      <c r="B171" s="114">
        <v>43976</v>
      </c>
      <c r="C171" s="115">
        <v>1927.5535</v>
      </c>
      <c r="D171" s="115"/>
      <c r="E171" s="115"/>
      <c r="F171" s="115">
        <v>3.6322709951124299</v>
      </c>
      <c r="G171" s="115">
        <v>3.6329940646433099</v>
      </c>
      <c r="H171" s="115">
        <v>5.5077786350685702</v>
      </c>
      <c r="I171" s="115">
        <v>6.0967118899376196</v>
      </c>
      <c r="J171" s="115">
        <v>5.1881272016026898</v>
      </c>
      <c r="K171" s="115">
        <v>6.2930862446462097</v>
      </c>
      <c r="L171" s="115">
        <v>5.7915721565984901</v>
      </c>
      <c r="M171" s="115">
        <v>5.7180896497149796</v>
      </c>
      <c r="N171" s="115">
        <v>5.9948213467168703</v>
      </c>
      <c r="O171" s="115">
        <v>5.8119036986248203</v>
      </c>
      <c r="Q171" s="115">
        <v>9.1200274498043807</v>
      </c>
    </row>
    <row r="172" spans="1:17" x14ac:dyDescent="0.25">
      <c r="A172" s="113" t="s">
        <v>161</v>
      </c>
      <c r="B172" s="114">
        <v>43976</v>
      </c>
      <c r="C172" s="115">
        <v>3277.9038</v>
      </c>
      <c r="D172" s="115"/>
      <c r="E172" s="115"/>
      <c r="F172" s="115">
        <v>3.43997667313567</v>
      </c>
      <c r="G172" s="115">
        <v>3.4409965851654598</v>
      </c>
      <c r="H172" s="115">
        <v>4.9695838269990604</v>
      </c>
      <c r="I172" s="115">
        <v>5.7312740548739098</v>
      </c>
      <c r="J172" s="115">
        <v>4.9648592070900399</v>
      </c>
      <c r="K172" s="115">
        <v>5.7643317844483297</v>
      </c>
      <c r="L172" s="115">
        <v>5.4937713448543404</v>
      </c>
      <c r="M172" s="115">
        <v>5.5792764597796802</v>
      </c>
      <c r="N172" s="115">
        <v>5.92306574542246</v>
      </c>
      <c r="O172" s="115">
        <v>7.2851041156954004</v>
      </c>
      <c r="Q172" s="115">
        <v>9.9949623119002595</v>
      </c>
    </row>
    <row r="173" spans="1:17" x14ac:dyDescent="0.25">
      <c r="A173" s="113" t="s">
        <v>162</v>
      </c>
      <c r="B173" s="114">
        <v>43976</v>
      </c>
      <c r="C173" s="115">
        <v>1084.2440999999999</v>
      </c>
      <c r="D173" s="115"/>
      <c r="E173" s="115"/>
      <c r="F173" s="115">
        <v>2.9552952721413002</v>
      </c>
      <c r="G173" s="115">
        <v>2.9552952721413002</v>
      </c>
      <c r="H173" s="115">
        <v>3.7798395084188701</v>
      </c>
      <c r="I173" s="115">
        <v>3.6728603955146402</v>
      </c>
      <c r="J173" s="115">
        <v>3.4880114547587602</v>
      </c>
      <c r="K173" s="115">
        <v>4.2337885282723899</v>
      </c>
      <c r="L173" s="115">
        <v>4.75199939608917</v>
      </c>
      <c r="M173" s="115">
        <v>5.1515424761881699</v>
      </c>
      <c r="N173" s="115">
        <v>5.6324487097123503</v>
      </c>
      <c r="O173" s="115"/>
      <c r="Q173" s="115">
        <v>6.1952595437534299</v>
      </c>
    </row>
    <row r="174" spans="1:17" x14ac:dyDescent="0.25">
      <c r="A174" s="136"/>
      <c r="B174" s="136"/>
      <c r="C174" s="136"/>
      <c r="D174" s="118"/>
      <c r="E174" s="118"/>
      <c r="F174" s="118" t="s">
        <v>115</v>
      </c>
      <c r="G174" s="118" t="s">
        <v>116</v>
      </c>
      <c r="H174" s="118" t="s">
        <v>117</v>
      </c>
      <c r="I174" s="118" t="s">
        <v>47</v>
      </c>
      <c r="J174" s="118" t="s">
        <v>48</v>
      </c>
      <c r="K174" s="118" t="s">
        <v>1</v>
      </c>
      <c r="L174" s="118" t="s">
        <v>2</v>
      </c>
      <c r="M174" s="118" t="s">
        <v>3</v>
      </c>
      <c r="N174" s="118" t="s">
        <v>4</v>
      </c>
      <c r="O174" s="118" t="s">
        <v>5</v>
      </c>
      <c r="Q174" s="118" t="s">
        <v>46</v>
      </c>
    </row>
    <row r="175" spans="1:17" x14ac:dyDescent="0.25">
      <c r="A175" s="136"/>
      <c r="B175" s="136"/>
      <c r="C175" s="136"/>
      <c r="D175" s="118"/>
      <c r="E175" s="118"/>
      <c r="F175" s="118" t="s">
        <v>0</v>
      </c>
      <c r="G175" s="118" t="s">
        <v>0</v>
      </c>
      <c r="H175" s="118" t="s">
        <v>0</v>
      </c>
      <c r="I175" s="118" t="s">
        <v>0</v>
      </c>
      <c r="J175" s="118" t="s">
        <v>0</v>
      </c>
      <c r="K175" s="118" t="s">
        <v>0</v>
      </c>
      <c r="L175" s="118" t="s">
        <v>0</v>
      </c>
      <c r="M175" s="118" t="s">
        <v>0</v>
      </c>
      <c r="N175" s="118" t="s">
        <v>0</v>
      </c>
      <c r="O175" s="118" t="s">
        <v>0</v>
      </c>
      <c r="Q175" s="118" t="s">
        <v>0</v>
      </c>
    </row>
    <row r="176" spans="1:17" x14ac:dyDescent="0.25">
      <c r="A176" s="118" t="s">
        <v>7</v>
      </c>
      <c r="B176" s="118" t="s">
        <v>8</v>
      </c>
      <c r="C176" s="118" t="s">
        <v>9</v>
      </c>
      <c r="D176" s="118"/>
      <c r="E176" s="118"/>
      <c r="F176" s="118"/>
      <c r="G176" s="118"/>
      <c r="H176" s="118"/>
      <c r="I176" s="118"/>
      <c r="J176" s="118"/>
      <c r="K176" s="118"/>
      <c r="L176" s="118"/>
      <c r="M176" s="118"/>
      <c r="N176" s="118"/>
      <c r="O176" s="118"/>
      <c r="Q176" s="118"/>
    </row>
    <row r="177" spans="1:17" x14ac:dyDescent="0.25">
      <c r="A177" s="112" t="s">
        <v>388</v>
      </c>
      <c r="B177" s="112"/>
      <c r="C177" s="112"/>
      <c r="D177" s="112"/>
      <c r="E177" s="112"/>
      <c r="F177" s="112"/>
      <c r="G177" s="112"/>
      <c r="H177" s="112"/>
      <c r="I177" s="112"/>
      <c r="J177" s="112"/>
      <c r="K177" s="112"/>
      <c r="L177" s="112"/>
      <c r="M177" s="112"/>
      <c r="N177" s="112"/>
      <c r="O177" s="112"/>
      <c r="Q177" s="112"/>
    </row>
    <row r="178" spans="1:17" x14ac:dyDescent="0.25">
      <c r="A178" s="113" t="s">
        <v>227</v>
      </c>
      <c r="B178" s="114">
        <v>43976</v>
      </c>
      <c r="C178" s="115">
        <v>320.34800000000001</v>
      </c>
      <c r="D178" s="115"/>
      <c r="E178" s="115"/>
      <c r="F178" s="115">
        <v>3.4640619185469799</v>
      </c>
      <c r="G178" s="115">
        <v>3.47231980022692</v>
      </c>
      <c r="H178" s="115">
        <v>5.5514581787891997</v>
      </c>
      <c r="I178" s="115">
        <v>6.17459756723974</v>
      </c>
      <c r="J178" s="115">
        <v>5.2895184044794501</v>
      </c>
      <c r="K178" s="115">
        <v>5.8033622597122996</v>
      </c>
      <c r="L178" s="115">
        <v>5.5170988451548002</v>
      </c>
      <c r="M178" s="115">
        <v>5.57547907674308</v>
      </c>
      <c r="N178" s="115">
        <v>5.97461586124584</v>
      </c>
      <c r="O178" s="115">
        <v>7.2490885883331204</v>
      </c>
      <c r="Q178" s="115">
        <v>13.6293204137537</v>
      </c>
    </row>
    <row r="179" spans="1:17" x14ac:dyDescent="0.25">
      <c r="A179" s="113" t="s">
        <v>228</v>
      </c>
      <c r="B179" s="114">
        <v>43976</v>
      </c>
      <c r="C179" s="115">
        <v>2211.8816999999999</v>
      </c>
      <c r="D179" s="115"/>
      <c r="E179" s="115"/>
      <c r="F179" s="115">
        <v>3.5663845384200599</v>
      </c>
      <c r="G179" s="115">
        <v>3.5681823759397702</v>
      </c>
      <c r="H179" s="115">
        <v>5.1647478373037599</v>
      </c>
      <c r="I179" s="115">
        <v>5.6720725379880399</v>
      </c>
      <c r="J179" s="115">
        <v>4.8468848202775501</v>
      </c>
      <c r="K179" s="115">
        <v>5.9278923563949997</v>
      </c>
      <c r="L179" s="115">
        <v>5.5917581900529303</v>
      </c>
      <c r="M179" s="115">
        <v>5.6326285288968201</v>
      </c>
      <c r="N179" s="115">
        <v>5.9481541619826697</v>
      </c>
      <c r="O179" s="115">
        <v>7.2664397621539099</v>
      </c>
      <c r="Q179" s="115">
        <v>11.3974960190672</v>
      </c>
    </row>
    <row r="180" spans="1:17" x14ac:dyDescent="0.25">
      <c r="A180" s="113" t="s">
        <v>229</v>
      </c>
      <c r="B180" s="114">
        <v>43976</v>
      </c>
      <c r="C180" s="115">
        <v>2289.0769</v>
      </c>
      <c r="D180" s="115"/>
      <c r="E180" s="115"/>
      <c r="F180" s="115">
        <v>3.11119167446738</v>
      </c>
      <c r="G180" s="115">
        <v>3.1143810580390698</v>
      </c>
      <c r="H180" s="115">
        <v>4.35396384336814</v>
      </c>
      <c r="I180" s="115">
        <v>4.2708698732794597</v>
      </c>
      <c r="J180" s="115">
        <v>3.90275826552885</v>
      </c>
      <c r="K180" s="115">
        <v>5.6787046316529102</v>
      </c>
      <c r="L180" s="115">
        <v>5.46192600146464</v>
      </c>
      <c r="M180" s="115">
        <v>5.5644761768538098</v>
      </c>
      <c r="N180" s="115">
        <v>5.8728487741767097</v>
      </c>
      <c r="O180" s="115">
        <v>7.2271612741466003</v>
      </c>
      <c r="Q180" s="115">
        <v>11.4008497334626</v>
      </c>
    </row>
    <row r="181" spans="1:17" x14ac:dyDescent="0.25">
      <c r="A181" s="113" t="s">
        <v>230</v>
      </c>
      <c r="B181" s="114">
        <v>43976</v>
      </c>
      <c r="C181" s="115">
        <v>3057.2581</v>
      </c>
      <c r="D181" s="115"/>
      <c r="E181" s="115"/>
      <c r="F181" s="115">
        <v>3.5882700907716401</v>
      </c>
      <c r="G181" s="115">
        <v>3.5882700907716401</v>
      </c>
      <c r="H181" s="115">
        <v>4.1125768356387402</v>
      </c>
      <c r="I181" s="115">
        <v>4.4026923722127203</v>
      </c>
      <c r="J181" s="115">
        <v>4.0997997360136997</v>
      </c>
      <c r="K181" s="115">
        <v>5.4837179286415996</v>
      </c>
      <c r="L181" s="115">
        <v>5.3893825868633396</v>
      </c>
      <c r="M181" s="115">
        <v>5.5521260818989902</v>
      </c>
      <c r="N181" s="115">
        <v>5.8835837491644396</v>
      </c>
      <c r="O181" s="115">
        <v>7.1783989149304599</v>
      </c>
      <c r="Q181" s="115">
        <v>13.0727577733287</v>
      </c>
    </row>
    <row r="182" spans="1:17" x14ac:dyDescent="0.25">
      <c r="A182" s="113" t="s">
        <v>231</v>
      </c>
      <c r="B182" s="114">
        <v>43976</v>
      </c>
      <c r="C182" s="115">
        <v>2287.4403000000002</v>
      </c>
      <c r="D182" s="115"/>
      <c r="E182" s="115"/>
      <c r="F182" s="115">
        <v>3.4597405981556801</v>
      </c>
      <c r="G182" s="115">
        <v>3.4609287948855401</v>
      </c>
      <c r="H182" s="115">
        <v>6.4805379605443401</v>
      </c>
      <c r="I182" s="115">
        <v>6.0529477655559401</v>
      </c>
      <c r="J182" s="115">
        <v>4.9882205215752098</v>
      </c>
      <c r="K182" s="115">
        <v>5.7018575412408099</v>
      </c>
      <c r="L182" s="115">
        <v>5.3361448696417604</v>
      </c>
      <c r="M182" s="115">
        <v>5.3848221128125298</v>
      </c>
      <c r="N182" s="115">
        <v>5.6842665903982299</v>
      </c>
      <c r="O182" s="115">
        <v>7.1318015344611796</v>
      </c>
      <c r="Q182" s="115">
        <v>10.850051015931699</v>
      </c>
    </row>
    <row r="183" spans="1:17" x14ac:dyDescent="0.25">
      <c r="A183" s="113" t="s">
        <v>232</v>
      </c>
      <c r="B183" s="114">
        <v>43976</v>
      </c>
      <c r="C183" s="115">
        <v>2396.1922</v>
      </c>
      <c r="D183" s="115"/>
      <c r="E183" s="115"/>
      <c r="F183" s="115">
        <v>2.95077396750998</v>
      </c>
      <c r="G183" s="115">
        <v>2.95226713709362</v>
      </c>
      <c r="H183" s="115">
        <v>3.6703503779834001</v>
      </c>
      <c r="I183" s="115">
        <v>3.5160445006805801</v>
      </c>
      <c r="J183" s="115">
        <v>3.4625773643429199</v>
      </c>
      <c r="K183" s="115">
        <v>4.1088816884150097</v>
      </c>
      <c r="L183" s="115">
        <v>4.5972898930885098</v>
      </c>
      <c r="M183" s="115">
        <v>4.8724995183979498</v>
      </c>
      <c r="N183" s="115">
        <v>5.2467389740424402</v>
      </c>
      <c r="O183" s="115">
        <v>6.8934154538328496</v>
      </c>
      <c r="Q183" s="115">
        <v>11.676409902243799</v>
      </c>
    </row>
    <row r="184" spans="1:17" x14ac:dyDescent="0.25">
      <c r="A184" s="113" t="s">
        <v>233</v>
      </c>
      <c r="B184" s="114">
        <v>43976</v>
      </c>
      <c r="C184" s="115">
        <v>2842.8184999999999</v>
      </c>
      <c r="D184" s="115"/>
      <c r="E184" s="115"/>
      <c r="F184" s="115">
        <v>3.30515322960323</v>
      </c>
      <c r="G184" s="115">
        <v>3.3053237038388099</v>
      </c>
      <c r="H184" s="115">
        <v>4.3743718141578203</v>
      </c>
      <c r="I184" s="115">
        <v>4.88902885125243</v>
      </c>
      <c r="J184" s="115">
        <v>4.3330432715672798</v>
      </c>
      <c r="K184" s="115">
        <v>5.7382109472189002</v>
      </c>
      <c r="L184" s="115">
        <v>5.4286408819192999</v>
      </c>
      <c r="M184" s="115">
        <v>5.46014052541135</v>
      </c>
      <c r="N184" s="115">
        <v>5.7941282071120304</v>
      </c>
      <c r="O184" s="115">
        <v>7.1481625875738404</v>
      </c>
      <c r="Q184" s="115">
        <v>12.6958994431861</v>
      </c>
    </row>
    <row r="185" spans="1:17" x14ac:dyDescent="0.25">
      <c r="A185" s="113" t="s">
        <v>234</v>
      </c>
      <c r="B185" s="114">
        <v>43976</v>
      </c>
      <c r="C185" s="115">
        <v>2555.8872000000001</v>
      </c>
      <c r="D185" s="115"/>
      <c r="E185" s="115"/>
      <c r="F185" s="115">
        <v>3.6305291096243599</v>
      </c>
      <c r="G185" s="115">
        <v>3.6302988670714802</v>
      </c>
      <c r="H185" s="115">
        <v>5.2824933285934303</v>
      </c>
      <c r="I185" s="115">
        <v>5.6369429659336596</v>
      </c>
      <c r="J185" s="115">
        <v>4.9928694750807896</v>
      </c>
      <c r="K185" s="115">
        <v>5.8963205244573098</v>
      </c>
      <c r="L185" s="115">
        <v>5.4883276662574199</v>
      </c>
      <c r="M185" s="115">
        <v>5.5621269475493804</v>
      </c>
      <c r="N185" s="115">
        <v>5.8913462956596696</v>
      </c>
      <c r="O185" s="115">
        <v>7.2090604755817997</v>
      </c>
      <c r="Q185" s="115">
        <v>11.6178305611379</v>
      </c>
    </row>
    <row r="186" spans="1:17" x14ac:dyDescent="0.25">
      <c r="A186" s="113" t="s">
        <v>235</v>
      </c>
      <c r="B186" s="114">
        <v>43976</v>
      </c>
      <c r="C186" s="115">
        <v>2177.7190999999998</v>
      </c>
      <c r="D186" s="115"/>
      <c r="E186" s="115"/>
      <c r="F186" s="115">
        <v>2.8969309076543799</v>
      </c>
      <c r="G186" s="115">
        <v>2.8969309076543799</v>
      </c>
      <c r="H186" s="115">
        <v>3.2454450661044199</v>
      </c>
      <c r="I186" s="115">
        <v>3.3282405443051202</v>
      </c>
      <c r="J186" s="115">
        <v>3.4528428418294901</v>
      </c>
      <c r="K186" s="115">
        <v>4.4824935501738903</v>
      </c>
      <c r="L186" s="115">
        <v>4.6580381578011201</v>
      </c>
      <c r="M186" s="115">
        <v>4.78386043412831</v>
      </c>
      <c r="N186" s="115">
        <v>5.1462398901078803</v>
      </c>
      <c r="O186" s="115">
        <v>6.9402717616545697</v>
      </c>
      <c r="Q186" s="115">
        <v>11.469249506403401</v>
      </c>
    </row>
    <row r="187" spans="1:17" x14ac:dyDescent="0.25">
      <c r="A187" s="113" t="s">
        <v>236</v>
      </c>
      <c r="B187" s="114">
        <v>43976</v>
      </c>
      <c r="C187" s="115">
        <v>3914.1532999999999</v>
      </c>
      <c r="D187" s="115"/>
      <c r="E187" s="115"/>
      <c r="F187" s="115">
        <v>3.16056121618624</v>
      </c>
      <c r="G187" s="115">
        <v>3.1617306601764099</v>
      </c>
      <c r="H187" s="115">
        <v>5.2431941577528596</v>
      </c>
      <c r="I187" s="115">
        <v>5.7190998447338002</v>
      </c>
      <c r="J187" s="115">
        <v>4.8529316318245597</v>
      </c>
      <c r="K187" s="115">
        <v>5.68140377070646</v>
      </c>
      <c r="L187" s="115">
        <v>5.37118791767187</v>
      </c>
      <c r="M187" s="115">
        <v>5.4401274325771096</v>
      </c>
      <c r="N187" s="115">
        <v>5.7821910661884104</v>
      </c>
      <c r="O187" s="115">
        <v>7.0478422738427602</v>
      </c>
      <c r="Q187" s="115">
        <v>14.8556697555866</v>
      </c>
    </row>
    <row r="188" spans="1:17" x14ac:dyDescent="0.25">
      <c r="A188" s="113" t="s">
        <v>237</v>
      </c>
      <c r="B188" s="114">
        <v>43976</v>
      </c>
      <c r="C188" s="115">
        <v>1984.7672</v>
      </c>
      <c r="D188" s="115"/>
      <c r="E188" s="115"/>
      <c r="F188" s="115">
        <v>3.6662446092681198</v>
      </c>
      <c r="G188" s="115">
        <v>3.6662446092681198</v>
      </c>
      <c r="H188" s="115">
        <v>5.1593099649555096</v>
      </c>
      <c r="I188" s="115">
        <v>5.1236701029296299</v>
      </c>
      <c r="J188" s="115">
        <v>4.6706668510522302</v>
      </c>
      <c r="K188" s="115">
        <v>5.0811965502388201</v>
      </c>
      <c r="L188" s="115">
        <v>5.1538078532434</v>
      </c>
      <c r="M188" s="115">
        <v>5.3645992388042298</v>
      </c>
      <c r="N188" s="115">
        <v>5.7550970731043796</v>
      </c>
      <c r="O188" s="115">
        <v>7.1788612826240401</v>
      </c>
      <c r="Q188" s="115">
        <v>6.1579583347610098</v>
      </c>
    </row>
    <row r="189" spans="1:17" x14ac:dyDescent="0.25">
      <c r="A189" s="113" t="s">
        <v>238</v>
      </c>
      <c r="B189" s="114">
        <v>43976</v>
      </c>
      <c r="C189" s="115">
        <v>294.89280000000002</v>
      </c>
      <c r="D189" s="115"/>
      <c r="E189" s="115"/>
      <c r="F189" s="115">
        <v>3.4907547396376701</v>
      </c>
      <c r="G189" s="115">
        <v>3.49142255880319</v>
      </c>
      <c r="H189" s="115">
        <v>5.5757765860153299</v>
      </c>
      <c r="I189" s="115">
        <v>6.0568518495414896</v>
      </c>
      <c r="J189" s="115">
        <v>5.0339936149958602</v>
      </c>
      <c r="K189" s="115">
        <v>5.922838190467</v>
      </c>
      <c r="L189" s="115">
        <v>5.5428942485608399</v>
      </c>
      <c r="M189" s="115">
        <v>5.5809752310522898</v>
      </c>
      <c r="N189" s="115">
        <v>5.9074964416843496</v>
      </c>
      <c r="O189" s="115">
        <v>7.1943869055962404</v>
      </c>
      <c r="Q189" s="115">
        <v>13.4142696586838</v>
      </c>
    </row>
    <row r="190" spans="1:17" x14ac:dyDescent="0.25">
      <c r="A190" s="113" t="s">
        <v>239</v>
      </c>
      <c r="B190" s="114">
        <v>43976</v>
      </c>
      <c r="C190" s="115">
        <v>2132.8915999999999</v>
      </c>
      <c r="D190" s="115"/>
      <c r="E190" s="115"/>
      <c r="F190" s="115">
        <v>3.7429790569358801</v>
      </c>
      <c r="G190" s="115">
        <v>3.7454592251359902</v>
      </c>
      <c r="H190" s="115">
        <v>5.0157270835403702</v>
      </c>
      <c r="I190" s="115">
        <v>5.2467238598254697</v>
      </c>
      <c r="J190" s="115">
        <v>4.9272312500021496</v>
      </c>
      <c r="K190" s="115">
        <v>6.09593624132388</v>
      </c>
      <c r="L190" s="115">
        <v>5.72294269290974</v>
      </c>
      <c r="M190" s="115">
        <v>5.7661121495558696</v>
      </c>
      <c r="N190" s="115">
        <v>6.0464075805932502</v>
      </c>
      <c r="O190" s="115">
        <v>7.2753495196524902</v>
      </c>
      <c r="Q190" s="115">
        <v>11.4607936252772</v>
      </c>
    </row>
    <row r="191" spans="1:17" x14ac:dyDescent="0.25">
      <c r="A191" s="113" t="s">
        <v>240</v>
      </c>
      <c r="B191" s="114">
        <v>43976</v>
      </c>
      <c r="C191" s="115">
        <v>2409.0162999999998</v>
      </c>
      <c r="D191" s="115"/>
      <c r="E191" s="115"/>
      <c r="F191" s="115">
        <v>3.3760469712231802</v>
      </c>
      <c r="G191" s="115">
        <v>3.3802089111829199</v>
      </c>
      <c r="H191" s="115">
        <v>4.8603374964993904</v>
      </c>
      <c r="I191" s="115">
        <v>5.2186148960632099</v>
      </c>
      <c r="J191" s="115">
        <v>4.5725441682934296</v>
      </c>
      <c r="K191" s="115">
        <v>5.3681557306324397</v>
      </c>
      <c r="L191" s="115">
        <v>5.1987758192878797</v>
      </c>
      <c r="M191" s="115">
        <v>5.2690258195913797</v>
      </c>
      <c r="N191" s="115">
        <v>5.5903148931119198</v>
      </c>
      <c r="O191" s="115">
        <v>7.0122135350364303</v>
      </c>
      <c r="Q191" s="115">
        <v>8.7192921237010399</v>
      </c>
    </row>
    <row r="192" spans="1:17" x14ac:dyDescent="0.25">
      <c r="A192" s="113" t="s">
        <v>241</v>
      </c>
      <c r="B192" s="114">
        <v>43976</v>
      </c>
      <c r="C192" s="115">
        <v>1546.9147</v>
      </c>
      <c r="D192" s="115"/>
      <c r="E192" s="115"/>
      <c r="F192" s="115">
        <v>2.7793809759733401</v>
      </c>
      <c r="G192" s="115">
        <v>2.7793809759733401</v>
      </c>
      <c r="H192" s="115">
        <v>3.3516820809632399</v>
      </c>
      <c r="I192" s="115">
        <v>3.5833222245755501</v>
      </c>
      <c r="J192" s="115">
        <v>3.3948563050314302</v>
      </c>
      <c r="K192" s="115">
        <v>3.89574560298098</v>
      </c>
      <c r="L192" s="115">
        <v>4.3170682564298604</v>
      </c>
      <c r="M192" s="115">
        <v>4.5836348424098601</v>
      </c>
      <c r="N192" s="115">
        <v>4.9838956242113497</v>
      </c>
      <c r="O192" s="115">
        <v>6.4335536376495996</v>
      </c>
      <c r="Q192" s="115">
        <v>8.3645059752203501</v>
      </c>
    </row>
    <row r="193" spans="1:17" x14ac:dyDescent="0.25">
      <c r="A193" s="113" t="s">
        <v>242</v>
      </c>
      <c r="B193" s="114">
        <v>43976</v>
      </c>
      <c r="C193" s="115">
        <v>1938.2062000000001</v>
      </c>
      <c r="D193" s="115"/>
      <c r="E193" s="115"/>
      <c r="F193" s="115">
        <v>3.5143607422786198</v>
      </c>
      <c r="G193" s="115">
        <v>3.5219466294156301</v>
      </c>
      <c r="H193" s="115">
        <v>3.7222137465548899</v>
      </c>
      <c r="I193" s="115">
        <v>3.7656125215673701</v>
      </c>
      <c r="J193" s="115">
        <v>3.7542525903001902</v>
      </c>
      <c r="K193" s="115">
        <v>5.0046797912530598</v>
      </c>
      <c r="L193" s="115">
        <v>5.1335694269041801</v>
      </c>
      <c r="M193" s="115">
        <v>5.3047654946438003</v>
      </c>
      <c r="N193" s="115">
        <v>5.66981490574166</v>
      </c>
      <c r="O193" s="115">
        <v>7.0899389405846804</v>
      </c>
      <c r="Q193" s="115">
        <v>10.9232938755981</v>
      </c>
    </row>
    <row r="194" spans="1:17" x14ac:dyDescent="0.25">
      <c r="A194" s="113" t="s">
        <v>243</v>
      </c>
      <c r="B194" s="114">
        <v>43976</v>
      </c>
      <c r="C194" s="115">
        <v>2736.4409999999998</v>
      </c>
      <c r="D194" s="115"/>
      <c r="E194" s="115"/>
      <c r="F194" s="115">
        <v>3.2682234752185999</v>
      </c>
      <c r="G194" s="115">
        <v>3.2696985667566301</v>
      </c>
      <c r="H194" s="115">
        <v>5.41456629851091</v>
      </c>
      <c r="I194" s="115">
        <v>5.8798815013645003</v>
      </c>
      <c r="J194" s="115">
        <v>4.8148791962276896</v>
      </c>
      <c r="K194" s="115">
        <v>5.4632052270408096</v>
      </c>
      <c r="L194" s="115">
        <v>5.2708662134560802</v>
      </c>
      <c r="M194" s="115">
        <v>5.3550182492815601</v>
      </c>
      <c r="N194" s="115">
        <v>5.6766831702933596</v>
      </c>
      <c r="O194" s="115">
        <v>7.1218322552250699</v>
      </c>
      <c r="Q194" s="115">
        <v>12.835175475901201</v>
      </c>
    </row>
    <row r="195" spans="1:17" x14ac:dyDescent="0.25">
      <c r="A195" s="113" t="s">
        <v>244</v>
      </c>
      <c r="B195" s="114">
        <v>43976</v>
      </c>
      <c r="C195" s="115">
        <v>1052.2040999999999</v>
      </c>
      <c r="D195" s="115"/>
      <c r="E195" s="115"/>
      <c r="F195" s="115">
        <v>2.5324790798330099</v>
      </c>
      <c r="G195" s="115">
        <v>2.5328305505455</v>
      </c>
      <c r="H195" s="115">
        <v>2.58413036314042</v>
      </c>
      <c r="I195" s="115">
        <v>2.5307932109563702</v>
      </c>
      <c r="J195" s="115">
        <v>2.7547552036584899</v>
      </c>
      <c r="K195" s="115">
        <v>3.1446331158229301</v>
      </c>
      <c r="L195" s="115">
        <v>3.8833334556916901</v>
      </c>
      <c r="M195" s="115">
        <v>4.2548346116805904</v>
      </c>
      <c r="N195" s="115">
        <v>4.6172912756825601</v>
      </c>
      <c r="O195" s="115"/>
      <c r="Q195" s="115">
        <v>4.7914765324870299</v>
      </c>
    </row>
    <row r="196" spans="1:17" x14ac:dyDescent="0.25">
      <c r="A196" s="113" t="s">
        <v>245</v>
      </c>
      <c r="B196" s="114">
        <v>43976</v>
      </c>
      <c r="C196" s="115">
        <v>54.401699999999998</v>
      </c>
      <c r="D196" s="115"/>
      <c r="E196" s="115"/>
      <c r="F196" s="115">
        <v>3.3549829309432702</v>
      </c>
      <c r="G196" s="115">
        <v>3.33322301244606</v>
      </c>
      <c r="H196" s="115">
        <v>3.9807222405888898</v>
      </c>
      <c r="I196" s="115">
        <v>4.2481780277561603</v>
      </c>
      <c r="J196" s="115">
        <v>4.1065167552892303</v>
      </c>
      <c r="K196" s="115">
        <v>4.9905450813333996</v>
      </c>
      <c r="L196" s="115">
        <v>5.0568498773203698</v>
      </c>
      <c r="M196" s="115">
        <v>5.2250601765476103</v>
      </c>
      <c r="N196" s="115">
        <v>5.6263389709920002</v>
      </c>
      <c r="O196" s="115">
        <v>7.1308346206053397</v>
      </c>
      <c r="Q196" s="115">
        <v>19.8100727294952</v>
      </c>
    </row>
    <row r="197" spans="1:17" x14ac:dyDescent="0.25">
      <c r="A197" s="113" t="s">
        <v>246</v>
      </c>
      <c r="B197" s="114">
        <v>43976</v>
      </c>
      <c r="C197" s="115">
        <v>4030.8957999999998</v>
      </c>
      <c r="D197" s="115"/>
      <c r="E197" s="115"/>
      <c r="F197" s="115">
        <v>3.2830427703050402</v>
      </c>
      <c r="G197" s="115">
        <v>3.2830427703050402</v>
      </c>
      <c r="H197" s="115">
        <v>5.1010433292822501</v>
      </c>
      <c r="I197" s="115">
        <v>5.5125797324317398</v>
      </c>
      <c r="J197" s="115">
        <v>4.6976508934616099</v>
      </c>
      <c r="K197" s="115">
        <v>5.4352724426070402</v>
      </c>
      <c r="L197" s="115">
        <v>5.27951410401975</v>
      </c>
      <c r="M197" s="115">
        <v>5.3792658467702701</v>
      </c>
      <c r="N197" s="115">
        <v>5.7181184365320501</v>
      </c>
      <c r="O197" s="115">
        <v>7.0973126220137397</v>
      </c>
      <c r="Q197" s="115">
        <v>13.461883417140401</v>
      </c>
    </row>
    <row r="198" spans="1:17" x14ac:dyDescent="0.25">
      <c r="A198" s="113" t="s">
        <v>247</v>
      </c>
      <c r="B198" s="114">
        <v>43976</v>
      </c>
      <c r="C198" s="115">
        <v>2731.5102999999999</v>
      </c>
      <c r="D198" s="115"/>
      <c r="E198" s="115"/>
      <c r="F198" s="115">
        <v>3.2260097129197498</v>
      </c>
      <c r="G198" s="115">
        <v>3.23148227829402</v>
      </c>
      <c r="H198" s="115">
        <v>4.6548991656921999</v>
      </c>
      <c r="I198" s="115">
        <v>5.3678931156698599</v>
      </c>
      <c r="J198" s="115">
        <v>4.5251210653345604</v>
      </c>
      <c r="K198" s="115">
        <v>5.76382543769438</v>
      </c>
      <c r="L198" s="115">
        <v>5.4830227633787203</v>
      </c>
      <c r="M198" s="115">
        <v>5.5288197664503498</v>
      </c>
      <c r="N198" s="115">
        <v>5.8244487254489803</v>
      </c>
      <c r="O198" s="115">
        <v>7.1904348567486398</v>
      </c>
      <c r="Q198" s="115">
        <v>12.683147892835599</v>
      </c>
    </row>
    <row r="199" spans="1:17" x14ac:dyDescent="0.25">
      <c r="A199" s="113" t="s">
        <v>248</v>
      </c>
      <c r="B199" s="114">
        <v>43976</v>
      </c>
      <c r="C199" s="115">
        <v>3603.0808000000002</v>
      </c>
      <c r="D199" s="115"/>
      <c r="E199" s="115"/>
      <c r="F199" s="115">
        <v>3.6006352302128102</v>
      </c>
      <c r="G199" s="115">
        <v>3.60067001020303</v>
      </c>
      <c r="H199" s="115">
        <v>4.7390231252625004</v>
      </c>
      <c r="I199" s="115">
        <v>5.2254169232121699</v>
      </c>
      <c r="J199" s="115">
        <v>4.5134523563886804</v>
      </c>
      <c r="K199" s="115">
        <v>5.8794374949015502</v>
      </c>
      <c r="L199" s="115">
        <v>5.5691975456111198</v>
      </c>
      <c r="M199" s="115">
        <v>5.6004406521175598</v>
      </c>
      <c r="N199" s="115">
        <v>5.8755301353041496</v>
      </c>
      <c r="O199" s="115">
        <v>7.1411869958320997</v>
      </c>
      <c r="Q199" s="115">
        <v>14.2918846570397</v>
      </c>
    </row>
    <row r="200" spans="1:17" x14ac:dyDescent="0.25">
      <c r="A200" s="113" t="s">
        <v>249</v>
      </c>
      <c r="B200" s="114">
        <v>43976</v>
      </c>
      <c r="C200" s="115">
        <v>1292.4434000000001</v>
      </c>
      <c r="D200" s="115"/>
      <c r="E200" s="115"/>
      <c r="F200" s="115">
        <v>3.7225542198953101</v>
      </c>
      <c r="G200" s="115">
        <v>3.7233136849416502</v>
      </c>
      <c r="H200" s="115">
        <v>4.4966270982284202</v>
      </c>
      <c r="I200" s="115">
        <v>5.1741300667854997</v>
      </c>
      <c r="J200" s="115">
        <v>4.7018842178512603</v>
      </c>
      <c r="K200" s="115">
        <v>5.5757250855842901</v>
      </c>
      <c r="L200" s="115">
        <v>5.4573225393798399</v>
      </c>
      <c r="M200" s="115">
        <v>5.5956125982319804</v>
      </c>
      <c r="N200" s="115">
        <v>5.9355390128058003</v>
      </c>
      <c r="O200" s="115">
        <v>7.2314927853784203</v>
      </c>
      <c r="Q200" s="115">
        <v>7.5064501994947799</v>
      </c>
    </row>
    <row r="201" spans="1:17" x14ac:dyDescent="0.25">
      <c r="A201" s="113" t="s">
        <v>250</v>
      </c>
      <c r="B201" s="114">
        <v>43976</v>
      </c>
      <c r="C201" s="115">
        <v>2085.4357</v>
      </c>
      <c r="D201" s="115"/>
      <c r="E201" s="115"/>
      <c r="F201" s="115">
        <v>3.2854923628366701</v>
      </c>
      <c r="G201" s="115">
        <v>3.2854923628366701</v>
      </c>
      <c r="H201" s="115">
        <v>4.4230890503586604</v>
      </c>
      <c r="I201" s="115">
        <v>5.1039025788046404</v>
      </c>
      <c r="J201" s="115">
        <v>4.4556161679087598</v>
      </c>
      <c r="K201" s="115">
        <v>5.4748254323504897</v>
      </c>
      <c r="L201" s="115">
        <v>5.3592514503101603</v>
      </c>
      <c r="M201" s="115">
        <v>5.4442427993927298</v>
      </c>
      <c r="N201" s="115">
        <v>5.7787949108979504</v>
      </c>
      <c r="O201" s="115">
        <v>7.1575131327380399</v>
      </c>
      <c r="Q201" s="115">
        <v>9.5443033124548293</v>
      </c>
    </row>
    <row r="202" spans="1:17" x14ac:dyDescent="0.25">
      <c r="A202" s="113" t="s">
        <v>251</v>
      </c>
      <c r="B202" s="114">
        <v>43976</v>
      </c>
      <c r="C202" s="115">
        <v>10.7423</v>
      </c>
      <c r="D202" s="115"/>
      <c r="E202" s="115"/>
      <c r="F202" s="115">
        <v>2.6055245189322198</v>
      </c>
      <c r="G202" s="115">
        <v>2.6055245189322198</v>
      </c>
      <c r="H202" s="115">
        <v>3.4972060942950902</v>
      </c>
      <c r="I202" s="115">
        <v>3.3292188303095802</v>
      </c>
      <c r="J202" s="115">
        <v>3.2202358906725599</v>
      </c>
      <c r="K202" s="115">
        <v>3.83771655056047</v>
      </c>
      <c r="L202" s="115">
        <v>4.1969748444691604</v>
      </c>
      <c r="M202" s="115">
        <v>4.4426958570063304</v>
      </c>
      <c r="N202" s="115">
        <v>4.7340607214206099</v>
      </c>
      <c r="O202" s="115"/>
      <c r="Q202" s="115">
        <v>5.18048757170172</v>
      </c>
    </row>
    <row r="203" spans="1:17" x14ac:dyDescent="0.25">
      <c r="A203" s="113" t="s">
        <v>252</v>
      </c>
      <c r="B203" s="114">
        <v>43976</v>
      </c>
      <c r="C203" s="115">
        <v>4863.9102000000003</v>
      </c>
      <c r="D203" s="115"/>
      <c r="E203" s="115"/>
      <c r="F203" s="115">
        <v>3.5873842345339702</v>
      </c>
      <c r="G203" s="115">
        <v>3.5875889632448899</v>
      </c>
      <c r="H203" s="115">
        <v>5.3468954830150999</v>
      </c>
      <c r="I203" s="115">
        <v>5.8168974679981202</v>
      </c>
      <c r="J203" s="115">
        <v>5.0818290893175098</v>
      </c>
      <c r="K203" s="115">
        <v>5.8697449743379302</v>
      </c>
      <c r="L203" s="115">
        <v>5.5288559567223796</v>
      </c>
      <c r="M203" s="115">
        <v>5.6045578818354302</v>
      </c>
      <c r="N203" s="115">
        <v>5.9721034645281499</v>
      </c>
      <c r="O203" s="115">
        <v>7.26646451700773</v>
      </c>
      <c r="Q203" s="115">
        <v>13.350894784623</v>
      </c>
    </row>
    <row r="204" spans="1:17" x14ac:dyDescent="0.25">
      <c r="A204" s="113" t="s">
        <v>253</v>
      </c>
      <c r="B204" s="114">
        <v>43976</v>
      </c>
      <c r="C204" s="115">
        <v>1121.5064</v>
      </c>
      <c r="D204" s="115"/>
      <c r="E204" s="115"/>
      <c r="F204" s="115">
        <v>2.6552082652354598</v>
      </c>
      <c r="G204" s="115">
        <v>2.6552082652354598</v>
      </c>
      <c r="H204" s="115">
        <v>4.55290465107218</v>
      </c>
      <c r="I204" s="115">
        <v>4.1997787193226799</v>
      </c>
      <c r="J204" s="115">
        <v>3.7455827125975101</v>
      </c>
      <c r="K204" s="115">
        <v>4.44076674541187</v>
      </c>
      <c r="L204" s="115">
        <v>4.6233407718336199</v>
      </c>
      <c r="M204" s="115">
        <v>4.8100577615011897</v>
      </c>
      <c r="N204" s="115">
        <v>5.1833642057225404</v>
      </c>
      <c r="O204" s="115"/>
      <c r="Q204" s="115">
        <v>5.9529981208053604</v>
      </c>
    </row>
    <row r="205" spans="1:17" x14ac:dyDescent="0.25">
      <c r="A205" s="113" t="s">
        <v>254</v>
      </c>
      <c r="B205" s="114">
        <v>43976</v>
      </c>
      <c r="C205" s="115">
        <v>259.09640000000002</v>
      </c>
      <c r="D205" s="115"/>
      <c r="E205" s="115"/>
      <c r="F205" s="115">
        <v>4.0153565918452596</v>
      </c>
      <c r="G205" s="115">
        <v>4.0209391526023799</v>
      </c>
      <c r="H205" s="115">
        <v>5.9839507245500796</v>
      </c>
      <c r="I205" s="115">
        <v>6.2779456126566497</v>
      </c>
      <c r="J205" s="115">
        <v>5.4612092438535997</v>
      </c>
      <c r="K205" s="115">
        <v>5.4910626114435797</v>
      </c>
      <c r="L205" s="115">
        <v>5.3710960316299401</v>
      </c>
      <c r="M205" s="115">
        <v>5.5116937734909097</v>
      </c>
      <c r="N205" s="115">
        <v>5.8853382352803401</v>
      </c>
      <c r="O205" s="115">
        <v>7.2454208935202304</v>
      </c>
      <c r="Q205" s="115">
        <v>12.4962741553691</v>
      </c>
    </row>
    <row r="206" spans="1:17" x14ac:dyDescent="0.25">
      <c r="A206" s="113" t="s">
        <v>255</v>
      </c>
      <c r="B206" s="114">
        <v>43976</v>
      </c>
      <c r="C206" s="115">
        <v>1760.1238000000001</v>
      </c>
      <c r="D206" s="115"/>
      <c r="E206" s="115"/>
      <c r="F206" s="115">
        <v>3.3099536911085399</v>
      </c>
      <c r="G206" s="115">
        <v>3.3064044259818099</v>
      </c>
      <c r="H206" s="115">
        <v>4.1094936604659296</v>
      </c>
      <c r="I206" s="115">
        <v>4.3124557559371803</v>
      </c>
      <c r="J206" s="115">
        <v>3.9356802626771299</v>
      </c>
      <c r="K206" s="115">
        <v>4.4012286964931002</v>
      </c>
      <c r="L206" s="115">
        <v>4.7333603691547896</v>
      </c>
      <c r="M206" s="115">
        <v>5.0214033320730698</v>
      </c>
      <c r="N206" s="115">
        <v>5.2791914756421701</v>
      </c>
      <c r="O206" s="115">
        <v>3.4669155166415702</v>
      </c>
      <c r="Q206" s="115">
        <v>11.534927774491001</v>
      </c>
    </row>
    <row r="207" spans="1:17" x14ac:dyDescent="0.25">
      <c r="A207" s="113" t="s">
        <v>256</v>
      </c>
      <c r="B207" s="114">
        <v>43976</v>
      </c>
      <c r="C207" s="115">
        <v>31.265499999999999</v>
      </c>
      <c r="D207" s="115"/>
      <c r="E207" s="115"/>
      <c r="F207" s="115">
        <v>4.2820500514596098</v>
      </c>
      <c r="G207" s="115">
        <v>4.2820500514596098</v>
      </c>
      <c r="H207" s="115">
        <v>5.1584277874996101</v>
      </c>
      <c r="I207" s="115">
        <v>5.9004608354018604</v>
      </c>
      <c r="J207" s="115">
        <v>5.0565970403876603</v>
      </c>
      <c r="K207" s="115">
        <v>5.0987834644436703</v>
      </c>
      <c r="L207" s="115">
        <v>5.5632735069385104</v>
      </c>
      <c r="M207" s="115">
        <v>5.8845227430714999</v>
      </c>
      <c r="N207" s="115">
        <v>6.2840445413107604</v>
      </c>
      <c r="O207" s="115">
        <v>7.26784454044485</v>
      </c>
      <c r="Q207" s="115">
        <v>14.502816704035901</v>
      </c>
    </row>
    <row r="208" spans="1:17" x14ac:dyDescent="0.25">
      <c r="A208" s="113" t="s">
        <v>257</v>
      </c>
      <c r="B208" s="114">
        <v>43976</v>
      </c>
      <c r="C208" s="115">
        <v>27.0289</v>
      </c>
      <c r="D208" s="115"/>
      <c r="E208" s="115"/>
      <c r="F208" s="115">
        <v>2.70101269476186</v>
      </c>
      <c r="G208" s="115">
        <v>2.7014125056906302</v>
      </c>
      <c r="H208" s="115">
        <v>4.0350478165197501</v>
      </c>
      <c r="I208" s="115">
        <v>3.72858820708589</v>
      </c>
      <c r="J208" s="115">
        <v>3.3944628504929799</v>
      </c>
      <c r="K208" s="115">
        <v>4.1625292216786001</v>
      </c>
      <c r="L208" s="115">
        <v>4.4978729471466501</v>
      </c>
      <c r="M208" s="115">
        <v>4.7351949006148404</v>
      </c>
      <c r="N208" s="115">
        <v>5.1110011464885003</v>
      </c>
      <c r="O208" s="115">
        <v>6.3335950496910201</v>
      </c>
      <c r="Q208" s="115">
        <v>11.9362402276205</v>
      </c>
    </row>
    <row r="209" spans="1:17" x14ac:dyDescent="0.25">
      <c r="A209" s="113" t="s">
        <v>260</v>
      </c>
      <c r="B209" s="114">
        <v>43976</v>
      </c>
      <c r="C209" s="115">
        <v>3117.5862999999999</v>
      </c>
      <c r="D209" s="115"/>
      <c r="E209" s="115"/>
      <c r="F209" s="115">
        <v>3.4833955711801599</v>
      </c>
      <c r="G209" s="115">
        <v>3.5195946085500802</v>
      </c>
      <c r="H209" s="115">
        <v>5.0147425231904501</v>
      </c>
      <c r="I209" s="115">
        <v>5.6180976727736098</v>
      </c>
      <c r="J209" s="115">
        <v>4.8603872314586702</v>
      </c>
      <c r="K209" s="115">
        <v>5.67018096358749</v>
      </c>
      <c r="L209" s="115">
        <v>5.4029514159145302</v>
      </c>
      <c r="M209" s="115">
        <v>5.4719092116257597</v>
      </c>
      <c r="N209" s="115">
        <v>5.7813144138320203</v>
      </c>
      <c r="O209" s="115">
        <v>7.09292372935034</v>
      </c>
      <c r="Q209" s="115">
        <v>11.444546948459401</v>
      </c>
    </row>
    <row r="210" spans="1:17" x14ac:dyDescent="0.25">
      <c r="A210" s="113" t="s">
        <v>261</v>
      </c>
      <c r="B210" s="114">
        <v>43976</v>
      </c>
      <c r="C210" s="115">
        <v>41.9602</v>
      </c>
      <c r="D210" s="115"/>
      <c r="E210" s="115"/>
      <c r="F210" s="115">
        <v>3.30581270079922</v>
      </c>
      <c r="G210" s="115">
        <v>3.3644348877749</v>
      </c>
      <c r="H210" s="115">
        <v>5.1123984736581898</v>
      </c>
      <c r="I210" s="115">
        <v>5.4418210798965303</v>
      </c>
      <c r="J210" s="115">
        <v>4.7272025481404398</v>
      </c>
      <c r="K210" s="115">
        <v>5.5155367459098699</v>
      </c>
      <c r="L210" s="115">
        <v>5.3909401074723897</v>
      </c>
      <c r="M210" s="115">
        <v>5.4698978907722502</v>
      </c>
      <c r="N210" s="115">
        <v>5.8222752494202403</v>
      </c>
      <c r="O210" s="115">
        <v>7.1717820035567401</v>
      </c>
      <c r="Q210" s="115">
        <v>13.1118316186645</v>
      </c>
    </row>
    <row r="211" spans="1:17" x14ac:dyDescent="0.25">
      <c r="A211" s="113" t="s">
        <v>262</v>
      </c>
      <c r="B211" s="114">
        <v>43976</v>
      </c>
      <c r="C211" s="115">
        <v>3139.7206000000001</v>
      </c>
      <c r="D211" s="115"/>
      <c r="E211" s="115"/>
      <c r="F211" s="115">
        <v>3.43674398974558</v>
      </c>
      <c r="G211" s="115">
        <v>3.43622812049948</v>
      </c>
      <c r="H211" s="115">
        <v>5.5271765063189502</v>
      </c>
      <c r="I211" s="115">
        <v>6.0541677367642404</v>
      </c>
      <c r="J211" s="115">
        <v>5.1388107756522396</v>
      </c>
      <c r="K211" s="115">
        <v>6.1932398498832901</v>
      </c>
      <c r="L211" s="115">
        <v>5.6748722803143696</v>
      </c>
      <c r="M211" s="115">
        <v>5.6528371782812101</v>
      </c>
      <c r="N211" s="115">
        <v>5.9627279259259298</v>
      </c>
      <c r="O211" s="115">
        <v>7.24440633243956</v>
      </c>
      <c r="Q211" s="115">
        <v>13.5943954569191</v>
      </c>
    </row>
    <row r="212" spans="1:17" x14ac:dyDescent="0.25">
      <c r="A212" s="113" t="s">
        <v>263</v>
      </c>
      <c r="B212" s="114">
        <v>43976</v>
      </c>
      <c r="C212" s="115">
        <v>1913.6206</v>
      </c>
      <c r="D212" s="115"/>
      <c r="E212" s="115"/>
      <c r="F212" s="115">
        <v>3.53280805821288</v>
      </c>
      <c r="G212" s="115">
        <v>3.5334920663945999</v>
      </c>
      <c r="H212" s="115">
        <v>5.4078454483240801</v>
      </c>
      <c r="I212" s="115">
        <v>5.99652772381602</v>
      </c>
      <c r="J212" s="115">
        <v>5.0877581669304597</v>
      </c>
      <c r="K212" s="115">
        <v>6.1916988757815501</v>
      </c>
      <c r="L212" s="115">
        <v>5.6889101274014298</v>
      </c>
      <c r="M212" s="115">
        <v>5.6140911357335099</v>
      </c>
      <c r="N212" s="115">
        <v>5.8891211953733302</v>
      </c>
      <c r="O212" s="115">
        <v>5.6932799283832596</v>
      </c>
      <c r="Q212" s="115">
        <v>10.203422612579899</v>
      </c>
    </row>
    <row r="213" spans="1:17" x14ac:dyDescent="0.25">
      <c r="A213" s="113" t="s">
        <v>264</v>
      </c>
      <c r="B213" s="114">
        <v>43976</v>
      </c>
      <c r="C213" s="115">
        <v>3263.221</v>
      </c>
      <c r="D213" s="115"/>
      <c r="E213" s="115"/>
      <c r="F213" s="115">
        <v>3.3413452719929202</v>
      </c>
      <c r="G213" s="115">
        <v>3.3408380010656198</v>
      </c>
      <c r="H213" s="115">
        <v>4.8694954928555996</v>
      </c>
      <c r="I213" s="115">
        <v>5.6311354609393796</v>
      </c>
      <c r="J213" s="115">
        <v>4.8644566049664002</v>
      </c>
      <c r="K213" s="115">
        <v>5.6403998120177503</v>
      </c>
      <c r="L213" s="115">
        <v>5.3789098266798501</v>
      </c>
      <c r="M213" s="115">
        <v>5.4809369250667803</v>
      </c>
      <c r="N213" s="115">
        <v>5.8322404565850796</v>
      </c>
      <c r="O213" s="115">
        <v>7.2060608169647704</v>
      </c>
      <c r="Q213" s="115">
        <v>13.308602737053</v>
      </c>
    </row>
    <row r="214" spans="1:17" x14ac:dyDescent="0.25">
      <c r="A214" s="113" t="s">
        <v>265</v>
      </c>
      <c r="B214" s="114">
        <v>43976</v>
      </c>
      <c r="C214" s="115">
        <v>1083.0866000000001</v>
      </c>
      <c r="D214" s="115"/>
      <c r="E214" s="115"/>
      <c r="F214" s="115">
        <v>2.8752878912662299</v>
      </c>
      <c r="G214" s="115">
        <v>2.8752878912662299</v>
      </c>
      <c r="H214" s="115">
        <v>3.6999931707467102</v>
      </c>
      <c r="I214" s="115">
        <v>3.5927888687575602</v>
      </c>
      <c r="J214" s="115">
        <v>3.4077712234019799</v>
      </c>
      <c r="K214" s="115">
        <v>4.1538488229285502</v>
      </c>
      <c r="L214" s="115">
        <v>4.6737892635013898</v>
      </c>
      <c r="M214" s="115">
        <v>5.0710066570827497</v>
      </c>
      <c r="N214" s="115">
        <v>5.5499370635806304</v>
      </c>
      <c r="O214" s="115"/>
      <c r="Q214" s="115">
        <v>6.1101188459627398</v>
      </c>
    </row>
    <row r="215" spans="1:17" x14ac:dyDescent="0.25">
      <c r="A215" s="136"/>
      <c r="B215" s="136"/>
      <c r="C215" s="136"/>
      <c r="D215" s="118"/>
      <c r="E215" s="118"/>
      <c r="F215" s="118"/>
      <c r="G215" s="118"/>
      <c r="H215" s="118"/>
      <c r="I215" s="118"/>
      <c r="J215" s="118"/>
      <c r="K215" s="118"/>
      <c r="L215" s="118"/>
      <c r="M215" s="118"/>
      <c r="N215" s="118" t="s">
        <v>4</v>
      </c>
      <c r="O215" s="118" t="s">
        <v>5</v>
      </c>
      <c r="P215" s="118" t="s">
        <v>6</v>
      </c>
      <c r="Q215" s="118" t="s">
        <v>46</v>
      </c>
    </row>
    <row r="216" spans="1:17" x14ac:dyDescent="0.25">
      <c r="A216" s="136"/>
      <c r="B216" s="136"/>
      <c r="C216" s="136"/>
      <c r="D216" s="118"/>
      <c r="E216" s="118"/>
      <c r="F216" s="118"/>
      <c r="G216" s="118"/>
      <c r="H216" s="118"/>
      <c r="I216" s="118"/>
      <c r="J216" s="118"/>
      <c r="K216" s="118"/>
      <c r="L216" s="118"/>
      <c r="M216" s="118"/>
      <c r="N216" s="118" t="s">
        <v>0</v>
      </c>
      <c r="O216" s="118" t="s">
        <v>0</v>
      </c>
      <c r="P216" s="118" t="s">
        <v>0</v>
      </c>
      <c r="Q216" s="118" t="s">
        <v>0</v>
      </c>
    </row>
    <row r="217" spans="1:17" x14ac:dyDescent="0.25">
      <c r="A217" s="118" t="s">
        <v>7</v>
      </c>
      <c r="B217" s="118" t="s">
        <v>8</v>
      </c>
      <c r="C217" s="118" t="s">
        <v>9</v>
      </c>
      <c r="D217" s="118"/>
      <c r="E217" s="118"/>
      <c r="F217" s="118"/>
      <c r="G217" s="118"/>
      <c r="H217" s="118"/>
      <c r="I217" s="118"/>
      <c r="J217" s="118"/>
      <c r="K217" s="118"/>
      <c r="L217" s="118"/>
      <c r="M217" s="118"/>
      <c r="N217" s="118"/>
      <c r="O217" s="118"/>
      <c r="P217" s="118"/>
      <c r="Q217" s="118"/>
    </row>
    <row r="218" spans="1:17" x14ac:dyDescent="0.25">
      <c r="A218" s="112" t="s">
        <v>387</v>
      </c>
      <c r="B218" s="112"/>
      <c r="C218" s="112"/>
      <c r="D218" s="112"/>
      <c r="E218" s="112"/>
      <c r="F218" s="112"/>
      <c r="G218" s="112"/>
      <c r="H218" s="112"/>
      <c r="I218" s="112"/>
      <c r="J218" s="112"/>
      <c r="K218" s="112"/>
      <c r="L218" s="112"/>
      <c r="M218" s="112"/>
      <c r="N218" s="112"/>
      <c r="O218" s="112"/>
      <c r="P218" s="112"/>
      <c r="Q218" s="112"/>
    </row>
    <row r="219" spans="1:17" x14ac:dyDescent="0.25">
      <c r="A219" s="113" t="s">
        <v>163</v>
      </c>
      <c r="B219" s="114">
        <v>43973</v>
      </c>
      <c r="C219" s="115">
        <v>33.96</v>
      </c>
      <c r="D219" s="115"/>
      <c r="E219" s="115"/>
      <c r="F219" s="115"/>
      <c r="G219" s="115"/>
      <c r="H219" s="115"/>
      <c r="I219" s="115"/>
      <c r="J219" s="115"/>
      <c r="K219" s="115"/>
      <c r="L219" s="115"/>
      <c r="M219" s="115"/>
      <c r="N219" s="115">
        <v>-17.304743552404599</v>
      </c>
      <c r="O219" s="115">
        <v>-0.53076226715201502</v>
      </c>
      <c r="P219" s="115">
        <v>4.3829884664404597</v>
      </c>
      <c r="Q219" s="115">
        <v>16.1503496704421</v>
      </c>
    </row>
    <row r="220" spans="1:17" x14ac:dyDescent="0.25">
      <c r="A220" s="113" t="s">
        <v>164</v>
      </c>
      <c r="B220" s="114">
        <v>43973</v>
      </c>
      <c r="C220" s="115">
        <v>27.71</v>
      </c>
      <c r="D220" s="115"/>
      <c r="E220" s="115"/>
      <c r="F220" s="115"/>
      <c r="G220" s="115"/>
      <c r="H220" s="115"/>
      <c r="I220" s="115"/>
      <c r="J220" s="115"/>
      <c r="K220" s="115"/>
      <c r="L220" s="115"/>
      <c r="M220" s="115"/>
      <c r="N220" s="115">
        <v>-15.7830043357303</v>
      </c>
      <c r="O220" s="115">
        <v>0.48777619491803997</v>
      </c>
      <c r="P220" s="115">
        <v>5.2655473665898702</v>
      </c>
      <c r="Q220" s="115">
        <v>17.7894080394958</v>
      </c>
    </row>
    <row r="221" spans="1:17" x14ac:dyDescent="0.25">
      <c r="A221" s="113" t="s">
        <v>165</v>
      </c>
      <c r="B221" s="114">
        <v>43973</v>
      </c>
      <c r="C221" s="115">
        <v>42.827199999999998</v>
      </c>
      <c r="D221" s="115"/>
      <c r="E221" s="115"/>
      <c r="F221" s="115"/>
      <c r="G221" s="115"/>
      <c r="H221" s="115"/>
      <c r="I221" s="115"/>
      <c r="J221" s="115"/>
      <c r="K221" s="115"/>
      <c r="L221" s="115"/>
      <c r="M221" s="115"/>
      <c r="N221" s="115">
        <v>-10.985345061789101</v>
      </c>
      <c r="O221" s="115">
        <v>4.9974367162589299</v>
      </c>
      <c r="P221" s="115">
        <v>6.6844371835754899</v>
      </c>
      <c r="Q221" s="115">
        <v>25.3178135638919</v>
      </c>
    </row>
    <row r="222" spans="1:17" x14ac:dyDescent="0.25">
      <c r="A222" s="113" t="s">
        <v>166</v>
      </c>
      <c r="B222" s="114">
        <v>43973</v>
      </c>
      <c r="C222" s="115">
        <v>37.58</v>
      </c>
      <c r="D222" s="115"/>
      <c r="E222" s="115"/>
      <c r="F222" s="115"/>
      <c r="G222" s="115"/>
      <c r="H222" s="115"/>
      <c r="I222" s="115"/>
      <c r="J222" s="115"/>
      <c r="K222" s="115"/>
      <c r="L222" s="115"/>
      <c r="M222" s="115"/>
      <c r="N222" s="115">
        <v>-19.936862385129</v>
      </c>
      <c r="O222" s="115">
        <v>-5.52831423471057</v>
      </c>
      <c r="P222" s="115">
        <v>-0.163452439096092</v>
      </c>
      <c r="Q222" s="115">
        <v>-1.2213287073417201</v>
      </c>
    </row>
    <row r="223" spans="1:17" x14ac:dyDescent="0.25">
      <c r="A223" s="113" t="s">
        <v>167</v>
      </c>
      <c r="B223" s="114">
        <v>43973</v>
      </c>
      <c r="C223" s="115">
        <v>35.500999999999998</v>
      </c>
      <c r="D223" s="115"/>
      <c r="E223" s="115"/>
      <c r="F223" s="115"/>
      <c r="G223" s="115"/>
      <c r="H223" s="115"/>
      <c r="I223" s="115"/>
      <c r="J223" s="115"/>
      <c r="K223" s="115"/>
      <c r="L223" s="115"/>
      <c r="M223" s="115"/>
      <c r="N223" s="115">
        <v>-10.3272437805343</v>
      </c>
      <c r="O223" s="115">
        <v>1.2911507670042901</v>
      </c>
      <c r="P223" s="115">
        <v>3.8116079555997602</v>
      </c>
      <c r="Q223" s="115">
        <v>14.6753899789147</v>
      </c>
    </row>
    <row r="224" spans="1:17" x14ac:dyDescent="0.25">
      <c r="A224" s="113" t="s">
        <v>168</v>
      </c>
      <c r="B224" s="114">
        <v>43973</v>
      </c>
      <c r="C224" s="115">
        <v>8.09</v>
      </c>
      <c r="D224" s="115"/>
      <c r="E224" s="115"/>
      <c r="F224" s="115"/>
      <c r="G224" s="115"/>
      <c r="H224" s="115"/>
      <c r="I224" s="115"/>
      <c r="J224" s="115"/>
      <c r="K224" s="115"/>
      <c r="L224" s="115"/>
      <c r="M224" s="115"/>
      <c r="N224" s="115">
        <v>-4.8103503696560601</v>
      </c>
      <c r="O224" s="115"/>
      <c r="P224" s="115"/>
      <c r="Q224" s="115">
        <v>-8.4708383961117892</v>
      </c>
    </row>
    <row r="225" spans="1:17" x14ac:dyDescent="0.25">
      <c r="A225" s="113" t="s">
        <v>169</v>
      </c>
      <c r="B225" s="114">
        <v>43973</v>
      </c>
      <c r="C225" s="115">
        <v>9.77</v>
      </c>
      <c r="D225" s="115"/>
      <c r="E225" s="115"/>
      <c r="F225" s="115"/>
      <c r="G225" s="115"/>
      <c r="H225" s="115"/>
      <c r="I225" s="115"/>
      <c r="J225" s="115"/>
      <c r="K225" s="115"/>
      <c r="L225" s="115"/>
      <c r="M225" s="115"/>
      <c r="N225" s="115">
        <v>-8.24033453911081</v>
      </c>
      <c r="O225" s="115"/>
      <c r="P225" s="115"/>
      <c r="Q225" s="115">
        <v>-1.4449225473321901</v>
      </c>
    </row>
    <row r="226" spans="1:17" x14ac:dyDescent="0.25">
      <c r="A226" s="113" t="s">
        <v>170</v>
      </c>
      <c r="B226" s="114">
        <v>43973</v>
      </c>
      <c r="C226" s="115">
        <v>52.17</v>
      </c>
      <c r="D226" s="115"/>
      <c r="E226" s="115"/>
      <c r="F226" s="115"/>
      <c r="G226" s="115"/>
      <c r="H226" s="115"/>
      <c r="I226" s="115"/>
      <c r="J226" s="115"/>
      <c r="K226" s="115"/>
      <c r="L226" s="115"/>
      <c r="M226" s="115"/>
      <c r="N226" s="115">
        <v>-5.0453218773152004</v>
      </c>
      <c r="O226" s="115">
        <v>4.0688445674683997</v>
      </c>
      <c r="P226" s="115">
        <v>6.5222192579566496</v>
      </c>
      <c r="Q226" s="115">
        <v>16.658967355979598</v>
      </c>
    </row>
    <row r="227" spans="1:17" x14ac:dyDescent="0.25">
      <c r="A227" s="113" t="s">
        <v>171</v>
      </c>
      <c r="B227" s="114">
        <v>43973</v>
      </c>
      <c r="C227" s="115">
        <v>60.41</v>
      </c>
      <c r="D227" s="115"/>
      <c r="E227" s="115"/>
      <c r="F227" s="115"/>
      <c r="G227" s="115"/>
      <c r="H227" s="115"/>
      <c r="I227" s="115"/>
      <c r="J227" s="115"/>
      <c r="K227" s="115"/>
      <c r="L227" s="115"/>
      <c r="M227" s="115"/>
      <c r="N227" s="115">
        <v>-11.442858378336799</v>
      </c>
      <c r="O227" s="115">
        <v>3.4159957795058302</v>
      </c>
      <c r="P227" s="115">
        <v>5.6565028769347201</v>
      </c>
      <c r="Q227" s="115">
        <v>13.831992004889999</v>
      </c>
    </row>
    <row r="228" spans="1:17" x14ac:dyDescent="0.25">
      <c r="A228" s="113" t="s">
        <v>172</v>
      </c>
      <c r="B228" s="114">
        <v>43973</v>
      </c>
      <c r="C228" s="115">
        <v>41.889000000000003</v>
      </c>
      <c r="D228" s="115"/>
      <c r="E228" s="115"/>
      <c r="F228" s="115"/>
      <c r="G228" s="115"/>
      <c r="H228" s="115"/>
      <c r="I228" s="115"/>
      <c r="J228" s="115"/>
      <c r="K228" s="115"/>
      <c r="L228" s="115"/>
      <c r="M228" s="115"/>
      <c r="N228" s="115">
        <v>-16.844054674732099</v>
      </c>
      <c r="O228" s="115">
        <v>-0.97173393697063204</v>
      </c>
      <c r="P228" s="115">
        <v>6.2147855202736304</v>
      </c>
      <c r="Q228" s="115">
        <v>16.401831047362101</v>
      </c>
    </row>
    <row r="229" spans="1:17" x14ac:dyDescent="0.25">
      <c r="A229" s="113" t="s">
        <v>173</v>
      </c>
      <c r="B229" s="114">
        <v>43973</v>
      </c>
      <c r="C229" s="115">
        <v>40.1</v>
      </c>
      <c r="D229" s="115"/>
      <c r="E229" s="115"/>
      <c r="F229" s="115"/>
      <c r="G229" s="115"/>
      <c r="H229" s="115"/>
      <c r="I229" s="115"/>
      <c r="J229" s="115"/>
      <c r="K229" s="115"/>
      <c r="L229" s="115"/>
      <c r="M229" s="115"/>
      <c r="N229" s="115">
        <v>-19.489141208150201</v>
      </c>
      <c r="O229" s="115">
        <v>-2.8827128676653899</v>
      </c>
      <c r="P229" s="115">
        <v>1.5458609836863999</v>
      </c>
      <c r="Q229" s="115">
        <v>11.441339901747799</v>
      </c>
    </row>
    <row r="230" spans="1:17" x14ac:dyDescent="0.25">
      <c r="A230" s="113" t="s">
        <v>174</v>
      </c>
      <c r="B230" s="114">
        <v>43973</v>
      </c>
      <c r="C230" s="115">
        <v>12.0548</v>
      </c>
      <c r="D230" s="115"/>
      <c r="E230" s="115"/>
      <c r="F230" s="115"/>
      <c r="G230" s="115"/>
      <c r="H230" s="115"/>
      <c r="I230" s="115"/>
      <c r="J230" s="115"/>
      <c r="K230" s="115"/>
      <c r="L230" s="115"/>
      <c r="M230" s="115"/>
      <c r="N230" s="115">
        <v>-20.404909819371898</v>
      </c>
      <c r="O230" s="115">
        <v>-2.90056630161564</v>
      </c>
      <c r="P230" s="115"/>
      <c r="Q230" s="115">
        <v>4.6729096573208704</v>
      </c>
    </row>
    <row r="231" spans="1:17" x14ac:dyDescent="0.25">
      <c r="A231" s="113" t="s">
        <v>175</v>
      </c>
      <c r="B231" s="114">
        <v>43973</v>
      </c>
      <c r="C231" s="115">
        <v>437.59710000000001</v>
      </c>
      <c r="D231" s="115"/>
      <c r="E231" s="115"/>
      <c r="F231" s="115"/>
      <c r="G231" s="115"/>
      <c r="H231" s="115"/>
      <c r="I231" s="115"/>
      <c r="J231" s="115"/>
      <c r="K231" s="115"/>
      <c r="L231" s="115"/>
      <c r="M231" s="115"/>
      <c r="N231" s="115">
        <v>-26.6542246515071</v>
      </c>
      <c r="O231" s="115">
        <v>-5.0635915998376202</v>
      </c>
      <c r="P231" s="115">
        <v>0.37355498396880898</v>
      </c>
      <c r="Q231" s="115">
        <v>10.8704736812739</v>
      </c>
    </row>
    <row r="232" spans="1:17" x14ac:dyDescent="0.25">
      <c r="A232" s="113" t="s">
        <v>176</v>
      </c>
      <c r="B232" s="114">
        <v>43973</v>
      </c>
      <c r="C232" s="115">
        <v>280.98200000000003</v>
      </c>
      <c r="D232" s="115"/>
      <c r="E232" s="115"/>
      <c r="F232" s="115"/>
      <c r="G232" s="115"/>
      <c r="H232" s="115"/>
      <c r="I232" s="115"/>
      <c r="J232" s="115"/>
      <c r="K232" s="115"/>
      <c r="L232" s="115"/>
      <c r="M232" s="115"/>
      <c r="N232" s="115">
        <v>-25.446074535828</v>
      </c>
      <c r="O232" s="115">
        <v>-3.0658676147817898</v>
      </c>
      <c r="P232" s="115">
        <v>3.5132238789177501</v>
      </c>
      <c r="Q232" s="115">
        <v>12.3628937009191</v>
      </c>
    </row>
    <row r="233" spans="1:17" x14ac:dyDescent="0.25">
      <c r="A233" s="113" t="s">
        <v>177</v>
      </c>
      <c r="B233" s="114">
        <v>43973</v>
      </c>
      <c r="C233" s="115">
        <v>393.08199999999999</v>
      </c>
      <c r="D233" s="115"/>
      <c r="E233" s="115"/>
      <c r="F233" s="115"/>
      <c r="G233" s="115"/>
      <c r="H233" s="115"/>
      <c r="I233" s="115"/>
      <c r="J233" s="115"/>
      <c r="K233" s="115"/>
      <c r="L233" s="115"/>
      <c r="M233" s="115"/>
      <c r="N233" s="115">
        <v>-27.673103414333799</v>
      </c>
      <c r="O233" s="115">
        <v>-6.9815439908766104</v>
      </c>
      <c r="P233" s="115">
        <v>-0.31066079952386</v>
      </c>
      <c r="Q233" s="115">
        <v>8.2645501983426009</v>
      </c>
    </row>
    <row r="234" spans="1:17" x14ac:dyDescent="0.25">
      <c r="A234" s="113" t="s">
        <v>178</v>
      </c>
      <c r="B234" s="114">
        <v>43973</v>
      </c>
      <c r="C234" s="115">
        <v>30.0334</v>
      </c>
      <c r="D234" s="115"/>
      <c r="E234" s="115"/>
      <c r="F234" s="115"/>
      <c r="G234" s="115"/>
      <c r="H234" s="115"/>
      <c r="I234" s="115"/>
      <c r="J234" s="115"/>
      <c r="K234" s="115"/>
      <c r="L234" s="115"/>
      <c r="M234" s="115"/>
      <c r="N234" s="115">
        <v>-21.092866621309099</v>
      </c>
      <c r="O234" s="115">
        <v>-5.1321627488735801</v>
      </c>
      <c r="P234" s="115">
        <v>2.1967861502558801</v>
      </c>
      <c r="Q234" s="115">
        <v>10.428867531894699</v>
      </c>
    </row>
    <row r="235" spans="1:17" x14ac:dyDescent="0.25">
      <c r="A235" s="113" t="s">
        <v>179</v>
      </c>
      <c r="B235" s="114">
        <v>43973</v>
      </c>
      <c r="C235" s="115">
        <v>320.61</v>
      </c>
      <c r="D235" s="115"/>
      <c r="E235" s="115"/>
      <c r="F235" s="115"/>
      <c r="G235" s="115"/>
      <c r="H235" s="115"/>
      <c r="I235" s="115"/>
      <c r="J235" s="115"/>
      <c r="K235" s="115"/>
      <c r="L235" s="115"/>
      <c r="M235" s="115"/>
      <c r="N235" s="115">
        <v>-20.9007771412744</v>
      </c>
      <c r="O235" s="115">
        <v>-1.4495513082939899</v>
      </c>
      <c r="P235" s="115">
        <v>3.2982243040361801</v>
      </c>
      <c r="Q235" s="115">
        <v>13.7420362609816</v>
      </c>
    </row>
    <row r="236" spans="1:17" x14ac:dyDescent="0.25">
      <c r="A236" s="113" t="s">
        <v>180</v>
      </c>
      <c r="B236" s="114">
        <v>43973</v>
      </c>
      <c r="C236" s="115">
        <v>7.99</v>
      </c>
      <c r="D236" s="115"/>
      <c r="E236" s="115"/>
      <c r="F236" s="115"/>
      <c r="G236" s="115"/>
      <c r="H236" s="115"/>
      <c r="I236" s="115"/>
      <c r="J236" s="115"/>
      <c r="K236" s="115"/>
      <c r="L236" s="115"/>
      <c r="M236" s="115"/>
      <c r="N236" s="115">
        <v>-27.551328502415501</v>
      </c>
      <c r="O236" s="115"/>
      <c r="P236" s="115"/>
      <c r="Q236" s="115">
        <v>-9.2749683944374208</v>
      </c>
    </row>
    <row r="237" spans="1:17" x14ac:dyDescent="0.25">
      <c r="A237" s="113" t="s">
        <v>181</v>
      </c>
      <c r="B237" s="114">
        <v>43973</v>
      </c>
      <c r="C237" s="115">
        <v>23.89</v>
      </c>
      <c r="D237" s="115"/>
      <c r="E237" s="115"/>
      <c r="F237" s="115"/>
      <c r="G237" s="115"/>
      <c r="H237" s="115"/>
      <c r="I237" s="115"/>
      <c r="J237" s="115"/>
      <c r="K237" s="115"/>
      <c r="L237" s="115"/>
      <c r="M237" s="115"/>
      <c r="N237" s="115">
        <v>-13.2486388384755</v>
      </c>
      <c r="O237" s="115">
        <v>-0.38580130402351098</v>
      </c>
      <c r="P237" s="115">
        <v>3.0342832441060099</v>
      </c>
      <c r="Q237" s="115">
        <v>20.727105478332</v>
      </c>
    </row>
    <row r="238" spans="1:17" x14ac:dyDescent="0.25">
      <c r="A238" s="113" t="s">
        <v>182</v>
      </c>
      <c r="B238" s="114">
        <v>43973</v>
      </c>
      <c r="C238" s="115">
        <v>43.96</v>
      </c>
      <c r="D238" s="115"/>
      <c r="E238" s="115"/>
      <c r="F238" s="115"/>
      <c r="G238" s="115"/>
      <c r="H238" s="115"/>
      <c r="I238" s="115"/>
      <c r="J238" s="115"/>
      <c r="K238" s="115"/>
      <c r="L238" s="115"/>
      <c r="M238" s="115"/>
      <c r="N238" s="115">
        <v>-26.4526815047005</v>
      </c>
      <c r="O238" s="115">
        <v>-4.1722002458153904</v>
      </c>
      <c r="P238" s="115">
        <v>1.41378190315088</v>
      </c>
      <c r="Q238" s="115">
        <v>13.126530749075901</v>
      </c>
    </row>
    <row r="239" spans="1:17" x14ac:dyDescent="0.25">
      <c r="A239" s="113" t="s">
        <v>183</v>
      </c>
      <c r="B239" s="114">
        <v>43973</v>
      </c>
      <c r="C239" s="115">
        <v>7.85</v>
      </c>
      <c r="D239" s="115"/>
      <c r="E239" s="115"/>
      <c r="F239" s="115"/>
      <c r="G239" s="115"/>
      <c r="H239" s="115"/>
      <c r="I239" s="115"/>
      <c r="J239" s="115"/>
      <c r="K239" s="115"/>
      <c r="L239" s="115"/>
      <c r="M239" s="115"/>
      <c r="N239" s="115">
        <v>-19.925023534588899</v>
      </c>
      <c r="O239" s="115"/>
      <c r="P239" s="115"/>
      <c r="Q239" s="115">
        <v>-8.9583333333333393</v>
      </c>
    </row>
    <row r="240" spans="1:17" x14ac:dyDescent="0.25">
      <c r="A240" s="113" t="s">
        <v>184</v>
      </c>
      <c r="B240" s="114">
        <v>43973</v>
      </c>
      <c r="C240" s="115">
        <v>47.5</v>
      </c>
      <c r="D240" s="115"/>
      <c r="E240" s="115"/>
      <c r="F240" s="115"/>
      <c r="G240" s="115"/>
      <c r="H240" s="115"/>
      <c r="I240" s="115"/>
      <c r="J240" s="115"/>
      <c r="K240" s="115"/>
      <c r="L240" s="115"/>
      <c r="M240" s="115"/>
      <c r="N240" s="115">
        <v>-14.513214921502801</v>
      </c>
      <c r="O240" s="115">
        <v>1.9127678728120101</v>
      </c>
      <c r="P240" s="115">
        <v>6.2943202764488202</v>
      </c>
      <c r="Q240" s="115">
        <v>19.024937230700399</v>
      </c>
    </row>
    <row r="241" spans="1:17" x14ac:dyDescent="0.25">
      <c r="A241" s="113" t="s">
        <v>185</v>
      </c>
      <c r="B241" s="114">
        <v>43973</v>
      </c>
      <c r="C241" s="115">
        <v>8.0184999999999995</v>
      </c>
      <c r="D241" s="115"/>
      <c r="E241" s="115"/>
      <c r="F241" s="115"/>
      <c r="G241" s="115"/>
      <c r="H241" s="115"/>
      <c r="I241" s="115"/>
      <c r="J241" s="115"/>
      <c r="K241" s="115"/>
      <c r="L241" s="115"/>
      <c r="M241" s="115"/>
      <c r="N241" s="115"/>
      <c r="O241" s="115"/>
      <c r="P241" s="115"/>
      <c r="Q241" s="115">
        <v>-33.329377880184303</v>
      </c>
    </row>
    <row r="242" spans="1:17" x14ac:dyDescent="0.25">
      <c r="A242" s="113" t="s">
        <v>186</v>
      </c>
      <c r="B242" s="114">
        <v>43973</v>
      </c>
      <c r="C242" s="115">
        <v>14.6997</v>
      </c>
      <c r="D242" s="115"/>
      <c r="E242" s="115"/>
      <c r="F242" s="115"/>
      <c r="G242" s="115"/>
      <c r="H242" s="115"/>
      <c r="I242" s="115"/>
      <c r="J242" s="115"/>
      <c r="K242" s="115"/>
      <c r="L242" s="115"/>
      <c r="M242" s="115"/>
      <c r="N242" s="115">
        <v>-19.943075610439202</v>
      </c>
      <c r="O242" s="115">
        <v>-1.37343048078443</v>
      </c>
      <c r="P242" s="115">
        <v>4.4116492704225401</v>
      </c>
      <c r="Q242" s="115">
        <v>14.299213783404101</v>
      </c>
    </row>
    <row r="243" spans="1:17" x14ac:dyDescent="0.25">
      <c r="A243" s="113" t="s">
        <v>187</v>
      </c>
      <c r="B243" s="114">
        <v>43973</v>
      </c>
      <c r="C243" s="115">
        <v>39.536000000000001</v>
      </c>
      <c r="D243" s="115"/>
      <c r="E243" s="115"/>
      <c r="F243" s="115"/>
      <c r="G243" s="115"/>
      <c r="H243" s="115"/>
      <c r="I243" s="115"/>
      <c r="J243" s="115"/>
      <c r="K243" s="115"/>
      <c r="L243" s="115"/>
      <c r="M243" s="115"/>
      <c r="N243" s="115">
        <v>-17.738882127886399</v>
      </c>
      <c r="O243" s="115">
        <v>-1.03331935567778</v>
      </c>
      <c r="P243" s="115">
        <v>4.7543088366113704</v>
      </c>
      <c r="Q243" s="115">
        <v>12.7909340128016</v>
      </c>
    </row>
    <row r="244" spans="1:17" x14ac:dyDescent="0.25">
      <c r="A244" s="113" t="s">
        <v>188</v>
      </c>
      <c r="B244" s="114">
        <v>43973</v>
      </c>
      <c r="C244" s="115">
        <v>44.567</v>
      </c>
      <c r="D244" s="115"/>
      <c r="E244" s="115"/>
      <c r="F244" s="115"/>
      <c r="G244" s="115"/>
      <c r="H244" s="115"/>
      <c r="I244" s="115"/>
      <c r="J244" s="115"/>
      <c r="K244" s="115"/>
      <c r="L244" s="115"/>
      <c r="M244" s="115"/>
      <c r="N244" s="115">
        <v>-19.728877831014799</v>
      </c>
      <c r="O244" s="115">
        <v>-3.9184171812476198</v>
      </c>
      <c r="P244" s="115">
        <v>3.4741329391120201</v>
      </c>
      <c r="Q244" s="115">
        <v>11.9608670790905</v>
      </c>
    </row>
    <row r="245" spans="1:17" x14ac:dyDescent="0.25">
      <c r="A245" s="113" t="s">
        <v>189</v>
      </c>
      <c r="B245" s="114">
        <v>43973</v>
      </c>
      <c r="C245" s="115">
        <v>57.815800000000003</v>
      </c>
      <c r="D245" s="115"/>
      <c r="E245" s="115"/>
      <c r="F245" s="115"/>
      <c r="G245" s="115"/>
      <c r="H245" s="115"/>
      <c r="I245" s="115"/>
      <c r="J245" s="115"/>
      <c r="K245" s="115"/>
      <c r="L245" s="115"/>
      <c r="M245" s="115"/>
      <c r="N245" s="115">
        <v>-17.829934439113998</v>
      </c>
      <c r="O245" s="115">
        <v>-2.79709441005206E-2</v>
      </c>
      <c r="P245" s="115">
        <v>2.2458941453774299</v>
      </c>
      <c r="Q245" s="115">
        <v>12.5444408809179</v>
      </c>
    </row>
    <row r="246" spans="1:17" x14ac:dyDescent="0.25">
      <c r="A246" s="113" t="s">
        <v>190</v>
      </c>
      <c r="B246" s="114">
        <v>43973</v>
      </c>
      <c r="C246" s="115">
        <v>9.7932000000000006</v>
      </c>
      <c r="D246" s="115"/>
      <c r="E246" s="115"/>
      <c r="F246" s="115"/>
      <c r="G246" s="115"/>
      <c r="H246" s="115"/>
      <c r="I246" s="115"/>
      <c r="J246" s="115"/>
      <c r="K246" s="115"/>
      <c r="L246" s="115"/>
      <c r="M246" s="115"/>
      <c r="N246" s="115">
        <v>-19.992252105174899</v>
      </c>
      <c r="O246" s="115">
        <v>-4.5405596398875696</v>
      </c>
      <c r="P246" s="115"/>
      <c r="Q246" s="115">
        <v>-0.57532012195121696</v>
      </c>
    </row>
    <row r="247" spans="1:17" x14ac:dyDescent="0.25">
      <c r="A247" s="113" t="s">
        <v>191</v>
      </c>
      <c r="B247" s="114">
        <v>43973</v>
      </c>
      <c r="C247" s="115">
        <v>15.265000000000001</v>
      </c>
      <c r="D247" s="115"/>
      <c r="E247" s="115"/>
      <c r="F247" s="115"/>
      <c r="G247" s="115"/>
      <c r="H247" s="115"/>
      <c r="I247" s="115"/>
      <c r="J247" s="115"/>
      <c r="K247" s="115"/>
      <c r="L247" s="115"/>
      <c r="M247" s="115"/>
      <c r="N247" s="115">
        <v>-16.8653980457313</v>
      </c>
      <c r="O247" s="115">
        <v>2.05696547963622</v>
      </c>
      <c r="P247" s="115"/>
      <c r="Q247" s="115">
        <v>11.958462974486601</v>
      </c>
    </row>
    <row r="248" spans="1:17" x14ac:dyDescent="0.25">
      <c r="A248" s="113" t="s">
        <v>192</v>
      </c>
      <c r="B248" s="114">
        <v>43973</v>
      </c>
      <c r="C248" s="115">
        <v>14.6563</v>
      </c>
      <c r="D248" s="115"/>
      <c r="E248" s="115"/>
      <c r="F248" s="115"/>
      <c r="G248" s="115"/>
      <c r="H248" s="115"/>
      <c r="I248" s="115"/>
      <c r="J248" s="115"/>
      <c r="K248" s="115"/>
      <c r="L248" s="115"/>
      <c r="M248" s="115"/>
      <c r="N248" s="115">
        <v>-18.846183060986199</v>
      </c>
      <c r="O248" s="115">
        <v>-2.2583923035586402</v>
      </c>
      <c r="P248" s="115">
        <v>7.0748640165287204</v>
      </c>
      <c r="Q248" s="115">
        <v>8.7245867556468202</v>
      </c>
    </row>
    <row r="249" spans="1:17" x14ac:dyDescent="0.25">
      <c r="A249" s="113" t="s">
        <v>193</v>
      </c>
      <c r="B249" s="114">
        <v>43973</v>
      </c>
      <c r="C249" s="115">
        <v>38.391399999999997</v>
      </c>
      <c r="D249" s="115"/>
      <c r="E249" s="115"/>
      <c r="F249" s="115"/>
      <c r="G249" s="115"/>
      <c r="H249" s="115"/>
      <c r="I249" s="115"/>
      <c r="J249" s="115"/>
      <c r="K249" s="115"/>
      <c r="L249" s="115"/>
      <c r="M249" s="115"/>
      <c r="N249" s="115">
        <v>-33.878817163634103</v>
      </c>
      <c r="O249" s="115">
        <v>-11.421703650874299</v>
      </c>
      <c r="P249" s="115">
        <v>-3.9943722280591998</v>
      </c>
      <c r="Q249" s="115">
        <v>7.4173946964505602</v>
      </c>
    </row>
    <row r="250" spans="1:17" x14ac:dyDescent="0.25">
      <c r="A250" s="113" t="s">
        <v>194</v>
      </c>
      <c r="B250" s="114">
        <v>43973</v>
      </c>
      <c r="C250" s="115">
        <v>9.2414000000000005</v>
      </c>
      <c r="D250" s="115"/>
      <c r="E250" s="115"/>
      <c r="F250" s="115"/>
      <c r="G250" s="115"/>
      <c r="H250" s="115"/>
      <c r="I250" s="115"/>
      <c r="J250" s="115"/>
      <c r="K250" s="115"/>
      <c r="L250" s="115"/>
      <c r="M250" s="115"/>
      <c r="N250" s="115"/>
      <c r="O250" s="115"/>
      <c r="P250" s="115"/>
      <c r="Q250" s="115">
        <v>-9.1382508250824994</v>
      </c>
    </row>
    <row r="251" spans="1:17" x14ac:dyDescent="0.25">
      <c r="A251" s="113" t="s">
        <v>195</v>
      </c>
      <c r="B251" s="114">
        <v>43973</v>
      </c>
      <c r="C251" s="115">
        <v>12.19</v>
      </c>
      <c r="D251" s="115"/>
      <c r="E251" s="115"/>
      <c r="F251" s="115"/>
      <c r="G251" s="115"/>
      <c r="H251" s="115"/>
      <c r="I251" s="115"/>
      <c r="J251" s="115"/>
      <c r="K251" s="115"/>
      <c r="L251" s="115"/>
      <c r="M251" s="115"/>
      <c r="N251" s="115">
        <v>-19.165516916714701</v>
      </c>
      <c r="O251" s="115">
        <v>-1.3876216545012201</v>
      </c>
      <c r="P251" s="115"/>
      <c r="Q251" s="115">
        <v>4.9221059113300498</v>
      </c>
    </row>
    <row r="252" spans="1:17" x14ac:dyDescent="0.25">
      <c r="A252" s="113" t="s">
        <v>196</v>
      </c>
      <c r="B252" s="114">
        <v>43973</v>
      </c>
      <c r="C252" s="115">
        <v>155.18</v>
      </c>
      <c r="D252" s="115"/>
      <c r="E252" s="115"/>
      <c r="F252" s="115"/>
      <c r="G252" s="115"/>
      <c r="H252" s="115"/>
      <c r="I252" s="115"/>
      <c r="J252" s="115"/>
      <c r="K252" s="115"/>
      <c r="L252" s="115"/>
      <c r="M252" s="115"/>
      <c r="N252" s="115">
        <v>-22.924785420819301</v>
      </c>
      <c r="O252" s="115">
        <v>-5.4538757877189603</v>
      </c>
      <c r="P252" s="115">
        <v>-0.18494703420962499</v>
      </c>
      <c r="Q252" s="115">
        <v>7.0837213550792901</v>
      </c>
    </row>
    <row r="253" spans="1:17" x14ac:dyDescent="0.25">
      <c r="A253" s="113" t="s">
        <v>197</v>
      </c>
      <c r="B253" s="114">
        <v>43973</v>
      </c>
      <c r="C253" s="115">
        <v>166.96</v>
      </c>
      <c r="D253" s="115"/>
      <c r="E253" s="115"/>
      <c r="F253" s="115"/>
      <c r="G253" s="115"/>
      <c r="H253" s="115"/>
      <c r="I253" s="115"/>
      <c r="J253" s="115"/>
      <c r="K253" s="115"/>
      <c r="L253" s="115"/>
      <c r="M253" s="115"/>
      <c r="N253" s="115">
        <v>-22.080895926153602</v>
      </c>
      <c r="O253" s="115">
        <v>-3.7632316962746701</v>
      </c>
      <c r="P253" s="115">
        <v>3.5116445801244298</v>
      </c>
      <c r="Q253" s="115">
        <v>12.8307202484242</v>
      </c>
    </row>
    <row r="254" spans="1:17" x14ac:dyDescent="0.25">
      <c r="A254" s="113" t="s">
        <v>198</v>
      </c>
      <c r="B254" s="114">
        <v>43973</v>
      </c>
      <c r="C254" s="115">
        <v>84.389399999999995</v>
      </c>
      <c r="D254" s="115"/>
      <c r="E254" s="115"/>
      <c r="F254" s="115"/>
      <c r="G254" s="115"/>
      <c r="H254" s="115"/>
      <c r="I254" s="115"/>
      <c r="J254" s="115"/>
      <c r="K254" s="115"/>
      <c r="L254" s="115"/>
      <c r="M254" s="115"/>
      <c r="N254" s="115">
        <v>-10.0414485258403</v>
      </c>
      <c r="O254" s="115">
        <v>0.74416754277319896</v>
      </c>
      <c r="P254" s="115">
        <v>8.4029131115518592</v>
      </c>
      <c r="Q254" s="115">
        <v>15.6661962367043</v>
      </c>
    </row>
    <row r="255" spans="1:17" x14ac:dyDescent="0.25">
      <c r="A255" s="113" t="s">
        <v>199</v>
      </c>
      <c r="B255" s="114">
        <v>43973</v>
      </c>
      <c r="C255" s="115">
        <v>39.86</v>
      </c>
      <c r="D255" s="115"/>
      <c r="E255" s="115"/>
      <c r="F255" s="115"/>
      <c r="G255" s="115"/>
      <c r="H255" s="115"/>
      <c r="I255" s="115"/>
      <c r="J255" s="115"/>
      <c r="K255" s="115"/>
      <c r="L255" s="115"/>
      <c r="M255" s="115"/>
      <c r="N255" s="115">
        <v>-27.042385946822002</v>
      </c>
      <c r="O255" s="115">
        <v>-6.3001861937483996</v>
      </c>
      <c r="P255" s="115">
        <v>0.90642863100064497</v>
      </c>
      <c r="Q255" s="115">
        <v>26.148992322456799</v>
      </c>
    </row>
    <row r="256" spans="1:17" x14ac:dyDescent="0.25">
      <c r="A256" s="113" t="s">
        <v>372</v>
      </c>
      <c r="B256" s="114">
        <v>43973</v>
      </c>
      <c r="C256" s="115">
        <v>118.8591</v>
      </c>
      <c r="D256" s="115"/>
      <c r="E256" s="115"/>
      <c r="F256" s="115"/>
      <c r="G256" s="115"/>
      <c r="H256" s="115"/>
      <c r="I256" s="115"/>
      <c r="J256" s="115"/>
      <c r="K256" s="115"/>
      <c r="L256" s="115"/>
      <c r="M256" s="115"/>
      <c r="N256" s="115">
        <v>-19.2511853377279</v>
      </c>
      <c r="O256" s="115">
        <v>-3.5113960295906401</v>
      </c>
      <c r="P256" s="115">
        <v>0.43412820142032899</v>
      </c>
      <c r="Q256" s="115">
        <v>10.2723787569767</v>
      </c>
    </row>
    <row r="257" spans="1:17" x14ac:dyDescent="0.25">
      <c r="A257" s="113" t="s">
        <v>201</v>
      </c>
      <c r="B257" s="114">
        <v>43973</v>
      </c>
      <c r="C257" s="115">
        <v>10.7789</v>
      </c>
      <c r="D257" s="115"/>
      <c r="E257" s="115"/>
      <c r="F257" s="115"/>
      <c r="G257" s="115"/>
      <c r="H257" s="115"/>
      <c r="I257" s="115"/>
      <c r="J257" s="115"/>
      <c r="K257" s="115"/>
      <c r="L257" s="115"/>
      <c r="M257" s="115"/>
      <c r="N257" s="115">
        <v>-20.1118397733166</v>
      </c>
      <c r="O257" s="115">
        <v>-4.4429596458924197</v>
      </c>
      <c r="P257" s="115">
        <v>1.08244294090813</v>
      </c>
      <c r="Q257" s="115">
        <v>1.5519876199987399</v>
      </c>
    </row>
    <row r="258" spans="1:17" x14ac:dyDescent="0.25">
      <c r="A258" s="113" t="s">
        <v>202</v>
      </c>
      <c r="B258" s="114">
        <v>43973</v>
      </c>
      <c r="C258" s="115">
        <v>11.605600000000001</v>
      </c>
      <c r="D258" s="115"/>
      <c r="E258" s="115"/>
      <c r="F258" s="115"/>
      <c r="G258" s="115"/>
      <c r="H258" s="115"/>
      <c r="I258" s="115"/>
      <c r="J258" s="115"/>
      <c r="K258" s="115"/>
      <c r="L258" s="115"/>
      <c r="M258" s="115"/>
      <c r="N258" s="115">
        <v>-16.809745993089798</v>
      </c>
      <c r="O258" s="115">
        <v>-2.7705297340584298</v>
      </c>
      <c r="P258" s="115">
        <v>3.7028535981293298</v>
      </c>
      <c r="Q258" s="115">
        <v>3.06589651683151</v>
      </c>
    </row>
    <row r="259" spans="1:17" x14ac:dyDescent="0.25">
      <c r="A259" s="113" t="s">
        <v>203</v>
      </c>
      <c r="B259" s="114">
        <v>43973</v>
      </c>
      <c r="C259" s="115">
        <v>11.408300000000001</v>
      </c>
      <c r="D259" s="115"/>
      <c r="E259" s="115"/>
      <c r="F259" s="115"/>
      <c r="G259" s="115"/>
      <c r="H259" s="115"/>
      <c r="I259" s="115"/>
      <c r="J259" s="115"/>
      <c r="K259" s="115"/>
      <c r="L259" s="115"/>
      <c r="M259" s="115"/>
      <c r="N259" s="115">
        <v>-17.384645801034001</v>
      </c>
      <c r="O259" s="115">
        <v>-2.2826794277250202</v>
      </c>
      <c r="P259" s="115"/>
      <c r="Q259" s="115">
        <v>3.3974190350297402</v>
      </c>
    </row>
    <row r="260" spans="1:17" x14ac:dyDescent="0.25">
      <c r="A260" s="113" t="s">
        <v>204</v>
      </c>
      <c r="B260" s="114">
        <v>43973</v>
      </c>
      <c r="C260" s="115">
        <v>11.6538</v>
      </c>
      <c r="D260" s="115"/>
      <c r="E260" s="115"/>
      <c r="F260" s="115"/>
      <c r="G260" s="115"/>
      <c r="H260" s="115"/>
      <c r="I260" s="115"/>
      <c r="J260" s="115"/>
      <c r="K260" s="115"/>
      <c r="L260" s="115"/>
      <c r="M260" s="115"/>
      <c r="N260" s="115">
        <v>-8.4732405454106203</v>
      </c>
      <c r="O260" s="115">
        <v>5.1690832354115903</v>
      </c>
      <c r="P260" s="115"/>
      <c r="Q260" s="115">
        <v>5.2581620209059299</v>
      </c>
    </row>
    <row r="261" spans="1:17" x14ac:dyDescent="0.25">
      <c r="A261" s="113" t="s">
        <v>205</v>
      </c>
      <c r="B261" s="114">
        <v>43973</v>
      </c>
      <c r="C261" s="115">
        <v>8.4212000000000007</v>
      </c>
      <c r="D261" s="115"/>
      <c r="E261" s="115"/>
      <c r="F261" s="115"/>
      <c r="G261" s="115"/>
      <c r="H261" s="115"/>
      <c r="I261" s="115"/>
      <c r="J261" s="115"/>
      <c r="K261" s="115"/>
      <c r="L261" s="115"/>
      <c r="M261" s="115"/>
      <c r="N261" s="115">
        <v>-18.008460720022601</v>
      </c>
      <c r="O261" s="115"/>
      <c r="P261" s="115"/>
      <c r="Q261" s="115">
        <v>-7.3222617534942804</v>
      </c>
    </row>
    <row r="262" spans="1:17" x14ac:dyDescent="0.25">
      <c r="A262" s="113" t="s">
        <v>206</v>
      </c>
      <c r="B262" s="114">
        <v>43973</v>
      </c>
      <c r="C262" s="115">
        <v>8.7560000000000002</v>
      </c>
      <c r="D262" s="115"/>
      <c r="E262" s="115"/>
      <c r="F262" s="115"/>
      <c r="G262" s="115"/>
      <c r="H262" s="115"/>
      <c r="I262" s="115"/>
      <c r="J262" s="115"/>
      <c r="K262" s="115"/>
      <c r="L262" s="115"/>
      <c r="M262" s="115"/>
      <c r="N262" s="115">
        <v>-16.737235067925202</v>
      </c>
      <c r="O262" s="115"/>
      <c r="P262" s="115"/>
      <c r="Q262" s="115">
        <v>-6.7268148148148104</v>
      </c>
    </row>
    <row r="263" spans="1:17" x14ac:dyDescent="0.25">
      <c r="A263" s="113" t="s">
        <v>207</v>
      </c>
      <c r="B263" s="114">
        <v>43973</v>
      </c>
      <c r="C263" s="115">
        <v>24.793800000000001</v>
      </c>
      <c r="D263" s="115"/>
      <c r="E263" s="115"/>
      <c r="F263" s="115"/>
      <c r="G263" s="115"/>
      <c r="H263" s="115"/>
      <c r="I263" s="115"/>
      <c r="J263" s="115"/>
      <c r="K263" s="115"/>
      <c r="L263" s="115"/>
      <c r="M263" s="115"/>
      <c r="N263" s="115">
        <v>-2.0211984726565699</v>
      </c>
      <c r="O263" s="115">
        <v>8.3283325309232197</v>
      </c>
      <c r="P263" s="115">
        <v>9.8493822310318997</v>
      </c>
      <c r="Q263" s="115">
        <v>24.030872274143299</v>
      </c>
    </row>
    <row r="264" spans="1:17" x14ac:dyDescent="0.25">
      <c r="A264" s="113" t="s">
        <v>208</v>
      </c>
      <c r="B264" s="114">
        <v>43973</v>
      </c>
      <c r="C264" s="115">
        <v>9.3916000000000004</v>
      </c>
      <c r="D264" s="115"/>
      <c r="E264" s="115"/>
      <c r="F264" s="115"/>
      <c r="G264" s="115"/>
      <c r="H264" s="115"/>
      <c r="I264" s="115"/>
      <c r="J264" s="115"/>
      <c r="K264" s="115"/>
      <c r="L264" s="115"/>
      <c r="M264" s="115"/>
      <c r="N264" s="115">
        <v>-10.266636017888599</v>
      </c>
      <c r="O264" s="115"/>
      <c r="P264" s="115"/>
      <c r="Q264" s="115">
        <v>-4.5976397515527996</v>
      </c>
    </row>
    <row r="265" spans="1:17" x14ac:dyDescent="0.25">
      <c r="A265" s="113" t="s">
        <v>209</v>
      </c>
      <c r="B265" s="114">
        <v>43973</v>
      </c>
      <c r="C265" s="115">
        <v>76.375699999999995</v>
      </c>
      <c r="D265" s="115"/>
      <c r="E265" s="115"/>
      <c r="F265" s="115"/>
      <c r="G265" s="115"/>
      <c r="H265" s="115"/>
      <c r="I265" s="115"/>
      <c r="J265" s="115"/>
      <c r="K265" s="115"/>
      <c r="L265" s="115"/>
      <c r="M265" s="115"/>
      <c r="N265" s="115">
        <v>-26.973552248290598</v>
      </c>
      <c r="O265" s="115">
        <v>-6.6548548782453096</v>
      </c>
      <c r="P265" s="115">
        <v>0.82560348391558003</v>
      </c>
      <c r="Q265" s="115">
        <v>7.6926778776457798</v>
      </c>
    </row>
    <row r="266" spans="1:17" x14ac:dyDescent="0.25">
      <c r="A266" s="113" t="s">
        <v>210</v>
      </c>
      <c r="B266" s="114">
        <v>43973</v>
      </c>
      <c r="C266" s="115">
        <v>6.7371999999999996</v>
      </c>
      <c r="D266" s="115"/>
      <c r="E266" s="115"/>
      <c r="F266" s="115"/>
      <c r="G266" s="115"/>
      <c r="H266" s="115"/>
      <c r="I266" s="115"/>
      <c r="J266" s="115"/>
      <c r="K266" s="115"/>
      <c r="L266" s="115"/>
      <c r="M266" s="115"/>
      <c r="N266" s="115">
        <v>-35.192501811836102</v>
      </c>
      <c r="O266" s="115">
        <v>-14.4601470912586</v>
      </c>
      <c r="P266" s="115"/>
      <c r="Q266" s="115">
        <v>-9.2968149882904001</v>
      </c>
    </row>
    <row r="267" spans="1:17" x14ac:dyDescent="0.25">
      <c r="A267" s="113" t="s">
        <v>211</v>
      </c>
      <c r="B267" s="114">
        <v>43973</v>
      </c>
      <c r="C267" s="115">
        <v>5.6696</v>
      </c>
      <c r="D267" s="115"/>
      <c r="E267" s="115"/>
      <c r="F267" s="115"/>
      <c r="G267" s="115"/>
      <c r="H267" s="115"/>
      <c r="I267" s="115"/>
      <c r="J267" s="115"/>
      <c r="K267" s="115"/>
      <c r="L267" s="115"/>
      <c r="M267" s="115"/>
      <c r="N267" s="115">
        <v>-35.2822003018494</v>
      </c>
      <c r="O267" s="115">
        <v>-14.607145389349499</v>
      </c>
      <c r="P267" s="115"/>
      <c r="Q267" s="115">
        <v>-13.6848138528139</v>
      </c>
    </row>
    <row r="268" spans="1:17" x14ac:dyDescent="0.25">
      <c r="A268" s="113" t="s">
        <v>212</v>
      </c>
      <c r="B268" s="114">
        <v>43973</v>
      </c>
      <c r="C268" s="115">
        <v>5.5061999999999998</v>
      </c>
      <c r="D268" s="115"/>
      <c r="E268" s="115"/>
      <c r="F268" s="115"/>
      <c r="G268" s="115"/>
      <c r="H268" s="115"/>
      <c r="I268" s="115"/>
      <c r="J268" s="115"/>
      <c r="K268" s="115"/>
      <c r="L268" s="115"/>
      <c r="M268" s="115"/>
      <c r="N268" s="115">
        <v>-35.532014061652298</v>
      </c>
      <c r="O268" s="115"/>
      <c r="P268" s="115"/>
      <c r="Q268" s="115">
        <v>-15.5916064638783</v>
      </c>
    </row>
    <row r="269" spans="1:17" x14ac:dyDescent="0.25">
      <c r="A269" s="113" t="s">
        <v>213</v>
      </c>
      <c r="B269" s="114">
        <v>43973</v>
      </c>
      <c r="C269" s="115">
        <v>5.0997000000000003</v>
      </c>
      <c r="D269" s="115"/>
      <c r="E269" s="115"/>
      <c r="F269" s="115"/>
      <c r="G269" s="115"/>
      <c r="H269" s="115"/>
      <c r="I269" s="115"/>
      <c r="J269" s="115"/>
      <c r="K269" s="115"/>
      <c r="L269" s="115"/>
      <c r="M269" s="115"/>
      <c r="N269" s="115">
        <v>-37.501865352816402</v>
      </c>
      <c r="O269" s="115"/>
      <c r="P269" s="115"/>
      <c r="Q269" s="115">
        <v>-18.496478800413598</v>
      </c>
    </row>
    <row r="270" spans="1:17" x14ac:dyDescent="0.25">
      <c r="A270" s="113" t="s">
        <v>214</v>
      </c>
      <c r="B270" s="114">
        <v>43973</v>
      </c>
      <c r="C270" s="115">
        <v>10.850199999999999</v>
      </c>
      <c r="D270" s="115"/>
      <c r="E270" s="115"/>
      <c r="F270" s="115"/>
      <c r="G270" s="115"/>
      <c r="H270" s="115"/>
      <c r="I270" s="115"/>
      <c r="J270" s="115"/>
      <c r="K270" s="115"/>
      <c r="L270" s="115"/>
      <c r="M270" s="115"/>
      <c r="N270" s="115">
        <v>-21.536233168242301</v>
      </c>
      <c r="O270" s="115">
        <v>-4.5701478078973299</v>
      </c>
      <c r="P270" s="115">
        <v>1.54828438169339</v>
      </c>
      <c r="Q270" s="115">
        <v>1.6471496815286599</v>
      </c>
    </row>
    <row r="271" spans="1:17" x14ac:dyDescent="0.25">
      <c r="A271" s="113" t="s">
        <v>215</v>
      </c>
      <c r="B271" s="114">
        <v>43973</v>
      </c>
      <c r="C271" s="115">
        <v>11.928800000000001</v>
      </c>
      <c r="D271" s="115"/>
      <c r="E271" s="115"/>
      <c r="F271" s="115"/>
      <c r="G271" s="115"/>
      <c r="H271" s="115"/>
      <c r="I271" s="115"/>
      <c r="J271" s="115"/>
      <c r="K271" s="115"/>
      <c r="L271" s="115"/>
      <c r="M271" s="115"/>
      <c r="N271" s="115">
        <v>-19.925018079062198</v>
      </c>
      <c r="O271" s="115">
        <v>-3.5339541396743499</v>
      </c>
      <c r="P271" s="115"/>
      <c r="Q271" s="115">
        <v>4.6225344714379597</v>
      </c>
    </row>
    <row r="272" spans="1:17" x14ac:dyDescent="0.25">
      <c r="A272" s="113" t="s">
        <v>216</v>
      </c>
      <c r="B272" s="114">
        <v>43973</v>
      </c>
      <c r="C272" s="115">
        <v>5.5194000000000001</v>
      </c>
      <c r="D272" s="115"/>
      <c r="E272" s="115"/>
      <c r="F272" s="115"/>
      <c r="G272" s="115"/>
      <c r="H272" s="115"/>
      <c r="I272" s="115"/>
      <c r="J272" s="115"/>
      <c r="K272" s="115"/>
      <c r="L272" s="115"/>
      <c r="M272" s="115"/>
      <c r="N272" s="115">
        <v>-35.597783597593398</v>
      </c>
      <c r="O272" s="115"/>
      <c r="P272" s="115"/>
      <c r="Q272" s="115">
        <v>-20.8068575063613</v>
      </c>
    </row>
    <row r="273" spans="1:17" x14ac:dyDescent="0.25">
      <c r="A273" s="113" t="s">
        <v>217</v>
      </c>
      <c r="B273" s="114">
        <v>43973</v>
      </c>
      <c r="C273" s="115">
        <v>6.7055999999999996</v>
      </c>
      <c r="D273" s="115"/>
      <c r="E273" s="115"/>
      <c r="F273" s="115"/>
      <c r="G273" s="115"/>
      <c r="H273" s="115"/>
      <c r="I273" s="115"/>
      <c r="J273" s="115"/>
      <c r="K273" s="115"/>
      <c r="L273" s="115"/>
      <c r="M273" s="115"/>
      <c r="N273" s="115">
        <v>-31.910666995392301</v>
      </c>
      <c r="O273" s="115"/>
      <c r="P273" s="115"/>
      <c r="Q273" s="115">
        <v>-17.351457431457401</v>
      </c>
    </row>
    <row r="274" spans="1:17" x14ac:dyDescent="0.25">
      <c r="A274" s="113" t="s">
        <v>218</v>
      </c>
      <c r="B274" s="114">
        <v>43973</v>
      </c>
      <c r="C274" s="115">
        <v>15.436299999999999</v>
      </c>
      <c r="D274" s="115"/>
      <c r="E274" s="115"/>
      <c r="F274" s="115"/>
      <c r="G274" s="115"/>
      <c r="H274" s="115"/>
      <c r="I274" s="115"/>
      <c r="J274" s="115"/>
      <c r="K274" s="115"/>
      <c r="L274" s="115"/>
      <c r="M274" s="115"/>
      <c r="N274" s="115">
        <v>-20.449176219236598</v>
      </c>
      <c r="O274" s="115">
        <v>-0.92235410655205596</v>
      </c>
      <c r="P274" s="115">
        <v>5.98638410349362</v>
      </c>
      <c r="Q274" s="115">
        <v>9.6887182617187495</v>
      </c>
    </row>
    <row r="275" spans="1:17" x14ac:dyDescent="0.25">
      <c r="A275" s="113" t="s">
        <v>219</v>
      </c>
      <c r="B275" s="114">
        <v>43973</v>
      </c>
      <c r="C275" s="115">
        <v>68.180000000000007</v>
      </c>
      <c r="D275" s="115"/>
      <c r="E275" s="115"/>
      <c r="F275" s="115"/>
      <c r="G275" s="115"/>
      <c r="H275" s="115"/>
      <c r="I275" s="115"/>
      <c r="J275" s="115"/>
      <c r="K275" s="115"/>
      <c r="L275" s="115"/>
      <c r="M275" s="115"/>
      <c r="N275" s="115">
        <v>-16.84803894142</v>
      </c>
      <c r="O275" s="115">
        <v>9.3065961825648497E-2</v>
      </c>
      <c r="P275" s="115">
        <v>4.9506507639995796</v>
      </c>
      <c r="Q275" s="115">
        <v>10.311621466635</v>
      </c>
    </row>
    <row r="276" spans="1:17" x14ac:dyDescent="0.25">
      <c r="A276" s="113" t="s">
        <v>220</v>
      </c>
      <c r="B276" s="114">
        <v>43973</v>
      </c>
      <c r="C276" s="115">
        <v>21.42</v>
      </c>
      <c r="D276" s="115"/>
      <c r="E276" s="115"/>
      <c r="F276" s="115"/>
      <c r="G276" s="115"/>
      <c r="H276" s="115"/>
      <c r="I276" s="115"/>
      <c r="J276" s="115"/>
      <c r="K276" s="115"/>
      <c r="L276" s="115"/>
      <c r="M276" s="115"/>
      <c r="N276" s="115">
        <v>-15.4273465567732</v>
      </c>
      <c r="O276" s="115">
        <v>-1.51376907763769</v>
      </c>
      <c r="P276" s="115">
        <v>0.53632499825511104</v>
      </c>
      <c r="Q276" s="115">
        <v>8.5416293810483896</v>
      </c>
    </row>
    <row r="277" spans="1:17" x14ac:dyDescent="0.25">
      <c r="A277" s="113" t="s">
        <v>221</v>
      </c>
      <c r="B277" s="114">
        <v>43973</v>
      </c>
      <c r="C277" s="115">
        <v>10.6988</v>
      </c>
      <c r="D277" s="115"/>
      <c r="E277" s="115"/>
      <c r="F277" s="115"/>
      <c r="G277" s="115"/>
      <c r="H277" s="115"/>
      <c r="I277" s="115"/>
      <c r="J277" s="115"/>
      <c r="K277" s="115"/>
      <c r="L277" s="115"/>
      <c r="M277" s="115"/>
      <c r="N277" s="115">
        <v>-25.2654157356761</v>
      </c>
      <c r="O277" s="115">
        <v>-6.2577425546121104</v>
      </c>
      <c r="P277" s="115"/>
      <c r="Q277" s="115">
        <v>1.6846895640686901</v>
      </c>
    </row>
    <row r="278" spans="1:17" x14ac:dyDescent="0.25">
      <c r="A278" s="113" t="s">
        <v>222</v>
      </c>
      <c r="B278" s="114">
        <v>43973</v>
      </c>
      <c r="C278" s="115">
        <v>7.7850000000000001</v>
      </c>
      <c r="D278" s="115"/>
      <c r="E278" s="115"/>
      <c r="F278" s="115"/>
      <c r="G278" s="115"/>
      <c r="H278" s="115"/>
      <c r="I278" s="115"/>
      <c r="J278" s="115"/>
      <c r="K278" s="115"/>
      <c r="L278" s="115"/>
      <c r="M278" s="115"/>
      <c r="N278" s="115">
        <v>-28.829668847179502</v>
      </c>
      <c r="O278" s="115">
        <v>-9.9220698404155598</v>
      </c>
      <c r="P278" s="115"/>
      <c r="Q278" s="115">
        <v>-6.6650865622423696</v>
      </c>
    </row>
    <row r="279" spans="1:17" x14ac:dyDescent="0.25">
      <c r="A279" s="113" t="s">
        <v>223</v>
      </c>
      <c r="B279" s="114">
        <v>43973</v>
      </c>
      <c r="C279" s="115">
        <v>7.4237000000000002</v>
      </c>
      <c r="D279" s="115"/>
      <c r="E279" s="115"/>
      <c r="F279" s="115"/>
      <c r="G279" s="115"/>
      <c r="H279" s="115"/>
      <c r="I279" s="115"/>
      <c r="J279" s="115"/>
      <c r="K279" s="115"/>
      <c r="L279" s="115"/>
      <c r="M279" s="115"/>
      <c r="N279" s="115">
        <v>-26.279453396867201</v>
      </c>
      <c r="O279" s="115">
        <v>-8.3099066634986301</v>
      </c>
      <c r="P279" s="115"/>
      <c r="Q279" s="115">
        <v>-8.1769521739130404</v>
      </c>
    </row>
    <row r="280" spans="1:17" x14ac:dyDescent="0.25">
      <c r="A280" s="113" t="s">
        <v>224</v>
      </c>
      <c r="B280" s="114">
        <v>43973</v>
      </c>
      <c r="C280" s="115">
        <v>7.0331000000000001</v>
      </c>
      <c r="D280" s="115"/>
      <c r="E280" s="115"/>
      <c r="F280" s="115"/>
      <c r="G280" s="115"/>
      <c r="H280" s="115"/>
      <c r="I280" s="115"/>
      <c r="J280" s="115"/>
      <c r="K280" s="115"/>
      <c r="L280" s="115"/>
      <c r="M280" s="115"/>
      <c r="N280" s="115">
        <v>-21.040216168750099</v>
      </c>
      <c r="O280" s="115"/>
      <c r="P280" s="115"/>
      <c r="Q280" s="115">
        <v>-12.665713450292399</v>
      </c>
    </row>
    <row r="281" spans="1:17" x14ac:dyDescent="0.25">
      <c r="A281" s="113" t="s">
        <v>225</v>
      </c>
      <c r="B281" s="114">
        <v>43973</v>
      </c>
      <c r="C281" s="115">
        <v>7.3817000000000004</v>
      </c>
      <c r="D281" s="115"/>
      <c r="E281" s="115"/>
      <c r="F281" s="115"/>
      <c r="G281" s="115"/>
      <c r="H281" s="115"/>
      <c r="I281" s="115"/>
      <c r="J281" s="115"/>
      <c r="K281" s="115"/>
      <c r="L281" s="115"/>
      <c r="M281" s="115"/>
      <c r="N281" s="115">
        <v>-19.052459016393399</v>
      </c>
      <c r="O281" s="115"/>
      <c r="P281" s="115"/>
      <c r="Q281" s="115">
        <v>-12.143322744599701</v>
      </c>
    </row>
    <row r="282" spans="1:17" x14ac:dyDescent="0.25">
      <c r="A282" s="113" t="s">
        <v>226</v>
      </c>
      <c r="B282" s="114">
        <v>43973</v>
      </c>
      <c r="C282" s="115">
        <v>76.521100000000004</v>
      </c>
      <c r="D282" s="115"/>
      <c r="E282" s="115"/>
      <c r="F282" s="115"/>
      <c r="G282" s="115"/>
      <c r="H282" s="115"/>
      <c r="I282" s="115"/>
      <c r="J282" s="115"/>
      <c r="K282" s="115"/>
      <c r="L282" s="115"/>
      <c r="M282" s="115"/>
      <c r="N282" s="115">
        <v>-15.414436413085401</v>
      </c>
      <c r="O282" s="115">
        <v>-1.9185144056100401</v>
      </c>
      <c r="P282" s="115">
        <v>3.1272736386964102</v>
      </c>
      <c r="Q282" s="115">
        <v>10.845035933069299</v>
      </c>
    </row>
    <row r="283" spans="1:17" x14ac:dyDescent="0.25">
      <c r="A283" s="136"/>
      <c r="B283" s="136"/>
      <c r="C283" s="136"/>
      <c r="D283" s="118"/>
      <c r="E283" s="118"/>
      <c r="F283" s="118"/>
      <c r="G283" s="118"/>
      <c r="H283" s="118"/>
      <c r="I283" s="118"/>
      <c r="J283" s="118"/>
      <c r="K283" s="118"/>
      <c r="L283" s="118"/>
      <c r="M283" s="118"/>
      <c r="N283" s="118" t="s">
        <v>4</v>
      </c>
      <c r="O283" s="118" t="s">
        <v>5</v>
      </c>
      <c r="P283" s="118" t="s">
        <v>6</v>
      </c>
      <c r="Q283" s="118" t="s">
        <v>46</v>
      </c>
    </row>
    <row r="284" spans="1:17" x14ac:dyDescent="0.25">
      <c r="A284" s="136"/>
      <c r="B284" s="136"/>
      <c r="C284" s="136"/>
      <c r="D284" s="118"/>
      <c r="E284" s="118"/>
      <c r="F284" s="118"/>
      <c r="G284" s="118"/>
      <c r="H284" s="118"/>
      <c r="I284" s="118"/>
      <c r="J284" s="118"/>
      <c r="K284" s="118"/>
      <c r="L284" s="118"/>
      <c r="M284" s="118"/>
      <c r="N284" s="118" t="s">
        <v>0</v>
      </c>
      <c r="O284" s="118" t="s">
        <v>0</v>
      </c>
      <c r="P284" s="118" t="s">
        <v>0</v>
      </c>
      <c r="Q284" s="118" t="s">
        <v>0</v>
      </c>
    </row>
    <row r="285" spans="1:17" x14ac:dyDescent="0.25">
      <c r="A285" s="118" t="s">
        <v>7</v>
      </c>
      <c r="B285" s="118" t="s">
        <v>8</v>
      </c>
      <c r="C285" s="118" t="s">
        <v>9</v>
      </c>
      <c r="D285" s="118"/>
      <c r="E285" s="118"/>
      <c r="F285" s="118"/>
      <c r="G285" s="118"/>
      <c r="H285" s="118"/>
      <c r="I285" s="118"/>
      <c r="J285" s="118"/>
      <c r="K285" s="118"/>
      <c r="L285" s="118"/>
      <c r="M285" s="118"/>
      <c r="N285" s="118"/>
      <c r="O285" s="118"/>
      <c r="P285" s="118"/>
      <c r="Q285" s="118"/>
    </row>
    <row r="286" spans="1:17" x14ac:dyDescent="0.25">
      <c r="A286" s="112" t="s">
        <v>387</v>
      </c>
      <c r="B286" s="112"/>
      <c r="C286" s="112"/>
      <c r="D286" s="112"/>
      <c r="E286" s="112"/>
      <c r="F286" s="112"/>
      <c r="G286" s="112"/>
      <c r="H286" s="112"/>
      <c r="I286" s="112"/>
      <c r="J286" s="112"/>
      <c r="K286" s="112"/>
      <c r="L286" s="112"/>
      <c r="M286" s="112"/>
      <c r="N286" s="112"/>
      <c r="O286" s="112"/>
      <c r="P286" s="112"/>
      <c r="Q286" s="112"/>
    </row>
    <row r="287" spans="1:17" x14ac:dyDescent="0.25">
      <c r="A287" s="113" t="s">
        <v>266</v>
      </c>
      <c r="B287" s="114">
        <v>43973</v>
      </c>
      <c r="C287" s="115">
        <v>31.65</v>
      </c>
      <c r="D287" s="115"/>
      <c r="E287" s="115"/>
      <c r="F287" s="115"/>
      <c r="G287" s="115"/>
      <c r="H287" s="115"/>
      <c r="I287" s="115"/>
      <c r="J287" s="115"/>
      <c r="K287" s="115"/>
      <c r="L287" s="115"/>
      <c r="M287" s="115"/>
      <c r="N287" s="115">
        <v>-17.892385004342401</v>
      </c>
      <c r="O287" s="115">
        <v>-1.4107136941373899</v>
      </c>
      <c r="P287" s="115">
        <v>3.2173105705121801</v>
      </c>
      <c r="Q287" s="115">
        <v>8.8112945088636199</v>
      </c>
    </row>
    <row r="288" spans="1:17" x14ac:dyDescent="0.25">
      <c r="A288" s="113" t="s">
        <v>406</v>
      </c>
      <c r="B288" s="114">
        <v>43973</v>
      </c>
      <c r="C288" s="115">
        <v>25.89</v>
      </c>
      <c r="D288" s="115"/>
      <c r="E288" s="115"/>
      <c r="F288" s="115"/>
      <c r="G288" s="115"/>
      <c r="H288" s="115"/>
      <c r="I288" s="115"/>
      <c r="J288" s="115"/>
      <c r="K288" s="115"/>
      <c r="L288" s="115"/>
      <c r="M288" s="115"/>
      <c r="N288" s="115">
        <v>-16.599724136960401</v>
      </c>
      <c r="O288" s="115">
        <v>-0.56895648703922097</v>
      </c>
      <c r="P288" s="115">
        <v>4.0568923805047401</v>
      </c>
      <c r="Q288" s="115">
        <v>8.2106370237986308</v>
      </c>
    </row>
    <row r="289" spans="1:17" x14ac:dyDescent="0.25">
      <c r="A289" s="113" t="s">
        <v>267</v>
      </c>
      <c r="B289" s="114">
        <v>43973</v>
      </c>
      <c r="C289" s="115">
        <v>25.89</v>
      </c>
      <c r="D289" s="115"/>
      <c r="E289" s="115"/>
      <c r="F289" s="115"/>
      <c r="G289" s="115"/>
      <c r="H289" s="115"/>
      <c r="I289" s="115"/>
      <c r="J289" s="115"/>
      <c r="K289" s="115"/>
      <c r="L289" s="115"/>
      <c r="M289" s="115"/>
      <c r="N289" s="115">
        <v>-16.599724136960401</v>
      </c>
      <c r="O289" s="115">
        <v>-0.56895648703922097</v>
      </c>
      <c r="P289" s="115">
        <v>4.0568923805047401</v>
      </c>
      <c r="Q289" s="115">
        <v>8.2106370237986308</v>
      </c>
    </row>
    <row r="290" spans="1:17" x14ac:dyDescent="0.25">
      <c r="A290" s="113" t="s">
        <v>268</v>
      </c>
      <c r="B290" s="114">
        <v>43973</v>
      </c>
      <c r="C290" s="115">
        <v>39.51</v>
      </c>
      <c r="D290" s="115"/>
      <c r="E290" s="115"/>
      <c r="F290" s="115"/>
      <c r="G290" s="115"/>
      <c r="H290" s="115"/>
      <c r="I290" s="115"/>
      <c r="J290" s="115"/>
      <c r="K290" s="115"/>
      <c r="L290" s="115"/>
      <c r="M290" s="115"/>
      <c r="N290" s="115">
        <v>-11.6924551251228</v>
      </c>
      <c r="O290" s="115">
        <v>3.9035216592126201</v>
      </c>
      <c r="P290" s="115">
        <v>5.3581216149054001</v>
      </c>
      <c r="Q290" s="115">
        <v>14.119685241285101</v>
      </c>
    </row>
    <row r="291" spans="1:17" x14ac:dyDescent="0.25">
      <c r="A291" s="113" t="s">
        <v>269</v>
      </c>
      <c r="B291" s="114">
        <v>43973</v>
      </c>
      <c r="C291" s="115">
        <v>34.72</v>
      </c>
      <c r="D291" s="115"/>
      <c r="E291" s="115"/>
      <c r="F291" s="115"/>
      <c r="G291" s="115"/>
      <c r="H291" s="115"/>
      <c r="I291" s="115"/>
      <c r="J291" s="115"/>
      <c r="K291" s="115"/>
      <c r="L291" s="115"/>
      <c r="M291" s="115"/>
      <c r="N291" s="115">
        <v>-20.5111808704414</v>
      </c>
      <c r="O291" s="115">
        <v>-6.2491674323442696</v>
      </c>
      <c r="P291" s="115">
        <v>-1.0158359077120001</v>
      </c>
      <c r="Q291" s="115">
        <v>-2.1415624719089901</v>
      </c>
    </row>
    <row r="292" spans="1:17" x14ac:dyDescent="0.25">
      <c r="A292" s="113" t="s">
        <v>270</v>
      </c>
      <c r="B292" s="114">
        <v>43973</v>
      </c>
      <c r="C292" s="115">
        <v>33.572000000000003</v>
      </c>
      <c r="D292" s="115"/>
      <c r="E292" s="115"/>
      <c r="F292" s="115"/>
      <c r="G292" s="115"/>
      <c r="H292" s="115"/>
      <c r="I292" s="115"/>
      <c r="J292" s="115"/>
      <c r="K292" s="115"/>
      <c r="L292" s="115"/>
      <c r="M292" s="115"/>
      <c r="N292" s="115">
        <v>-11.378999874260399</v>
      </c>
      <c r="O292" s="115">
        <v>0.11846612995113801</v>
      </c>
      <c r="P292" s="115">
        <v>2.6724284420923299</v>
      </c>
      <c r="Q292" s="115">
        <v>8.7829860050474107</v>
      </c>
    </row>
    <row r="293" spans="1:17" x14ac:dyDescent="0.25">
      <c r="A293" s="113" t="s">
        <v>271</v>
      </c>
      <c r="B293" s="114">
        <v>43973</v>
      </c>
      <c r="C293" s="115">
        <v>7.94</v>
      </c>
      <c r="D293" s="115"/>
      <c r="E293" s="115"/>
      <c r="F293" s="115"/>
      <c r="G293" s="115"/>
      <c r="H293" s="115"/>
      <c r="I293" s="115"/>
      <c r="J293" s="115"/>
      <c r="K293" s="115"/>
      <c r="L293" s="115"/>
      <c r="M293" s="115"/>
      <c r="N293" s="115">
        <v>-5.5733156598636802</v>
      </c>
      <c r="O293" s="115"/>
      <c r="P293" s="115"/>
      <c r="Q293" s="115">
        <v>-9.7243854237690108</v>
      </c>
    </row>
    <row r="294" spans="1:17" x14ac:dyDescent="0.25">
      <c r="A294" s="113" t="s">
        <v>272</v>
      </c>
      <c r="B294" s="114">
        <v>43973</v>
      </c>
      <c r="C294" s="115">
        <v>9.6</v>
      </c>
      <c r="D294" s="115"/>
      <c r="E294" s="115"/>
      <c r="F294" s="115"/>
      <c r="G294" s="115"/>
      <c r="H294" s="115"/>
      <c r="I294" s="115"/>
      <c r="J294" s="115"/>
      <c r="K294" s="115"/>
      <c r="L294" s="115"/>
      <c r="M294" s="115"/>
      <c r="N294" s="115">
        <v>-9.2374518371605401</v>
      </c>
      <c r="O294" s="115"/>
      <c r="P294" s="115"/>
      <c r="Q294" s="115">
        <v>-2.5319434790168001</v>
      </c>
    </row>
    <row r="295" spans="1:17" x14ac:dyDescent="0.25">
      <c r="A295" s="113" t="s">
        <v>273</v>
      </c>
      <c r="B295" s="114">
        <v>43973</v>
      </c>
      <c r="C295" s="115">
        <v>47.4</v>
      </c>
      <c r="D295" s="115"/>
      <c r="E295" s="115"/>
      <c r="F295" s="115"/>
      <c r="G295" s="115"/>
      <c r="H295" s="115"/>
      <c r="I295" s="115"/>
      <c r="J295" s="115"/>
      <c r="K295" s="115"/>
      <c r="L295" s="115"/>
      <c r="M295" s="115"/>
      <c r="N295" s="115">
        <v>-6.1033023906697998</v>
      </c>
      <c r="O295" s="115">
        <v>2.7289998117284799</v>
      </c>
      <c r="P295" s="115">
        <v>4.7985090208876304</v>
      </c>
      <c r="Q295" s="115">
        <v>14.8423626354143</v>
      </c>
    </row>
    <row r="296" spans="1:17" x14ac:dyDescent="0.25">
      <c r="A296" s="113" t="s">
        <v>274</v>
      </c>
      <c r="B296" s="114">
        <v>43973</v>
      </c>
      <c r="C296" s="115">
        <v>57.55</v>
      </c>
      <c r="D296" s="115"/>
      <c r="E296" s="115"/>
      <c r="F296" s="115"/>
      <c r="G296" s="115"/>
      <c r="H296" s="115"/>
      <c r="I296" s="115"/>
      <c r="J296" s="115"/>
      <c r="K296" s="115"/>
      <c r="L296" s="115"/>
      <c r="M296" s="115"/>
      <c r="N296" s="115">
        <v>-12.304446081430299</v>
      </c>
      <c r="O296" s="115">
        <v>2.46089871326358</v>
      </c>
      <c r="P296" s="115">
        <v>4.6838417117563296</v>
      </c>
      <c r="Q296" s="115">
        <v>16.316050676348201</v>
      </c>
    </row>
    <row r="297" spans="1:17" x14ac:dyDescent="0.25">
      <c r="A297" s="113" t="s">
        <v>275</v>
      </c>
      <c r="B297" s="114">
        <v>43973</v>
      </c>
      <c r="C297" s="115">
        <v>39.595999999999997</v>
      </c>
      <c r="D297" s="115"/>
      <c r="E297" s="115"/>
      <c r="F297" s="115"/>
      <c r="G297" s="115"/>
      <c r="H297" s="115"/>
      <c r="I297" s="115"/>
      <c r="J297" s="115"/>
      <c r="K297" s="115"/>
      <c r="L297" s="115"/>
      <c r="M297" s="115"/>
      <c r="N297" s="115">
        <v>-17.641767417535799</v>
      </c>
      <c r="O297" s="115">
        <v>-1.95471077520799</v>
      </c>
      <c r="P297" s="115">
        <v>5.0101457814302304</v>
      </c>
      <c r="Q297" s="115">
        <v>10.8576306134213</v>
      </c>
    </row>
    <row r="298" spans="1:17" x14ac:dyDescent="0.25">
      <c r="A298" s="113" t="s">
        <v>276</v>
      </c>
      <c r="B298" s="114">
        <v>43973</v>
      </c>
      <c r="C298" s="115">
        <v>36.97</v>
      </c>
      <c r="D298" s="115"/>
      <c r="E298" s="115"/>
      <c r="F298" s="115"/>
      <c r="G298" s="115"/>
      <c r="H298" s="115"/>
      <c r="I298" s="115"/>
      <c r="J298" s="115"/>
      <c r="K298" s="115"/>
      <c r="L298" s="115"/>
      <c r="M298" s="115"/>
      <c r="N298" s="115">
        <v>-20.8626282107478</v>
      </c>
      <c r="O298" s="115">
        <v>-4.2375528145957801</v>
      </c>
      <c r="P298" s="115">
        <v>0.29057069917813999</v>
      </c>
      <c r="Q298" s="115">
        <v>12.1531188483322</v>
      </c>
    </row>
    <row r="299" spans="1:17" x14ac:dyDescent="0.25">
      <c r="A299" s="113" t="s">
        <v>277</v>
      </c>
      <c r="B299" s="114">
        <v>43973</v>
      </c>
      <c r="C299" s="115">
        <v>11.2219</v>
      </c>
      <c r="D299" s="115"/>
      <c r="E299" s="115"/>
      <c r="F299" s="115"/>
      <c r="G299" s="115"/>
      <c r="H299" s="115"/>
      <c r="I299" s="115"/>
      <c r="J299" s="115"/>
      <c r="K299" s="115"/>
      <c r="L299" s="115"/>
      <c r="M299" s="115"/>
      <c r="N299" s="115">
        <v>-21.622571281450199</v>
      </c>
      <c r="O299" s="115">
        <v>-4.3539871478974499</v>
      </c>
      <c r="P299" s="115"/>
      <c r="Q299" s="115">
        <v>2.6563492669115401</v>
      </c>
    </row>
    <row r="300" spans="1:17" x14ac:dyDescent="0.25">
      <c r="A300" s="113" t="s">
        <v>278</v>
      </c>
      <c r="B300" s="114">
        <v>43973</v>
      </c>
      <c r="C300" s="115">
        <v>409.71620000000001</v>
      </c>
      <c r="D300" s="115"/>
      <c r="E300" s="115"/>
      <c r="F300" s="115"/>
      <c r="G300" s="115"/>
      <c r="H300" s="115"/>
      <c r="I300" s="115"/>
      <c r="J300" s="115"/>
      <c r="K300" s="115"/>
      <c r="L300" s="115"/>
      <c r="M300" s="115"/>
      <c r="N300" s="115">
        <v>-27.366425487390099</v>
      </c>
      <c r="O300" s="115">
        <v>-5.8882969806948902</v>
      </c>
      <c r="P300" s="115">
        <v>-0.603868784953696</v>
      </c>
      <c r="Q300" s="115">
        <v>19.2084548561843</v>
      </c>
    </row>
    <row r="301" spans="1:17" x14ac:dyDescent="0.25">
      <c r="A301" s="113" t="s">
        <v>279</v>
      </c>
      <c r="B301" s="114">
        <v>43973</v>
      </c>
      <c r="C301" s="115">
        <v>269.34199999999998</v>
      </c>
      <c r="D301" s="115"/>
      <c r="E301" s="115"/>
      <c r="F301" s="115"/>
      <c r="G301" s="115"/>
      <c r="H301" s="115"/>
      <c r="I301" s="115"/>
      <c r="J301" s="115"/>
      <c r="K301" s="115"/>
      <c r="L301" s="115"/>
      <c r="M301" s="115"/>
      <c r="N301" s="115">
        <v>-25.8169370639229</v>
      </c>
      <c r="O301" s="115">
        <v>-3.5882606031916402</v>
      </c>
      <c r="P301" s="115">
        <v>2.8168979075550502</v>
      </c>
      <c r="Q301" s="115">
        <v>18.505205542120201</v>
      </c>
    </row>
    <row r="302" spans="1:17" x14ac:dyDescent="0.25">
      <c r="A302" s="113" t="s">
        <v>280</v>
      </c>
      <c r="B302" s="114">
        <v>43973</v>
      </c>
      <c r="C302" s="115">
        <v>375.57600000000002</v>
      </c>
      <c r="D302" s="115"/>
      <c r="E302" s="115"/>
      <c r="F302" s="115"/>
      <c r="G302" s="115"/>
      <c r="H302" s="115"/>
      <c r="I302" s="115"/>
      <c r="J302" s="115"/>
      <c r="K302" s="115"/>
      <c r="L302" s="115"/>
      <c r="M302" s="115"/>
      <c r="N302" s="115">
        <v>-28.071944429756901</v>
      </c>
      <c r="O302" s="115">
        <v>-7.49559628075502</v>
      </c>
      <c r="P302" s="115">
        <v>-0.93338291384994598</v>
      </c>
      <c r="Q302" s="115">
        <v>22.0226189517943</v>
      </c>
    </row>
    <row r="303" spans="1:17" x14ac:dyDescent="0.25">
      <c r="A303" s="113" t="s">
        <v>281</v>
      </c>
      <c r="B303" s="114">
        <v>43973</v>
      </c>
      <c r="C303" s="115">
        <v>28.306100000000001</v>
      </c>
      <c r="D303" s="115"/>
      <c r="E303" s="115"/>
      <c r="F303" s="115"/>
      <c r="G303" s="115"/>
      <c r="H303" s="115"/>
      <c r="I303" s="115"/>
      <c r="J303" s="115"/>
      <c r="K303" s="115"/>
      <c r="L303" s="115"/>
      <c r="M303" s="115"/>
      <c r="N303" s="115">
        <v>-22.086930283013601</v>
      </c>
      <c r="O303" s="115">
        <v>-5.8891145802786502</v>
      </c>
      <c r="P303" s="115">
        <v>1.2983348688938301</v>
      </c>
      <c r="Q303" s="115">
        <v>8.0828778893484099</v>
      </c>
    </row>
    <row r="304" spans="1:17" x14ac:dyDescent="0.25">
      <c r="A304" s="113" t="s">
        <v>282</v>
      </c>
      <c r="B304" s="114">
        <v>43973</v>
      </c>
      <c r="C304" s="115">
        <v>299.04000000000002</v>
      </c>
      <c r="D304" s="115"/>
      <c r="E304" s="115"/>
      <c r="F304" s="115"/>
      <c r="G304" s="115"/>
      <c r="H304" s="115"/>
      <c r="I304" s="115"/>
      <c r="J304" s="115"/>
      <c r="K304" s="115"/>
      <c r="L304" s="115"/>
      <c r="M304" s="115"/>
      <c r="N304" s="115">
        <v>-21.4448170052992</v>
      </c>
      <c r="O304" s="115">
        <v>-2.3130481948071102</v>
      </c>
      <c r="P304" s="115">
        <v>2.1307416928864602</v>
      </c>
      <c r="Q304" s="115">
        <v>17.7720129963947</v>
      </c>
    </row>
    <row r="305" spans="1:17" x14ac:dyDescent="0.25">
      <c r="A305" s="113" t="s">
        <v>283</v>
      </c>
      <c r="B305" s="114">
        <v>43973</v>
      </c>
      <c r="C305" s="115">
        <v>7.82</v>
      </c>
      <c r="D305" s="115"/>
      <c r="E305" s="115"/>
      <c r="F305" s="115"/>
      <c r="G305" s="115"/>
      <c r="H305" s="115"/>
      <c r="I305" s="115"/>
      <c r="J305" s="115"/>
      <c r="K305" s="115"/>
      <c r="L305" s="115"/>
      <c r="M305" s="115"/>
      <c r="N305" s="115">
        <v>-27.849966004381599</v>
      </c>
      <c r="O305" s="115"/>
      <c r="P305" s="115"/>
      <c r="Q305" s="115">
        <v>-10.7267810530138</v>
      </c>
    </row>
    <row r="306" spans="1:17" x14ac:dyDescent="0.25">
      <c r="A306" s="113" t="s">
        <v>284</v>
      </c>
      <c r="B306" s="114">
        <v>43973</v>
      </c>
      <c r="C306" s="115">
        <v>22.08</v>
      </c>
      <c r="D306" s="115"/>
      <c r="E306" s="115"/>
      <c r="F306" s="115"/>
      <c r="G306" s="115"/>
      <c r="H306" s="115"/>
      <c r="I306" s="115"/>
      <c r="J306" s="115"/>
      <c r="K306" s="115"/>
      <c r="L306" s="115"/>
      <c r="M306" s="115"/>
      <c r="N306" s="115">
        <v>-14.3129973249904</v>
      </c>
      <c r="O306" s="115">
        <v>-1.8920496886663301</v>
      </c>
      <c r="P306" s="115">
        <v>1.5397759888928899</v>
      </c>
      <c r="Q306" s="115">
        <v>12.5466698877251</v>
      </c>
    </row>
    <row r="307" spans="1:17" x14ac:dyDescent="0.25">
      <c r="A307" s="113" t="s">
        <v>285</v>
      </c>
      <c r="B307" s="114">
        <v>43973</v>
      </c>
      <c r="C307" s="115">
        <v>40.57</v>
      </c>
      <c r="D307" s="115"/>
      <c r="E307" s="115"/>
      <c r="F307" s="115"/>
      <c r="G307" s="115"/>
      <c r="H307" s="115"/>
      <c r="I307" s="115"/>
      <c r="J307" s="115"/>
      <c r="K307" s="115"/>
      <c r="L307" s="115"/>
      <c r="M307" s="115"/>
      <c r="N307" s="115">
        <v>-27.258294843146999</v>
      </c>
      <c r="O307" s="115">
        <v>-5.2034859696706901</v>
      </c>
      <c r="P307" s="115">
        <v>0.207075987682316</v>
      </c>
      <c r="Q307" s="115">
        <v>13.057682454939499</v>
      </c>
    </row>
    <row r="308" spans="1:17" x14ac:dyDescent="0.25">
      <c r="A308" s="113" t="s">
        <v>286</v>
      </c>
      <c r="B308" s="114">
        <v>43973</v>
      </c>
      <c r="C308" s="115">
        <v>7.66</v>
      </c>
      <c r="D308" s="115"/>
      <c r="E308" s="115"/>
      <c r="F308" s="115"/>
      <c r="G308" s="115"/>
      <c r="H308" s="115"/>
      <c r="I308" s="115"/>
      <c r="J308" s="115"/>
      <c r="K308" s="115"/>
      <c r="L308" s="115"/>
      <c r="M308" s="115"/>
      <c r="N308" s="115">
        <v>-20.8107528338527</v>
      </c>
      <c r="O308" s="115"/>
      <c r="P308" s="115"/>
      <c r="Q308" s="115">
        <v>-10.5125799646391</v>
      </c>
    </row>
    <row r="309" spans="1:17" x14ac:dyDescent="0.25">
      <c r="A309" s="113" t="s">
        <v>287</v>
      </c>
      <c r="B309" s="114">
        <v>43973</v>
      </c>
      <c r="C309" s="115">
        <v>42.74</v>
      </c>
      <c r="D309" s="115"/>
      <c r="E309" s="115"/>
      <c r="F309" s="115"/>
      <c r="G309" s="115"/>
      <c r="H309" s="115"/>
      <c r="I309" s="115"/>
      <c r="J309" s="115"/>
      <c r="K309" s="115"/>
      <c r="L309" s="115"/>
      <c r="M309" s="115"/>
      <c r="N309" s="115">
        <v>-15.4911553165295</v>
      </c>
      <c r="O309" s="115">
        <v>0.442144026469804</v>
      </c>
      <c r="P309" s="115">
        <v>4.3485108619208201</v>
      </c>
      <c r="Q309" s="115">
        <v>11.444325522956399</v>
      </c>
    </row>
    <row r="310" spans="1:17" x14ac:dyDescent="0.25">
      <c r="A310" s="113" t="s">
        <v>288</v>
      </c>
      <c r="B310" s="114">
        <v>43973</v>
      </c>
      <c r="C310" s="115">
        <v>7.9154999999999998</v>
      </c>
      <c r="D310" s="115"/>
      <c r="E310" s="115"/>
      <c r="F310" s="115"/>
      <c r="G310" s="115"/>
      <c r="H310" s="115"/>
      <c r="I310" s="115"/>
      <c r="J310" s="115"/>
      <c r="K310" s="115"/>
      <c r="L310" s="115"/>
      <c r="M310" s="115"/>
      <c r="N310" s="115"/>
      <c r="O310" s="115"/>
      <c r="P310" s="115"/>
      <c r="Q310" s="115">
        <v>-32.5102556433148</v>
      </c>
    </row>
    <row r="311" spans="1:17" x14ac:dyDescent="0.25">
      <c r="A311" s="113" t="s">
        <v>289</v>
      </c>
      <c r="B311" s="114">
        <v>43973</v>
      </c>
      <c r="C311" s="115">
        <v>13.536300000000001</v>
      </c>
      <c r="D311" s="115"/>
      <c r="E311" s="115"/>
      <c r="F311" s="115"/>
      <c r="G311" s="115"/>
      <c r="H311" s="115"/>
      <c r="I311" s="115"/>
      <c r="J311" s="115"/>
      <c r="K311" s="115"/>
      <c r="L311" s="115"/>
      <c r="M311" s="115"/>
      <c r="N311" s="115">
        <v>-20.537971041809499</v>
      </c>
      <c r="O311" s="115">
        <v>-2.0831190193768401</v>
      </c>
      <c r="P311" s="115">
        <v>2.8707260458983201</v>
      </c>
      <c r="Q311" s="115">
        <v>2.5232660196384602</v>
      </c>
    </row>
    <row r="312" spans="1:17" x14ac:dyDescent="0.25">
      <c r="A312" s="113" t="s">
        <v>290</v>
      </c>
      <c r="B312" s="114">
        <v>43973</v>
      </c>
      <c r="C312" s="115">
        <v>36.045000000000002</v>
      </c>
      <c r="D312" s="115"/>
      <c r="E312" s="115"/>
      <c r="F312" s="115"/>
      <c r="G312" s="115"/>
      <c r="H312" s="115"/>
      <c r="I312" s="115"/>
      <c r="J312" s="115"/>
      <c r="K312" s="115"/>
      <c r="L312" s="115"/>
      <c r="M312" s="115"/>
      <c r="N312" s="115">
        <v>-18.7168906804574</v>
      </c>
      <c r="O312" s="115">
        <v>-2.16081051703889</v>
      </c>
      <c r="P312" s="115">
        <v>3.1765831216989899</v>
      </c>
      <c r="Q312" s="115">
        <v>9.2426494233321499</v>
      </c>
    </row>
    <row r="313" spans="1:17" x14ac:dyDescent="0.25">
      <c r="A313" s="113" t="s">
        <v>291</v>
      </c>
      <c r="B313" s="114">
        <v>43973</v>
      </c>
      <c r="C313" s="115">
        <v>42.515999999999998</v>
      </c>
      <c r="D313" s="115"/>
      <c r="E313" s="115"/>
      <c r="F313" s="115"/>
      <c r="G313" s="115"/>
      <c r="H313" s="115"/>
      <c r="I313" s="115"/>
      <c r="J313" s="115"/>
      <c r="K313" s="115"/>
      <c r="L313" s="115"/>
      <c r="M313" s="115"/>
      <c r="N313" s="115">
        <v>-20.160944235715601</v>
      </c>
      <c r="O313" s="115">
        <v>-4.4927025121929303</v>
      </c>
      <c r="P313" s="115">
        <v>2.7049350627026598</v>
      </c>
      <c r="Q313" s="115">
        <v>10.697170192495101</v>
      </c>
    </row>
    <row r="314" spans="1:17" x14ac:dyDescent="0.25">
      <c r="A314" s="113" t="s">
        <v>292</v>
      </c>
      <c r="B314" s="114">
        <v>43973</v>
      </c>
      <c r="C314" s="115">
        <v>53.811999999999998</v>
      </c>
      <c r="D314" s="115"/>
      <c r="E314" s="115"/>
      <c r="F314" s="115"/>
      <c r="G314" s="115"/>
      <c r="H314" s="115"/>
      <c r="I314" s="115"/>
      <c r="J314" s="115"/>
      <c r="K314" s="115"/>
      <c r="L314" s="115"/>
      <c r="M314" s="115"/>
      <c r="N314" s="115">
        <v>-18.7219431697321</v>
      </c>
      <c r="O314" s="115">
        <v>-1.1777401729503401</v>
      </c>
      <c r="P314" s="115">
        <v>1.13332927127981</v>
      </c>
      <c r="Q314" s="115">
        <v>7.7326180550183903</v>
      </c>
    </row>
    <row r="315" spans="1:17" x14ac:dyDescent="0.25">
      <c r="A315" s="113" t="s">
        <v>293</v>
      </c>
      <c r="B315" s="114">
        <v>43973</v>
      </c>
      <c r="C315" s="115">
        <v>9.0879999999999992</v>
      </c>
      <c r="D315" s="115"/>
      <c r="E315" s="115"/>
      <c r="F315" s="115"/>
      <c r="G315" s="115"/>
      <c r="H315" s="115"/>
      <c r="I315" s="115"/>
      <c r="J315" s="115"/>
      <c r="K315" s="115"/>
      <c r="L315" s="115"/>
      <c r="M315" s="115"/>
      <c r="N315" s="115">
        <v>-21.329725639630201</v>
      </c>
      <c r="O315" s="115">
        <v>-6.2214638564061104</v>
      </c>
      <c r="P315" s="115"/>
      <c r="Q315" s="115">
        <v>-2.6253666252890402</v>
      </c>
    </row>
    <row r="316" spans="1:17" x14ac:dyDescent="0.25">
      <c r="A316" s="113" t="s">
        <v>294</v>
      </c>
      <c r="B316" s="114">
        <v>43973</v>
      </c>
      <c r="C316" s="115">
        <v>14.327999999999999</v>
      </c>
      <c r="D316" s="115"/>
      <c r="E316" s="115"/>
      <c r="F316" s="115"/>
      <c r="G316" s="115"/>
      <c r="H316" s="115"/>
      <c r="I316" s="115"/>
      <c r="J316" s="115"/>
      <c r="K316" s="115"/>
      <c r="L316" s="115"/>
      <c r="M316" s="115"/>
      <c r="N316" s="115">
        <v>-18.183361820483199</v>
      </c>
      <c r="O316" s="115">
        <v>0.60103322480029897</v>
      </c>
      <c r="P316" s="115"/>
      <c r="Q316" s="115">
        <v>8.5112164952810794</v>
      </c>
    </row>
    <row r="317" spans="1:17" x14ac:dyDescent="0.25">
      <c r="A317" s="113" t="s">
        <v>295</v>
      </c>
      <c r="B317" s="114">
        <v>43973</v>
      </c>
      <c r="C317" s="115">
        <v>13.6411</v>
      </c>
      <c r="D317" s="115"/>
      <c r="E317" s="115"/>
      <c r="F317" s="115"/>
      <c r="G317" s="115"/>
      <c r="H317" s="115"/>
      <c r="I317" s="115"/>
      <c r="J317" s="115"/>
      <c r="K317" s="115"/>
      <c r="L317" s="115"/>
      <c r="M317" s="115"/>
      <c r="N317" s="115">
        <v>-19.904745204274899</v>
      </c>
      <c r="O317" s="115">
        <v>-3.4296716394039999</v>
      </c>
      <c r="P317" s="115">
        <v>5.2847762511725396</v>
      </c>
      <c r="Q317" s="115">
        <v>5.9905034381505304</v>
      </c>
    </row>
    <row r="318" spans="1:17" x14ac:dyDescent="0.25">
      <c r="A318" s="113" t="s">
        <v>296</v>
      </c>
      <c r="B318" s="114">
        <v>43973</v>
      </c>
      <c r="C318" s="115">
        <v>36.256300000000003</v>
      </c>
      <c r="D318" s="115"/>
      <c r="E318" s="115"/>
      <c r="F318" s="115"/>
      <c r="G318" s="115"/>
      <c r="H318" s="115"/>
      <c r="I318" s="115"/>
      <c r="J318" s="115"/>
      <c r="K318" s="115"/>
      <c r="L318" s="115"/>
      <c r="M318" s="115"/>
      <c r="N318" s="115">
        <v>-34.323110699862198</v>
      </c>
      <c r="O318" s="115">
        <v>-11.9657107731711</v>
      </c>
      <c r="P318" s="115">
        <v>-4.6256770721036098</v>
      </c>
      <c r="Q318" s="115">
        <v>9.1726060878672993</v>
      </c>
    </row>
    <row r="319" spans="1:17" x14ac:dyDescent="0.25">
      <c r="A319" s="113" t="s">
        <v>297</v>
      </c>
      <c r="B319" s="114">
        <v>43973</v>
      </c>
      <c r="C319" s="115">
        <v>9.1477000000000004</v>
      </c>
      <c r="D319" s="115"/>
      <c r="E319" s="115"/>
      <c r="F319" s="115"/>
      <c r="G319" s="115"/>
      <c r="H319" s="115"/>
      <c r="I319" s="115"/>
      <c r="J319" s="115"/>
      <c r="K319" s="115"/>
      <c r="L319" s="115"/>
      <c r="M319" s="115"/>
      <c r="N319" s="115"/>
      <c r="O319" s="115"/>
      <c r="P319" s="115"/>
      <c r="Q319" s="115">
        <v>-10.175348838848</v>
      </c>
    </row>
    <row r="320" spans="1:17" x14ac:dyDescent="0.25">
      <c r="A320" s="113" t="s">
        <v>298</v>
      </c>
      <c r="B320" s="114">
        <v>43973</v>
      </c>
      <c r="C320" s="115">
        <v>11.44</v>
      </c>
      <c r="D320" s="115"/>
      <c r="E320" s="115"/>
      <c r="F320" s="115"/>
      <c r="G320" s="115"/>
      <c r="H320" s="115"/>
      <c r="I320" s="115"/>
      <c r="J320" s="115"/>
      <c r="K320" s="115"/>
      <c r="L320" s="115"/>
      <c r="M320" s="115"/>
      <c r="N320" s="115">
        <v>-20.389201760186101</v>
      </c>
      <c r="O320" s="115">
        <v>-2.99381855768282</v>
      </c>
      <c r="P320" s="115"/>
      <c r="Q320" s="115">
        <v>3.0698074826253499</v>
      </c>
    </row>
    <row r="321" spans="1:17" x14ac:dyDescent="0.25">
      <c r="A321" s="113" t="s">
        <v>299</v>
      </c>
      <c r="B321" s="114">
        <v>43973</v>
      </c>
      <c r="C321" s="115">
        <v>149.13</v>
      </c>
      <c r="D321" s="115"/>
      <c r="E321" s="115"/>
      <c r="F321" s="115"/>
      <c r="G321" s="115"/>
      <c r="H321" s="115"/>
      <c r="I321" s="115"/>
      <c r="J321" s="115"/>
      <c r="K321" s="115"/>
      <c r="L321" s="115"/>
      <c r="M321" s="115"/>
      <c r="N321" s="115">
        <v>-23.1761577847757</v>
      </c>
      <c r="O321" s="115">
        <v>-5.8168141346250799</v>
      </c>
      <c r="P321" s="115">
        <v>-0.69688061310619398</v>
      </c>
      <c r="Q321" s="115">
        <v>16.976607389335999</v>
      </c>
    </row>
    <row r="322" spans="1:17" x14ac:dyDescent="0.25">
      <c r="A322" s="113" t="s">
        <v>300</v>
      </c>
      <c r="B322" s="114">
        <v>43973</v>
      </c>
      <c r="C322" s="115">
        <v>160.66999999999999</v>
      </c>
      <c r="D322" s="115"/>
      <c r="E322" s="115"/>
      <c r="F322" s="115"/>
      <c r="G322" s="115"/>
      <c r="H322" s="115"/>
      <c r="I322" s="115"/>
      <c r="J322" s="115"/>
      <c r="K322" s="115"/>
      <c r="L322" s="115"/>
      <c r="M322" s="115"/>
      <c r="N322" s="115">
        <v>-22.443695394396499</v>
      </c>
      <c r="O322" s="115">
        <v>-4.2715046492204003</v>
      </c>
      <c r="P322" s="115">
        <v>2.8957078301358101</v>
      </c>
      <c r="Q322" s="115">
        <v>14.105665174567701</v>
      </c>
    </row>
    <row r="323" spans="1:17" x14ac:dyDescent="0.25">
      <c r="A323" s="113" t="s">
        <v>301</v>
      </c>
      <c r="B323" s="114">
        <v>43973</v>
      </c>
      <c r="C323" s="115">
        <v>81.594300000000004</v>
      </c>
      <c r="D323" s="115"/>
      <c r="E323" s="115"/>
      <c r="F323" s="115"/>
      <c r="G323" s="115"/>
      <c r="H323" s="115"/>
      <c r="I323" s="115"/>
      <c r="J323" s="115"/>
      <c r="K323" s="115"/>
      <c r="L323" s="115"/>
      <c r="M323" s="115"/>
      <c r="N323" s="115">
        <v>-11.505180779932401</v>
      </c>
      <c r="O323" s="115">
        <v>-9.7588171018994099E-2</v>
      </c>
      <c r="P323" s="115">
        <v>7.6554309033966099</v>
      </c>
      <c r="Q323" s="115">
        <v>10.9761940824725</v>
      </c>
    </row>
    <row r="324" spans="1:17" x14ac:dyDescent="0.25">
      <c r="A324" s="113" t="s">
        <v>302</v>
      </c>
      <c r="B324" s="114">
        <v>43973</v>
      </c>
      <c r="C324" s="115">
        <v>39.47</v>
      </c>
      <c r="D324" s="115"/>
      <c r="E324" s="115"/>
      <c r="F324" s="115"/>
      <c r="G324" s="115"/>
      <c r="H324" s="115"/>
      <c r="I324" s="115"/>
      <c r="J324" s="115"/>
      <c r="K324" s="115"/>
      <c r="L324" s="115"/>
      <c r="M324" s="115"/>
      <c r="N324" s="115">
        <v>-27.409747718280599</v>
      </c>
      <c r="O324" s="115">
        <v>-6.5643875502604301</v>
      </c>
      <c r="P324" s="115">
        <v>0.60492307947280299</v>
      </c>
      <c r="Q324" s="115">
        <v>12.5708353831452</v>
      </c>
    </row>
    <row r="325" spans="1:17" x14ac:dyDescent="0.25">
      <c r="A325" s="113" t="s">
        <v>375</v>
      </c>
      <c r="B325" s="114">
        <v>43973</v>
      </c>
      <c r="C325" s="115">
        <v>113.71550000000001</v>
      </c>
      <c r="D325" s="115"/>
      <c r="E325" s="115"/>
      <c r="F325" s="115"/>
      <c r="G325" s="115"/>
      <c r="H325" s="115"/>
      <c r="I325" s="115"/>
      <c r="J325" s="115"/>
      <c r="K325" s="115"/>
      <c r="L325" s="115"/>
      <c r="M325" s="115"/>
      <c r="N325" s="115">
        <v>-19.7518239021516</v>
      </c>
      <c r="O325" s="115">
        <v>-4.1080582480588301</v>
      </c>
      <c r="P325" s="115">
        <v>-0.21194020324024199</v>
      </c>
      <c r="Q325" s="115">
        <v>14.022017944872101</v>
      </c>
    </row>
    <row r="326" spans="1:17" x14ac:dyDescent="0.25">
      <c r="A326" s="113" t="s">
        <v>304</v>
      </c>
      <c r="B326" s="114">
        <v>43973</v>
      </c>
      <c r="C326" s="115">
        <v>10.9406</v>
      </c>
      <c r="D326" s="115"/>
      <c r="E326" s="115"/>
      <c r="F326" s="115"/>
      <c r="G326" s="115"/>
      <c r="H326" s="115"/>
      <c r="I326" s="115"/>
      <c r="J326" s="115"/>
      <c r="K326" s="115"/>
      <c r="L326" s="115"/>
      <c r="M326" s="115"/>
      <c r="N326" s="115">
        <v>-17.784412397067701</v>
      </c>
      <c r="O326" s="115">
        <v>-3.0482531943436002</v>
      </c>
      <c r="P326" s="115"/>
      <c r="Q326" s="115">
        <v>2.1923496488722898</v>
      </c>
    </row>
    <row r="327" spans="1:17" x14ac:dyDescent="0.25">
      <c r="A327" s="113" t="s">
        <v>305</v>
      </c>
      <c r="B327" s="114">
        <v>43973</v>
      </c>
      <c r="C327" s="115">
        <v>11.367699999999999</v>
      </c>
      <c r="D327" s="115"/>
      <c r="E327" s="115"/>
      <c r="F327" s="115"/>
      <c r="G327" s="115"/>
      <c r="H327" s="115"/>
      <c r="I327" s="115"/>
      <c r="J327" s="115"/>
      <c r="K327" s="115"/>
      <c r="L327" s="115"/>
      <c r="M327" s="115"/>
      <c r="N327" s="115">
        <v>-17.093983391193301</v>
      </c>
      <c r="O327" s="115">
        <v>-3.2692349006922101</v>
      </c>
      <c r="P327" s="115">
        <v>3.22619307109253</v>
      </c>
      <c r="Q327" s="115">
        <v>2.4748072594244399</v>
      </c>
    </row>
    <row r="328" spans="1:17" x14ac:dyDescent="0.25">
      <c r="A328" s="113" t="s">
        <v>306</v>
      </c>
      <c r="B328" s="114">
        <v>43973</v>
      </c>
      <c r="C328" s="115">
        <v>10.5555</v>
      </c>
      <c r="D328" s="115"/>
      <c r="E328" s="115"/>
      <c r="F328" s="115"/>
      <c r="G328" s="115"/>
      <c r="H328" s="115"/>
      <c r="I328" s="115"/>
      <c r="J328" s="115"/>
      <c r="K328" s="115"/>
      <c r="L328" s="115"/>
      <c r="M328" s="115"/>
      <c r="N328" s="115">
        <v>-20.388665480288498</v>
      </c>
      <c r="O328" s="115">
        <v>-4.92863857330466</v>
      </c>
      <c r="P328" s="115">
        <v>0.66351201313320096</v>
      </c>
      <c r="Q328" s="115">
        <v>1.1011895501468201</v>
      </c>
    </row>
    <row r="329" spans="1:17" x14ac:dyDescent="0.25">
      <c r="A329" s="113" t="s">
        <v>307</v>
      </c>
      <c r="B329" s="114">
        <v>43973</v>
      </c>
      <c r="C329" s="115">
        <v>11.3636</v>
      </c>
      <c r="D329" s="115"/>
      <c r="E329" s="115"/>
      <c r="F329" s="115"/>
      <c r="G329" s="115"/>
      <c r="H329" s="115"/>
      <c r="I329" s="115"/>
      <c r="J329" s="115"/>
      <c r="K329" s="115"/>
      <c r="L329" s="115"/>
      <c r="M329" s="115"/>
      <c r="N329" s="115">
        <v>-8.9298020069178499</v>
      </c>
      <c r="O329" s="115">
        <v>4.2564858373528702</v>
      </c>
      <c r="P329" s="115"/>
      <c r="Q329" s="115">
        <v>4.14800933747137</v>
      </c>
    </row>
    <row r="330" spans="1:17" x14ac:dyDescent="0.25">
      <c r="A330" s="113" t="s">
        <v>308</v>
      </c>
      <c r="B330" s="114">
        <v>43973</v>
      </c>
      <c r="C330" s="115">
        <v>8.6069999999999993</v>
      </c>
      <c r="D330" s="115"/>
      <c r="E330" s="115"/>
      <c r="F330" s="115"/>
      <c r="G330" s="115"/>
      <c r="H330" s="115"/>
      <c r="I330" s="115"/>
      <c r="J330" s="115"/>
      <c r="K330" s="115"/>
      <c r="L330" s="115"/>
      <c r="M330" s="115"/>
      <c r="N330" s="115">
        <v>-17.305816050027499</v>
      </c>
      <c r="O330" s="115"/>
      <c r="P330" s="115"/>
      <c r="Q330" s="115">
        <v>-7.7913389620229303</v>
      </c>
    </row>
    <row r="331" spans="1:17" x14ac:dyDescent="0.25">
      <c r="A331" s="113" t="s">
        <v>309</v>
      </c>
      <c r="B331" s="114">
        <v>43973</v>
      </c>
      <c r="C331" s="115">
        <v>8.2725000000000009</v>
      </c>
      <c r="D331" s="115"/>
      <c r="E331" s="115"/>
      <c r="F331" s="115"/>
      <c r="G331" s="115"/>
      <c r="H331" s="115"/>
      <c r="I331" s="115"/>
      <c r="J331" s="115"/>
      <c r="K331" s="115"/>
      <c r="L331" s="115"/>
      <c r="M331" s="115"/>
      <c r="N331" s="115">
        <v>-18.495016001739</v>
      </c>
      <c r="O331" s="115"/>
      <c r="P331" s="115"/>
      <c r="Q331" s="115">
        <v>-8.4199142222460104</v>
      </c>
    </row>
    <row r="332" spans="1:17" x14ac:dyDescent="0.25">
      <c r="A332" s="113" t="s">
        <v>310</v>
      </c>
      <c r="B332" s="114">
        <v>43973</v>
      </c>
      <c r="C332" s="115">
        <v>33.657200000000003</v>
      </c>
      <c r="D332" s="115"/>
      <c r="E332" s="115"/>
      <c r="F332" s="115"/>
      <c r="G332" s="115"/>
      <c r="H332" s="115"/>
      <c r="I332" s="115"/>
      <c r="J332" s="115"/>
      <c r="K332" s="115"/>
      <c r="L332" s="115"/>
      <c r="M332" s="115"/>
      <c r="N332" s="115">
        <v>-6.4420589846223901</v>
      </c>
      <c r="O332" s="115">
        <v>3.4895644277686202</v>
      </c>
      <c r="P332" s="115">
        <v>9.2965702466014797</v>
      </c>
      <c r="Q332" s="115">
        <v>16.049956277278898</v>
      </c>
    </row>
    <row r="333" spans="1:17" x14ac:dyDescent="0.25">
      <c r="A333" s="113" t="s">
        <v>311</v>
      </c>
      <c r="B333" s="114">
        <v>43973</v>
      </c>
      <c r="C333" s="115">
        <v>24.193000000000001</v>
      </c>
      <c r="D333" s="115"/>
      <c r="E333" s="115"/>
      <c r="F333" s="115"/>
      <c r="G333" s="115"/>
      <c r="H333" s="115"/>
      <c r="I333" s="115"/>
      <c r="J333" s="115"/>
      <c r="K333" s="115"/>
      <c r="L333" s="115"/>
      <c r="M333" s="115"/>
      <c r="N333" s="115">
        <v>-2.5051849636187198</v>
      </c>
      <c r="O333" s="115">
        <v>7.5481529843040596</v>
      </c>
      <c r="P333" s="115">
        <v>9.2272017375667392</v>
      </c>
      <c r="Q333" s="115">
        <v>15.4319683622433</v>
      </c>
    </row>
    <row r="334" spans="1:17" x14ac:dyDescent="0.25">
      <c r="A334" s="113" t="s">
        <v>312</v>
      </c>
      <c r="B334" s="114">
        <v>43973</v>
      </c>
      <c r="C334" s="115">
        <v>9.1480999999999995</v>
      </c>
      <c r="D334" s="115"/>
      <c r="E334" s="115"/>
      <c r="F334" s="115"/>
      <c r="G334" s="115"/>
      <c r="H334" s="115"/>
      <c r="I334" s="115"/>
      <c r="J334" s="115"/>
      <c r="K334" s="115"/>
      <c r="L334" s="115"/>
      <c r="M334" s="115"/>
      <c r="N334" s="115">
        <v>-12.028221804932301</v>
      </c>
      <c r="O334" s="115"/>
      <c r="P334" s="115"/>
      <c r="Q334" s="115">
        <v>-6.5072333140012999</v>
      </c>
    </row>
    <row r="335" spans="1:17" x14ac:dyDescent="0.25">
      <c r="A335" s="113" t="s">
        <v>313</v>
      </c>
      <c r="B335" s="114">
        <v>43973</v>
      </c>
      <c r="C335" s="115">
        <v>74.132800000000003</v>
      </c>
      <c r="D335" s="115"/>
      <c r="E335" s="115"/>
      <c r="F335" s="115"/>
      <c r="G335" s="115"/>
      <c r="H335" s="115"/>
      <c r="I335" s="115"/>
      <c r="J335" s="115"/>
      <c r="K335" s="115"/>
      <c r="L335" s="115"/>
      <c r="M335" s="115"/>
      <c r="N335" s="115">
        <v>-27.2461373620486</v>
      </c>
      <c r="O335" s="115">
        <v>-7.0563808190310597</v>
      </c>
      <c r="P335" s="115">
        <v>0.38200195338203202</v>
      </c>
      <c r="Q335" s="115">
        <v>12.1332294566231</v>
      </c>
    </row>
    <row r="336" spans="1:17" x14ac:dyDescent="0.25">
      <c r="A336" s="113" t="s">
        <v>314</v>
      </c>
      <c r="B336" s="114">
        <v>43973</v>
      </c>
      <c r="C336" s="115">
        <v>6.6005000000000003</v>
      </c>
      <c r="D336" s="115"/>
      <c r="E336" s="115"/>
      <c r="F336" s="115"/>
      <c r="G336" s="115"/>
      <c r="H336" s="115"/>
      <c r="I336" s="115"/>
      <c r="J336" s="115"/>
      <c r="K336" s="115"/>
      <c r="L336" s="115"/>
      <c r="M336" s="115"/>
      <c r="N336" s="115">
        <v>-35.289453048542498</v>
      </c>
      <c r="O336" s="115">
        <v>-14.655171906671301</v>
      </c>
      <c r="P336" s="115"/>
      <c r="Q336" s="115">
        <v>-11.1635142827717</v>
      </c>
    </row>
    <row r="337" spans="1:17" x14ac:dyDescent="0.25">
      <c r="A337" s="113" t="s">
        <v>315</v>
      </c>
      <c r="B337" s="114">
        <v>43973</v>
      </c>
      <c r="C337" s="115">
        <v>5.5755999999999997</v>
      </c>
      <c r="D337" s="115"/>
      <c r="E337" s="115"/>
      <c r="F337" s="115"/>
      <c r="G337" s="115"/>
      <c r="H337" s="115"/>
      <c r="I337" s="115"/>
      <c r="J337" s="115"/>
      <c r="K337" s="115"/>
      <c r="L337" s="115"/>
      <c r="M337" s="115"/>
      <c r="N337" s="115">
        <v>-35.373665912552603</v>
      </c>
      <c r="O337" s="115">
        <v>-14.8716722765109</v>
      </c>
      <c r="P337" s="115"/>
      <c r="Q337" s="115">
        <v>-16.857370536429201</v>
      </c>
    </row>
    <row r="338" spans="1:17" x14ac:dyDescent="0.25">
      <c r="A338" s="113" t="s">
        <v>316</v>
      </c>
      <c r="B338" s="114">
        <v>43973</v>
      </c>
      <c r="C338" s="115">
        <v>4.9257</v>
      </c>
      <c r="D338" s="115"/>
      <c r="E338" s="115"/>
      <c r="F338" s="115"/>
      <c r="G338" s="115"/>
      <c r="H338" s="115"/>
      <c r="I338" s="115"/>
      <c r="J338" s="115"/>
      <c r="K338" s="115"/>
      <c r="L338" s="115"/>
      <c r="M338" s="115"/>
      <c r="N338" s="115">
        <v>-37.676099479574901</v>
      </c>
      <c r="O338" s="115"/>
      <c r="P338" s="115"/>
      <c r="Q338" s="115">
        <v>-23.454410834538098</v>
      </c>
    </row>
    <row r="339" spans="1:17" x14ac:dyDescent="0.25">
      <c r="A339" s="113" t="s">
        <v>317</v>
      </c>
      <c r="B339" s="114">
        <v>43973</v>
      </c>
      <c r="C339" s="115">
        <v>5.4192</v>
      </c>
      <c r="D339" s="115"/>
      <c r="E339" s="115"/>
      <c r="F339" s="115"/>
      <c r="G339" s="115"/>
      <c r="H339" s="115"/>
      <c r="I339" s="115"/>
      <c r="J339" s="115"/>
      <c r="K339" s="115"/>
      <c r="L339" s="115"/>
      <c r="M339" s="115"/>
      <c r="N339" s="115">
        <v>-35.739167116325</v>
      </c>
      <c r="O339" s="115"/>
      <c r="P339" s="115"/>
      <c r="Q339" s="115">
        <v>-19.148769230370299</v>
      </c>
    </row>
    <row r="340" spans="1:17" x14ac:dyDescent="0.25">
      <c r="A340" s="113" t="s">
        <v>318</v>
      </c>
      <c r="B340" s="114">
        <v>43973</v>
      </c>
      <c r="C340" s="115">
        <v>5.4090999999999996</v>
      </c>
      <c r="D340" s="115"/>
      <c r="E340" s="115"/>
      <c r="F340" s="115"/>
      <c r="G340" s="115"/>
      <c r="H340" s="115"/>
      <c r="I340" s="115"/>
      <c r="J340" s="115"/>
      <c r="K340" s="115"/>
      <c r="L340" s="115"/>
      <c r="M340" s="115"/>
      <c r="N340" s="115">
        <v>-35.733406975308199</v>
      </c>
      <c r="O340" s="115"/>
      <c r="P340" s="115"/>
      <c r="Q340" s="115">
        <v>-24.8256810381165</v>
      </c>
    </row>
    <row r="341" spans="1:17" x14ac:dyDescent="0.25">
      <c r="A341" s="113" t="s">
        <v>319</v>
      </c>
      <c r="B341" s="114">
        <v>43973</v>
      </c>
      <c r="C341" s="115">
        <v>11.688800000000001</v>
      </c>
      <c r="D341" s="115"/>
      <c r="E341" s="115"/>
      <c r="F341" s="115"/>
      <c r="G341" s="115"/>
      <c r="H341" s="115"/>
      <c r="I341" s="115"/>
      <c r="J341" s="115"/>
      <c r="K341" s="115"/>
      <c r="L341" s="115"/>
      <c r="M341" s="115"/>
      <c r="N341" s="115">
        <v>-20.1229668657726</v>
      </c>
      <c r="O341" s="115">
        <v>-4.0172357818761402</v>
      </c>
      <c r="P341" s="115"/>
      <c r="Q341" s="115">
        <v>3.8105863064079402</v>
      </c>
    </row>
    <row r="342" spans="1:17" x14ac:dyDescent="0.25">
      <c r="A342" s="113" t="s">
        <v>320</v>
      </c>
      <c r="B342" s="114">
        <v>43973</v>
      </c>
      <c r="C342" s="115">
        <v>10.621700000000001</v>
      </c>
      <c r="D342" s="115"/>
      <c r="E342" s="115"/>
      <c r="F342" s="115"/>
      <c r="G342" s="115"/>
      <c r="H342" s="115"/>
      <c r="I342" s="115"/>
      <c r="J342" s="115"/>
      <c r="K342" s="115"/>
      <c r="L342" s="115"/>
      <c r="M342" s="115"/>
      <c r="N342" s="115">
        <v>-21.8388579440294</v>
      </c>
      <c r="O342" s="115">
        <v>-4.8835042501421899</v>
      </c>
      <c r="P342" s="115">
        <v>1.1572859391039501</v>
      </c>
      <c r="Q342" s="115">
        <v>1.1753571019110101</v>
      </c>
    </row>
    <row r="343" spans="1:17" x14ac:dyDescent="0.25">
      <c r="A343" s="113" t="s">
        <v>321</v>
      </c>
      <c r="B343" s="114">
        <v>43973</v>
      </c>
      <c r="C343" s="115">
        <v>6.6543000000000001</v>
      </c>
      <c r="D343" s="115"/>
      <c r="E343" s="115"/>
      <c r="F343" s="115"/>
      <c r="G343" s="115"/>
      <c r="H343" s="115"/>
      <c r="I343" s="115"/>
      <c r="J343" s="115"/>
      <c r="K343" s="115"/>
      <c r="L343" s="115"/>
      <c r="M343" s="115"/>
      <c r="N343" s="115">
        <v>-32.106497853418603</v>
      </c>
      <c r="O343" s="115"/>
      <c r="P343" s="115"/>
      <c r="Q343" s="115">
        <v>-19.3083096925719</v>
      </c>
    </row>
    <row r="344" spans="1:17" x14ac:dyDescent="0.25">
      <c r="A344" s="113" t="s">
        <v>322</v>
      </c>
      <c r="B344" s="114">
        <v>43973</v>
      </c>
      <c r="C344" s="115">
        <v>14.350099999999999</v>
      </c>
      <c r="D344" s="115"/>
      <c r="E344" s="115"/>
      <c r="F344" s="115"/>
      <c r="G344" s="115"/>
      <c r="H344" s="115"/>
      <c r="I344" s="115"/>
      <c r="J344" s="115"/>
      <c r="K344" s="115"/>
      <c r="L344" s="115"/>
      <c r="M344" s="115"/>
      <c r="N344" s="115">
        <v>-21.654447208240001</v>
      </c>
      <c r="O344" s="115">
        <v>-2.2236165954056499</v>
      </c>
      <c r="P344" s="115">
        <v>4.4223109943532899</v>
      </c>
      <c r="Q344" s="115">
        <v>6.6485860230636904</v>
      </c>
    </row>
    <row r="345" spans="1:17" x14ac:dyDescent="0.25">
      <c r="A345" s="113" t="s">
        <v>323</v>
      </c>
      <c r="B345" s="114">
        <v>43973</v>
      </c>
      <c r="C345" s="115">
        <v>64.72</v>
      </c>
      <c r="D345" s="115"/>
      <c r="E345" s="115"/>
      <c r="F345" s="115"/>
      <c r="G345" s="115"/>
      <c r="H345" s="115"/>
      <c r="I345" s="115"/>
      <c r="J345" s="115"/>
      <c r="K345" s="115"/>
      <c r="L345" s="115"/>
      <c r="M345" s="115"/>
      <c r="N345" s="115">
        <v>-17.474744098367601</v>
      </c>
      <c r="O345" s="115">
        <v>-0.55159067743127899</v>
      </c>
      <c r="P345" s="115">
        <v>3.8381220760651802</v>
      </c>
      <c r="Q345" s="115">
        <v>9.9211986570702599</v>
      </c>
    </row>
    <row r="346" spans="1:17" x14ac:dyDescent="0.25">
      <c r="A346" s="113" t="s">
        <v>324</v>
      </c>
      <c r="B346" s="114">
        <v>43973</v>
      </c>
      <c r="C346" s="115">
        <v>20.55</v>
      </c>
      <c r="D346" s="115"/>
      <c r="E346" s="115"/>
      <c r="F346" s="115"/>
      <c r="G346" s="115"/>
      <c r="H346" s="115"/>
      <c r="I346" s="115"/>
      <c r="J346" s="115"/>
      <c r="K346" s="115"/>
      <c r="L346" s="115"/>
      <c r="M346" s="115"/>
      <c r="N346" s="115">
        <v>-15.7355773537579</v>
      </c>
      <c r="O346" s="115">
        <v>-1.9957376403256299</v>
      </c>
      <c r="P346" s="115">
        <v>-0.173471254862541</v>
      </c>
      <c r="Q346" s="115">
        <v>8.9317987653619895</v>
      </c>
    </row>
    <row r="347" spans="1:17" x14ac:dyDescent="0.25">
      <c r="A347" s="113" t="s">
        <v>325</v>
      </c>
      <c r="B347" s="114">
        <v>43973</v>
      </c>
      <c r="C347" s="115">
        <v>10.162599999999999</v>
      </c>
      <c r="D347" s="115"/>
      <c r="E347" s="115"/>
      <c r="F347" s="115"/>
      <c r="G347" s="115"/>
      <c r="H347" s="115"/>
      <c r="I347" s="115"/>
      <c r="J347" s="115"/>
      <c r="K347" s="115"/>
      <c r="L347" s="115"/>
      <c r="M347" s="115"/>
      <c r="N347" s="115">
        <v>-25.373238083165301</v>
      </c>
      <c r="O347" s="115">
        <v>-6.9398160746326996</v>
      </c>
      <c r="P347" s="115"/>
      <c r="Q347" s="115">
        <v>0.38960547771453902</v>
      </c>
    </row>
    <row r="348" spans="1:17" x14ac:dyDescent="0.25">
      <c r="A348" s="113" t="s">
        <v>326</v>
      </c>
      <c r="B348" s="114">
        <v>43973</v>
      </c>
      <c r="C348" s="115">
        <v>7.4335000000000004</v>
      </c>
      <c r="D348" s="115"/>
      <c r="E348" s="115"/>
      <c r="F348" s="115"/>
      <c r="G348" s="115"/>
      <c r="H348" s="115"/>
      <c r="I348" s="115"/>
      <c r="J348" s="115"/>
      <c r="K348" s="115"/>
      <c r="L348" s="115"/>
      <c r="M348" s="115"/>
      <c r="N348" s="115">
        <v>-29.080561281246698</v>
      </c>
      <c r="O348" s="115">
        <v>-10.8095749580215</v>
      </c>
      <c r="P348" s="115"/>
      <c r="Q348" s="115">
        <v>-8.5378941723021793</v>
      </c>
    </row>
    <row r="349" spans="1:17" x14ac:dyDescent="0.25">
      <c r="A349" s="113" t="s">
        <v>327</v>
      </c>
      <c r="B349" s="114">
        <v>43973</v>
      </c>
      <c r="C349" s="115">
        <v>7.0846</v>
      </c>
      <c r="D349" s="115"/>
      <c r="E349" s="115"/>
      <c r="F349" s="115"/>
      <c r="G349" s="115"/>
      <c r="H349" s="115"/>
      <c r="I349" s="115"/>
      <c r="J349" s="115"/>
      <c r="K349" s="115"/>
      <c r="L349" s="115"/>
      <c r="M349" s="115"/>
      <c r="N349" s="115">
        <v>-26.570194478303801</v>
      </c>
      <c r="O349" s="115">
        <v>-9.3683042880990293</v>
      </c>
      <c r="P349" s="115"/>
      <c r="Q349" s="115">
        <v>-10.362158749169801</v>
      </c>
    </row>
    <row r="350" spans="1:17" x14ac:dyDescent="0.25">
      <c r="A350" s="113" t="s">
        <v>328</v>
      </c>
      <c r="B350" s="114">
        <v>43973</v>
      </c>
      <c r="C350" s="115">
        <v>6.8021000000000003</v>
      </c>
      <c r="D350" s="115"/>
      <c r="E350" s="115"/>
      <c r="F350" s="115"/>
      <c r="G350" s="115"/>
      <c r="H350" s="115"/>
      <c r="I350" s="115"/>
      <c r="J350" s="115"/>
      <c r="K350" s="115"/>
      <c r="L350" s="115"/>
      <c r="M350" s="115"/>
      <c r="N350" s="115">
        <v>-21.499075704627501</v>
      </c>
      <c r="O350" s="115"/>
      <c r="P350" s="115"/>
      <c r="Q350" s="115">
        <v>-15.1688793740029</v>
      </c>
    </row>
    <row r="351" spans="1:17" x14ac:dyDescent="0.25">
      <c r="A351" s="113" t="s">
        <v>329</v>
      </c>
      <c r="B351" s="114">
        <v>43973</v>
      </c>
      <c r="C351" s="115">
        <v>7.1647999999999996</v>
      </c>
      <c r="D351" s="115"/>
      <c r="E351" s="115"/>
      <c r="F351" s="115"/>
      <c r="G351" s="115"/>
      <c r="H351" s="115"/>
      <c r="I351" s="115"/>
      <c r="J351" s="115"/>
      <c r="K351" s="115"/>
      <c r="L351" s="115"/>
      <c r="M351" s="115"/>
      <c r="N351" s="115">
        <v>-19.421704434572199</v>
      </c>
      <c r="O351" s="115"/>
      <c r="P351" s="115"/>
      <c r="Q351" s="115">
        <v>-14.326679636871001</v>
      </c>
    </row>
    <row r="352" spans="1:17" x14ac:dyDescent="0.25">
      <c r="A352" s="113" t="s">
        <v>330</v>
      </c>
      <c r="B352" s="114">
        <v>43973</v>
      </c>
      <c r="C352" s="115">
        <v>71.940399999999997</v>
      </c>
      <c r="D352" s="115"/>
      <c r="E352" s="115"/>
      <c r="F352" s="115"/>
      <c r="G352" s="115"/>
      <c r="H352" s="115"/>
      <c r="I352" s="115"/>
      <c r="J352" s="115"/>
      <c r="K352" s="115"/>
      <c r="L352" s="115"/>
      <c r="M352" s="115"/>
      <c r="N352" s="115">
        <v>-16.196863824424</v>
      </c>
      <c r="O352" s="115">
        <v>-2.7433380200695598</v>
      </c>
      <c r="P352" s="115">
        <v>2.0791128181414198</v>
      </c>
      <c r="Q352" s="115">
        <v>8.5546982650838999</v>
      </c>
    </row>
    <row r="353" spans="1:17" x14ac:dyDescent="0.25">
      <c r="A353" s="113" t="s">
        <v>331</v>
      </c>
      <c r="B353" s="114">
        <v>43973</v>
      </c>
      <c r="C353" s="115">
        <v>82.330500000000001</v>
      </c>
      <c r="D353" s="115"/>
      <c r="E353" s="115"/>
      <c r="F353" s="115"/>
      <c r="G353" s="115"/>
      <c r="H353" s="115"/>
      <c r="I353" s="115"/>
      <c r="J353" s="115"/>
      <c r="K353" s="115"/>
      <c r="L353" s="115"/>
      <c r="M353" s="115"/>
      <c r="N353" s="115">
        <v>-23.3494290673138</v>
      </c>
      <c r="O353" s="115">
        <v>-3.7681357520626499</v>
      </c>
      <c r="P353" s="115">
        <v>1.80861169290896</v>
      </c>
      <c r="Q353" s="115">
        <v>15.4814964628106</v>
      </c>
    </row>
  </sheetData>
  <mergeCells count="10">
    <mergeCell ref="A1:C2"/>
    <mergeCell ref="A21:C22"/>
    <mergeCell ref="A48:C49"/>
    <mergeCell ref="A89:C90"/>
    <mergeCell ref="A174:C175"/>
    <mergeCell ref="A283:C284"/>
    <mergeCell ref="A215:C216"/>
    <mergeCell ref="A127:C128"/>
    <mergeCell ref="A55:C56"/>
    <mergeCell ref="A41:C4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6"/>
  <sheetViews>
    <sheetView workbookViewId="0">
      <pane xSplit="1" ySplit="5" topLeftCell="B6" activePane="bottomRight" state="frozen"/>
      <selection pane="topRight" activeCell="B1" sqref="B1"/>
      <selection pane="bottomLeft" activeCell="A6" sqref="A6"/>
      <selection pane="bottomRight" activeCell="A6" sqref="A6"/>
    </sheetView>
  </sheetViews>
  <sheetFormatPr defaultRowHeight="15" x14ac:dyDescent="0.25"/>
  <cols>
    <col min="1" max="1" width="40.42578125" customWidth="1"/>
    <col min="2" max="2" width="11.85546875" bestFit="1" customWidth="1"/>
    <col min="3" max="3" width="14.28515625" bestFit="1" customWidth="1"/>
    <col min="4" max="4" width="18.5703125" bestFit="1" customWidth="1"/>
    <col min="5" max="5" width="10.5703125" bestFit="1" customWidth="1"/>
    <col min="6" max="6" width="10.28515625" bestFit="1" customWidth="1"/>
    <col min="7" max="10" width="9.28515625" bestFit="1" customWidth="1"/>
    <col min="14" max="14" width="8.28515625" bestFit="1" customWidth="1"/>
    <col min="15" max="16" width="7.5703125" bestFit="1" customWidth="1"/>
    <col min="17" max="17" width="16.42578125" bestFit="1" customWidth="1"/>
    <col min="18" max="18" width="8.28515625" bestFit="1" customWidth="1"/>
  </cols>
  <sheetData>
    <row r="1" spans="1:18" s="64" customFormat="1" x14ac:dyDescent="0.25">
      <c r="A1" s="64" t="b">
        <f>EXACT(A2,A5)</f>
        <v>1</v>
      </c>
      <c r="B1" s="103" t="b">
        <f t="shared" ref="B1:R1" si="0">EXACT(B2,B5)</f>
        <v>1</v>
      </c>
      <c r="C1" s="103" t="b">
        <f t="shared" si="0"/>
        <v>1</v>
      </c>
      <c r="D1" s="103" t="b">
        <f t="shared" si="0"/>
        <v>1</v>
      </c>
      <c r="E1" s="103" t="b">
        <f t="shared" si="0"/>
        <v>1</v>
      </c>
      <c r="F1" s="107" t="b">
        <f t="shared" si="0"/>
        <v>1</v>
      </c>
      <c r="G1" s="107" t="b">
        <f t="shared" si="0"/>
        <v>1</v>
      </c>
      <c r="H1" s="107" t="b">
        <f t="shared" si="0"/>
        <v>1</v>
      </c>
      <c r="I1" s="107" t="b">
        <f t="shared" si="0"/>
        <v>1</v>
      </c>
      <c r="J1" s="107" t="b">
        <f t="shared" si="0"/>
        <v>1</v>
      </c>
      <c r="K1" s="107" t="b">
        <f t="shared" si="0"/>
        <v>1</v>
      </c>
      <c r="L1" s="107" t="b">
        <f t="shared" si="0"/>
        <v>1</v>
      </c>
      <c r="M1" s="107" t="b">
        <f t="shared" si="0"/>
        <v>1</v>
      </c>
      <c r="N1" s="107" t="b">
        <f t="shared" si="0"/>
        <v>1</v>
      </c>
      <c r="O1" s="107" t="b">
        <f t="shared" si="0"/>
        <v>1</v>
      </c>
      <c r="P1" s="107" t="b">
        <f t="shared" si="0"/>
        <v>1</v>
      </c>
      <c r="Q1" s="107" t="b">
        <f t="shared" si="0"/>
        <v>1</v>
      </c>
      <c r="R1" s="107" t="b">
        <f t="shared" si="0"/>
        <v>1</v>
      </c>
    </row>
    <row r="2" spans="1:18" s="64" customFormat="1" x14ac:dyDescent="0.25">
      <c r="A2" s="106" t="s">
        <v>7</v>
      </c>
      <c r="B2" s="106" t="s">
        <v>8</v>
      </c>
      <c r="C2" s="106" t="s">
        <v>9</v>
      </c>
      <c r="D2" s="106" t="s">
        <v>383</v>
      </c>
      <c r="E2" s="106" t="s">
        <v>384</v>
      </c>
      <c r="F2" s="106" t="s">
        <v>115</v>
      </c>
      <c r="G2" s="106" t="s">
        <v>116</v>
      </c>
      <c r="H2" s="106" t="s">
        <v>117</v>
      </c>
      <c r="I2" s="106" t="s">
        <v>47</v>
      </c>
      <c r="J2" s="106" t="s">
        <v>48</v>
      </c>
      <c r="K2" s="106" t="s">
        <v>1</v>
      </c>
      <c r="L2" s="106" t="s">
        <v>2</v>
      </c>
      <c r="M2" s="106" t="s">
        <v>3</v>
      </c>
      <c r="N2" s="106" t="s">
        <v>4</v>
      </c>
      <c r="O2" s="106" t="s">
        <v>5</v>
      </c>
      <c r="P2" s="106" t="s">
        <v>6</v>
      </c>
      <c r="Q2" s="106" t="s">
        <v>46</v>
      </c>
      <c r="R2" s="106" t="s">
        <v>385</v>
      </c>
    </row>
    <row r="3" spans="1:18" s="64" customFormat="1" x14ac:dyDescent="0.25"/>
    <row r="4" spans="1:18" x14ac:dyDescent="0.25">
      <c r="A4" s="137"/>
      <c r="B4" s="137"/>
      <c r="C4" s="137"/>
      <c r="D4" s="137"/>
      <c r="E4" s="137"/>
      <c r="F4" s="137" t="s">
        <v>0</v>
      </c>
      <c r="G4" s="137"/>
      <c r="H4" s="137"/>
      <c r="I4" s="137"/>
      <c r="J4" s="137"/>
      <c r="K4" s="137"/>
      <c r="L4" s="137"/>
      <c r="M4" s="137"/>
      <c r="N4" s="137"/>
      <c r="O4" s="137"/>
      <c r="P4" s="137"/>
      <c r="Q4" s="137"/>
      <c r="R4" s="137"/>
    </row>
    <row r="5" spans="1:18" x14ac:dyDescent="0.25">
      <c r="A5" s="108" t="s">
        <v>7</v>
      </c>
      <c r="B5" s="108" t="s">
        <v>8</v>
      </c>
      <c r="C5" s="108" t="s">
        <v>9</v>
      </c>
      <c r="D5" s="108" t="s">
        <v>383</v>
      </c>
      <c r="E5" s="108" t="s">
        <v>384</v>
      </c>
      <c r="F5" s="118" t="s">
        <v>115</v>
      </c>
      <c r="G5" s="118" t="s">
        <v>116</v>
      </c>
      <c r="H5" s="118" t="s">
        <v>117</v>
      </c>
      <c r="I5" s="118" t="s">
        <v>47</v>
      </c>
      <c r="J5" s="118" t="s">
        <v>48</v>
      </c>
      <c r="K5" s="118" t="s">
        <v>1</v>
      </c>
      <c r="L5" s="118" t="s">
        <v>2</v>
      </c>
      <c r="M5" s="118" t="s">
        <v>3</v>
      </c>
      <c r="N5" s="118" t="s">
        <v>4</v>
      </c>
      <c r="O5" s="118" t="s">
        <v>5</v>
      </c>
      <c r="P5" s="118" t="s">
        <v>6</v>
      </c>
      <c r="Q5" s="118" t="s">
        <v>46</v>
      </c>
      <c r="R5" s="108" t="s">
        <v>385</v>
      </c>
    </row>
    <row r="6" spans="1:18" x14ac:dyDescent="0.25">
      <c r="A6" s="112" t="s">
        <v>390</v>
      </c>
      <c r="B6" s="112"/>
      <c r="C6" s="112"/>
      <c r="D6" s="112"/>
      <c r="E6" s="112"/>
      <c r="F6" s="112"/>
      <c r="G6" s="112"/>
      <c r="H6" s="112"/>
      <c r="I6" s="112"/>
      <c r="J6" s="112"/>
      <c r="K6" s="112"/>
      <c r="L6" s="112"/>
      <c r="M6" s="112"/>
      <c r="N6" s="112"/>
      <c r="O6" s="112"/>
      <c r="P6" s="112"/>
      <c r="Q6" s="112"/>
      <c r="R6" s="109"/>
    </row>
    <row r="7" spans="1:18" x14ac:dyDescent="0.25">
      <c r="A7" s="113" t="s">
        <v>11</v>
      </c>
      <c r="B7" s="114">
        <v>43973</v>
      </c>
      <c r="C7" s="115">
        <v>37.735900000000001</v>
      </c>
      <c r="D7" s="115"/>
      <c r="E7" s="115"/>
      <c r="F7" s="115"/>
      <c r="G7" s="115"/>
      <c r="H7" s="115"/>
      <c r="I7" s="115"/>
      <c r="J7" s="115"/>
      <c r="K7" s="115">
        <v>-94.9980095115815</v>
      </c>
      <c r="L7" s="115">
        <v>-48.3338923056412</v>
      </c>
      <c r="M7" s="115">
        <v>-23.850511891531202</v>
      </c>
      <c r="N7" s="115">
        <v>-29.347213784334699</v>
      </c>
      <c r="O7" s="115">
        <v>-10.1124333208022</v>
      </c>
      <c r="P7" s="115">
        <v>0.144940069588853</v>
      </c>
      <c r="Q7" s="115">
        <v>14.159775634483299</v>
      </c>
      <c r="R7" s="110"/>
    </row>
    <row r="8" spans="1:18" x14ac:dyDescent="0.25">
      <c r="A8" s="113" t="s">
        <v>12</v>
      </c>
      <c r="B8" s="114">
        <v>43973</v>
      </c>
      <c r="C8" s="115">
        <v>224.17599999999999</v>
      </c>
      <c r="D8" s="115"/>
      <c r="E8" s="115"/>
      <c r="F8" s="115"/>
      <c r="G8" s="115"/>
      <c r="H8" s="115"/>
      <c r="I8" s="115"/>
      <c r="J8" s="115"/>
      <c r="K8" s="115">
        <v>-104.651906614608</v>
      </c>
      <c r="L8" s="115">
        <v>-51.008223354402503</v>
      </c>
      <c r="M8" s="115">
        <v>-24.2934934487017</v>
      </c>
      <c r="N8" s="115">
        <v>-27.4855434967861</v>
      </c>
      <c r="O8" s="115">
        <v>-4.5294229802734201</v>
      </c>
      <c r="P8" s="115">
        <v>2.1852304909964002</v>
      </c>
      <c r="Q8" s="115">
        <v>12.436827630082</v>
      </c>
      <c r="R8" s="110"/>
    </row>
    <row r="9" spans="1:18" x14ac:dyDescent="0.25">
      <c r="A9" s="113" t="s">
        <v>13</v>
      </c>
      <c r="B9" s="114">
        <v>43973</v>
      </c>
      <c r="C9" s="115">
        <v>131.06</v>
      </c>
      <c r="D9" s="115"/>
      <c r="E9" s="115"/>
      <c r="F9" s="115"/>
      <c r="G9" s="115"/>
      <c r="H9" s="115"/>
      <c r="I9" s="115"/>
      <c r="J9" s="115"/>
      <c r="K9" s="115">
        <v>-50.832860911215398</v>
      </c>
      <c r="L9" s="115">
        <v>-26.263852850286099</v>
      </c>
      <c r="M9" s="115">
        <v>-9.2062620572234799</v>
      </c>
      <c r="N9" s="115">
        <v>-14.2224500578765</v>
      </c>
      <c r="O9" s="115">
        <v>-2.1043446048533099</v>
      </c>
      <c r="P9" s="115">
        <v>2.42951552322541</v>
      </c>
      <c r="Q9" s="115">
        <v>17.0202268418447</v>
      </c>
      <c r="R9" s="110"/>
    </row>
    <row r="10" spans="1:18" x14ac:dyDescent="0.25">
      <c r="A10" s="113" t="s">
        <v>14</v>
      </c>
      <c r="B10" s="114">
        <v>43973</v>
      </c>
      <c r="C10" s="115">
        <v>8.41</v>
      </c>
      <c r="D10" s="115"/>
      <c r="E10" s="115"/>
      <c r="F10" s="115"/>
      <c r="G10" s="115"/>
      <c r="H10" s="115"/>
      <c r="I10" s="115"/>
      <c r="J10" s="115"/>
      <c r="K10" s="115">
        <v>-93.689531256170199</v>
      </c>
      <c r="L10" s="115">
        <v>-40.680172907661102</v>
      </c>
      <c r="M10" s="115">
        <v>-18.308066629234499</v>
      </c>
      <c r="N10" s="115">
        <v>-19.8503773093937</v>
      </c>
      <c r="O10" s="115"/>
      <c r="P10" s="115"/>
      <c r="Q10" s="115">
        <v>-9.05382215288612</v>
      </c>
      <c r="R10" s="110"/>
    </row>
    <row r="11" spans="1:18" x14ac:dyDescent="0.25">
      <c r="A11" s="113" t="s">
        <v>15</v>
      </c>
      <c r="B11" s="114">
        <v>43973</v>
      </c>
      <c r="C11" s="115">
        <v>34.17</v>
      </c>
      <c r="D11" s="115"/>
      <c r="E11" s="115"/>
      <c r="F11" s="115"/>
      <c r="G11" s="115"/>
      <c r="H11" s="115"/>
      <c r="I11" s="115"/>
      <c r="J11" s="115"/>
      <c r="K11" s="115">
        <v>-141.38829059759101</v>
      </c>
      <c r="L11" s="115">
        <v>-63.411673377653003</v>
      </c>
      <c r="M11" s="115">
        <v>-33.804754488517098</v>
      </c>
      <c r="N11" s="115">
        <v>-35.540226051853402</v>
      </c>
      <c r="O11" s="115">
        <v>-9.7330908246032593</v>
      </c>
      <c r="P11" s="115">
        <v>-1.41739316789143</v>
      </c>
      <c r="Q11" s="115">
        <v>7.5881739130340504</v>
      </c>
      <c r="R11" s="110"/>
    </row>
    <row r="12" spans="1:18" x14ac:dyDescent="0.25">
      <c r="A12" s="113" t="s">
        <v>16</v>
      </c>
      <c r="B12" s="114">
        <v>43973</v>
      </c>
      <c r="C12" s="115">
        <v>10.033899999999999</v>
      </c>
      <c r="D12" s="115"/>
      <c r="E12" s="115"/>
      <c r="F12" s="115"/>
      <c r="G12" s="115"/>
      <c r="H12" s="115"/>
      <c r="I12" s="115"/>
      <c r="J12" s="115"/>
      <c r="K12" s="115">
        <v>-92.020762333928005</v>
      </c>
      <c r="L12" s="115">
        <v>-39.119160958412003</v>
      </c>
      <c r="M12" s="115">
        <v>-15.0604829200539</v>
      </c>
      <c r="N12" s="115">
        <v>-20.312749634281701</v>
      </c>
      <c r="O12" s="115">
        <v>-8.7707077106725695</v>
      </c>
      <c r="P12" s="115"/>
      <c r="Q12" s="115">
        <v>7.1980802792321205E-2</v>
      </c>
      <c r="R12" s="110"/>
    </row>
    <row r="13" spans="1:18" x14ac:dyDescent="0.25">
      <c r="A13" s="113" t="s">
        <v>17</v>
      </c>
      <c r="B13" s="114">
        <v>43973</v>
      </c>
      <c r="C13" s="115">
        <v>26.751999999999999</v>
      </c>
      <c r="D13" s="115"/>
      <c r="E13" s="115"/>
      <c r="F13" s="115"/>
      <c r="G13" s="115"/>
      <c r="H13" s="115"/>
      <c r="I13" s="115"/>
      <c r="J13" s="115"/>
      <c r="K13" s="115">
        <v>-113.31014500494</v>
      </c>
      <c r="L13" s="115">
        <v>-49.967935918223901</v>
      </c>
      <c r="M13" s="115">
        <v>-17.891970065968</v>
      </c>
      <c r="N13" s="115">
        <v>-20.727317533894698</v>
      </c>
      <c r="O13" s="115">
        <v>-3.7414801907039301</v>
      </c>
      <c r="P13" s="115">
        <v>4.6171214570218</v>
      </c>
      <c r="Q13" s="115">
        <v>11.456651636781199</v>
      </c>
      <c r="R13" s="110"/>
    </row>
    <row r="14" spans="1:18" x14ac:dyDescent="0.25">
      <c r="A14" s="113" t="s">
        <v>18</v>
      </c>
      <c r="B14" s="114">
        <v>43973</v>
      </c>
      <c r="C14" s="115">
        <v>28.789000000000001</v>
      </c>
      <c r="D14" s="115"/>
      <c r="E14" s="115"/>
      <c r="F14" s="115"/>
      <c r="G14" s="115"/>
      <c r="H14" s="115"/>
      <c r="I14" s="115"/>
      <c r="J14" s="115"/>
      <c r="K14" s="115">
        <v>-107.339813889645</v>
      </c>
      <c r="L14" s="115">
        <v>-46.4918116811278</v>
      </c>
      <c r="M14" s="115">
        <v>-20.300416594583702</v>
      </c>
      <c r="N14" s="115">
        <v>-23.424276341500502</v>
      </c>
      <c r="O14" s="115">
        <v>-5.5136453254184703</v>
      </c>
      <c r="P14" s="115">
        <v>3.76388345215077</v>
      </c>
      <c r="Q14" s="115">
        <v>18.190096080316</v>
      </c>
      <c r="R14" s="110"/>
    </row>
    <row r="15" spans="1:18" x14ac:dyDescent="0.25">
      <c r="A15" s="113" t="s">
        <v>19</v>
      </c>
      <c r="B15" s="114">
        <v>43973</v>
      </c>
      <c r="C15" s="115">
        <v>58.843699999999998</v>
      </c>
      <c r="D15" s="115"/>
      <c r="E15" s="115"/>
      <c r="F15" s="115"/>
      <c r="G15" s="115"/>
      <c r="H15" s="115"/>
      <c r="I15" s="115"/>
      <c r="J15" s="115"/>
      <c r="K15" s="115">
        <v>-108.54783940835399</v>
      </c>
      <c r="L15" s="115">
        <v>-49.034740149979697</v>
      </c>
      <c r="M15" s="115">
        <v>-20.572410397688898</v>
      </c>
      <c r="N15" s="115">
        <v>-23.950847607468901</v>
      </c>
      <c r="O15" s="115">
        <v>-4.0165668308531597</v>
      </c>
      <c r="P15" s="115">
        <v>2.1675317327704202</v>
      </c>
      <c r="Q15" s="115">
        <v>9.6618857763641195</v>
      </c>
      <c r="R15" s="110"/>
    </row>
    <row r="16" spans="1:18" x14ac:dyDescent="0.25">
      <c r="A16" s="113" t="s">
        <v>20</v>
      </c>
      <c r="B16" s="114">
        <v>43973</v>
      </c>
      <c r="C16" s="115">
        <v>39.83</v>
      </c>
      <c r="D16" s="115"/>
      <c r="E16" s="115"/>
      <c r="F16" s="115"/>
      <c r="G16" s="115"/>
      <c r="H16" s="115"/>
      <c r="I16" s="115"/>
      <c r="J16" s="115"/>
      <c r="K16" s="115">
        <v>-95.9755300309495</v>
      </c>
      <c r="L16" s="115">
        <v>-49.406884506222298</v>
      </c>
      <c r="M16" s="115">
        <v>-28.041784523232501</v>
      </c>
      <c r="N16" s="115">
        <v>-27.715944079221099</v>
      </c>
      <c r="O16" s="115">
        <v>-6.57603492119053</v>
      </c>
      <c r="P16" s="115">
        <v>0.65264230731406303</v>
      </c>
      <c r="Q16" s="115">
        <v>21.0029899691358</v>
      </c>
      <c r="R16" s="110"/>
    </row>
    <row r="17" spans="1:18" x14ac:dyDescent="0.25">
      <c r="A17" s="113" t="s">
        <v>21</v>
      </c>
      <c r="B17" s="114">
        <v>43973</v>
      </c>
      <c r="C17" s="115">
        <v>114.01819999999999</v>
      </c>
      <c r="D17" s="115"/>
      <c r="E17" s="115"/>
      <c r="F17" s="115"/>
      <c r="G17" s="115"/>
      <c r="H17" s="115"/>
      <c r="I17" s="115"/>
      <c r="J17" s="115"/>
      <c r="K17" s="115">
        <v>-88.307682000350397</v>
      </c>
      <c r="L17" s="115">
        <v>-42.965138470568697</v>
      </c>
      <c r="M17" s="115">
        <v>-17.389013106333302</v>
      </c>
      <c r="N17" s="115">
        <v>-18.8562743443829</v>
      </c>
      <c r="O17" s="115">
        <v>-2.8357959587923398</v>
      </c>
      <c r="P17" s="115">
        <v>5.3104331185659399</v>
      </c>
      <c r="Q17" s="115">
        <v>16.877107031233301</v>
      </c>
      <c r="R17" s="110"/>
    </row>
    <row r="18" spans="1:18" x14ac:dyDescent="0.25">
      <c r="A18" s="113" t="s">
        <v>22</v>
      </c>
      <c r="B18" s="114">
        <v>43973</v>
      </c>
      <c r="C18" s="115">
        <v>8.2735000000000003</v>
      </c>
      <c r="D18" s="115"/>
      <c r="E18" s="115"/>
      <c r="F18" s="115"/>
      <c r="G18" s="115"/>
      <c r="H18" s="115"/>
      <c r="I18" s="115"/>
      <c r="J18" s="115"/>
      <c r="K18" s="115">
        <v>-94.954471884654893</v>
      </c>
      <c r="L18" s="115">
        <v>-44.083244776346703</v>
      </c>
      <c r="M18" s="115">
        <v>-15.0109940744412</v>
      </c>
      <c r="N18" s="115">
        <v>-16.847356865516701</v>
      </c>
      <c r="O18" s="115"/>
      <c r="P18" s="115"/>
      <c r="Q18" s="115">
        <v>-9.2808910162002896</v>
      </c>
      <c r="R18" s="110"/>
    </row>
    <row r="19" spans="1:18" x14ac:dyDescent="0.25">
      <c r="A19" s="113" t="s">
        <v>23</v>
      </c>
      <c r="B19" s="114">
        <v>43973</v>
      </c>
      <c r="C19" s="115">
        <v>8.0989000000000004</v>
      </c>
      <c r="D19" s="115"/>
      <c r="E19" s="115"/>
      <c r="F19" s="115"/>
      <c r="G19" s="115"/>
      <c r="H19" s="115"/>
      <c r="I19" s="115"/>
      <c r="J19" s="115"/>
      <c r="K19" s="115">
        <v>-92.273219592943903</v>
      </c>
      <c r="L19" s="115">
        <v>-41.768882280055898</v>
      </c>
      <c r="M19" s="115">
        <v>-15.176180080072999</v>
      </c>
      <c r="N19" s="115">
        <v>-16.175980376279199</v>
      </c>
      <c r="O19" s="115"/>
      <c r="P19" s="115"/>
      <c r="Q19" s="115">
        <v>-10.5456155015198</v>
      </c>
      <c r="R19" s="110"/>
    </row>
    <row r="20" spans="1:18" x14ac:dyDescent="0.25">
      <c r="A20" s="113" t="s">
        <v>24</v>
      </c>
      <c r="B20" s="114">
        <v>43973</v>
      </c>
      <c r="C20" s="115">
        <v>178.8527</v>
      </c>
      <c r="D20" s="115"/>
      <c r="E20" s="115"/>
      <c r="F20" s="115"/>
      <c r="G20" s="115"/>
      <c r="H20" s="115"/>
      <c r="I20" s="115"/>
      <c r="J20" s="115"/>
      <c r="K20" s="115">
        <v>-114.423256277954</v>
      </c>
      <c r="L20" s="115">
        <v>-57.980830063700701</v>
      </c>
      <c r="M20" s="115">
        <v>-28.299841516698201</v>
      </c>
      <c r="N20" s="115">
        <v>-31.082666061701399</v>
      </c>
      <c r="O20" s="115">
        <v>-8.8857297586186608</v>
      </c>
      <c r="P20" s="115">
        <v>-0.87993355192767497</v>
      </c>
      <c r="Q20" s="115">
        <v>5.6858928699221698</v>
      </c>
      <c r="R20" s="110"/>
    </row>
    <row r="21" spans="1:18" x14ac:dyDescent="0.25">
      <c r="A21" s="113" t="s">
        <v>25</v>
      </c>
      <c r="B21" s="114">
        <v>43973</v>
      </c>
      <c r="C21" s="115">
        <v>8.5299999999999994</v>
      </c>
      <c r="D21" s="115"/>
      <c r="E21" s="115"/>
      <c r="F21" s="115"/>
      <c r="G21" s="115"/>
      <c r="H21" s="115"/>
      <c r="I21" s="115"/>
      <c r="J21" s="115"/>
      <c r="K21" s="115">
        <v>-84.832698857944294</v>
      </c>
      <c r="L21" s="115">
        <v>-41.711306335261803</v>
      </c>
      <c r="M21" s="115">
        <v>-14.600444965941801</v>
      </c>
      <c r="N21" s="115">
        <v>-19.0946054437625</v>
      </c>
      <c r="O21" s="115"/>
      <c r="P21" s="115"/>
      <c r="Q21" s="115">
        <v>-10.0477528089888</v>
      </c>
      <c r="R21" s="110"/>
    </row>
    <row r="22" spans="1:18" x14ac:dyDescent="0.25">
      <c r="A22" s="113" t="s">
        <v>26</v>
      </c>
      <c r="B22" s="114">
        <v>43973</v>
      </c>
      <c r="C22" s="115">
        <v>53.479599999999998</v>
      </c>
      <c r="D22" s="115"/>
      <c r="E22" s="115"/>
      <c r="F22" s="115"/>
      <c r="G22" s="115"/>
      <c r="H22" s="115"/>
      <c r="I22" s="115"/>
      <c r="J22" s="115"/>
      <c r="K22" s="115">
        <v>-95.416531648170803</v>
      </c>
      <c r="L22" s="115">
        <v>-37.8542879483375</v>
      </c>
      <c r="M22" s="115">
        <v>-12.2744925779034</v>
      </c>
      <c r="N22" s="115">
        <v>-15.563413942812399</v>
      </c>
      <c r="O22" s="115">
        <v>-0.42450846607988701</v>
      </c>
      <c r="P22" s="115">
        <v>1.4092655770078499</v>
      </c>
      <c r="Q22" s="115">
        <v>8.8362482713739503</v>
      </c>
      <c r="R22" s="110"/>
    </row>
    <row r="23" spans="1:18" x14ac:dyDescent="0.25">
      <c r="A23" s="136"/>
      <c r="B23" s="136"/>
      <c r="C23" s="136"/>
      <c r="D23" s="118"/>
      <c r="E23" s="118"/>
      <c r="F23" s="118"/>
      <c r="G23" s="118"/>
      <c r="H23" s="118"/>
      <c r="I23" s="118"/>
      <c r="J23" s="118"/>
      <c r="K23" s="118" t="s">
        <v>1</v>
      </c>
      <c r="L23" s="118" t="s">
        <v>2</v>
      </c>
      <c r="M23" s="118" t="s">
        <v>3</v>
      </c>
      <c r="N23" s="118" t="s">
        <v>4</v>
      </c>
      <c r="O23" s="118" t="s">
        <v>5</v>
      </c>
      <c r="P23" s="118" t="s">
        <v>6</v>
      </c>
      <c r="Q23" s="118" t="s">
        <v>46</v>
      </c>
      <c r="R23" s="110"/>
    </row>
    <row r="24" spans="1:18" x14ac:dyDescent="0.25">
      <c r="A24" s="136"/>
      <c r="B24" s="136"/>
      <c r="C24" s="136"/>
      <c r="D24" s="118"/>
      <c r="E24" s="118"/>
      <c r="F24" s="118"/>
      <c r="G24" s="118"/>
      <c r="H24" s="118"/>
      <c r="I24" s="118"/>
      <c r="J24" s="118"/>
      <c r="K24" s="118" t="s">
        <v>0</v>
      </c>
      <c r="L24" s="118" t="s">
        <v>0</v>
      </c>
      <c r="M24" s="118" t="s">
        <v>0</v>
      </c>
      <c r="N24" s="118" t="s">
        <v>0</v>
      </c>
      <c r="O24" s="118" t="s">
        <v>0</v>
      </c>
      <c r="P24" s="118" t="s">
        <v>0</v>
      </c>
      <c r="Q24" s="118" t="s">
        <v>0</v>
      </c>
      <c r="R24" s="110"/>
    </row>
    <row r="25" spans="1:18" x14ac:dyDescent="0.25">
      <c r="A25" s="118" t="s">
        <v>7</v>
      </c>
      <c r="B25" s="118" t="s">
        <v>8</v>
      </c>
      <c r="C25" s="118" t="s">
        <v>9</v>
      </c>
      <c r="D25" s="118"/>
      <c r="E25" s="118"/>
      <c r="F25" s="118"/>
      <c r="G25" s="118"/>
      <c r="H25" s="118"/>
      <c r="I25" s="118"/>
      <c r="J25" s="118"/>
      <c r="K25" s="118"/>
      <c r="L25" s="118"/>
      <c r="M25" s="118"/>
      <c r="N25" s="118"/>
      <c r="O25" s="118"/>
      <c r="P25" s="118"/>
      <c r="Q25" s="118"/>
      <c r="R25" s="110"/>
    </row>
    <row r="26" spans="1:18" x14ac:dyDescent="0.25">
      <c r="A26" s="112" t="s">
        <v>390</v>
      </c>
      <c r="B26" s="112"/>
      <c r="C26" s="112"/>
      <c r="D26" s="112"/>
      <c r="E26" s="112"/>
      <c r="F26" s="112"/>
      <c r="G26" s="112"/>
      <c r="H26" s="112"/>
      <c r="I26" s="112"/>
      <c r="J26" s="112"/>
      <c r="K26" s="112"/>
      <c r="L26" s="112"/>
      <c r="M26" s="112"/>
      <c r="N26" s="112"/>
      <c r="O26" s="112"/>
      <c r="P26" s="112"/>
      <c r="Q26" s="112"/>
      <c r="R26" s="110"/>
    </row>
    <row r="27" spans="1:18" x14ac:dyDescent="0.25">
      <c r="A27" s="113" t="s">
        <v>30</v>
      </c>
      <c r="B27" s="114">
        <v>43973</v>
      </c>
      <c r="C27" s="115">
        <v>35.130499999999998</v>
      </c>
      <c r="D27" s="115"/>
      <c r="E27" s="115"/>
      <c r="F27" s="115"/>
      <c r="G27" s="115"/>
      <c r="H27" s="115"/>
      <c r="I27" s="115"/>
      <c r="J27" s="115"/>
      <c r="K27" s="115">
        <v>-95.720504259032097</v>
      </c>
      <c r="L27" s="115">
        <v>-49.0950235276662</v>
      </c>
      <c r="M27" s="115">
        <v>-24.7241755411446</v>
      </c>
      <c r="N27" s="115">
        <v>-30.1225628368509</v>
      </c>
      <c r="O27" s="115">
        <v>-10.9242438803083</v>
      </c>
      <c r="P27" s="115">
        <v>-0.92513779968068799</v>
      </c>
      <c r="Q27" s="115">
        <v>20.6637362018473</v>
      </c>
      <c r="R27" s="110"/>
    </row>
    <row r="28" spans="1:18" x14ac:dyDescent="0.25">
      <c r="A28" s="113" t="s">
        <v>31</v>
      </c>
      <c r="B28" s="114">
        <v>43973</v>
      </c>
      <c r="C28" s="115">
        <v>210.13</v>
      </c>
      <c r="D28" s="115"/>
      <c r="E28" s="115"/>
      <c r="F28" s="115"/>
      <c r="G28" s="115"/>
      <c r="H28" s="115"/>
      <c r="I28" s="115"/>
      <c r="J28" s="115"/>
      <c r="K28" s="115">
        <v>-105.37113538979899</v>
      </c>
      <c r="L28" s="115">
        <v>-51.6828463713112</v>
      </c>
      <c r="M28" s="115">
        <v>-25.024235075236401</v>
      </c>
      <c r="N28" s="115">
        <v>-28.118750369839301</v>
      </c>
      <c r="O28" s="115">
        <v>-5.4668091651920401</v>
      </c>
      <c r="P28" s="115">
        <v>1.0192401494874599</v>
      </c>
      <c r="Q28" s="115">
        <v>76.035651087748505</v>
      </c>
      <c r="R28" s="110"/>
    </row>
    <row r="29" spans="1:18" x14ac:dyDescent="0.25">
      <c r="A29" s="113" t="s">
        <v>32</v>
      </c>
      <c r="B29" s="114">
        <v>43973</v>
      </c>
      <c r="C29" s="115">
        <v>122.64</v>
      </c>
      <c r="D29" s="115"/>
      <c r="E29" s="115"/>
      <c r="F29" s="115"/>
      <c r="G29" s="115"/>
      <c r="H29" s="115"/>
      <c r="I29" s="115"/>
      <c r="J29" s="115"/>
      <c r="K29" s="115">
        <v>-51.317527733364599</v>
      </c>
      <c r="L29" s="115">
        <v>-26.718193108044002</v>
      </c>
      <c r="M29" s="115">
        <v>-9.6985595157880606</v>
      </c>
      <c r="N29" s="115">
        <v>-14.6924173156759</v>
      </c>
      <c r="O29" s="115">
        <v>-2.8301145674435002</v>
      </c>
      <c r="P29" s="115">
        <v>1.3792416403872201</v>
      </c>
      <c r="Q29" s="115">
        <v>71.402570336922494</v>
      </c>
      <c r="R29" s="110"/>
    </row>
    <row r="30" spans="1:18" x14ac:dyDescent="0.25">
      <c r="A30" s="113" t="s">
        <v>33</v>
      </c>
      <c r="B30" s="114">
        <v>43973</v>
      </c>
      <c r="C30" s="115">
        <v>8.1999999999999993</v>
      </c>
      <c r="D30" s="115"/>
      <c r="E30" s="115"/>
      <c r="F30" s="115"/>
      <c r="G30" s="115"/>
      <c r="H30" s="115"/>
      <c r="I30" s="115"/>
      <c r="J30" s="115"/>
      <c r="K30" s="115">
        <v>-93.546132339235797</v>
      </c>
      <c r="L30" s="115">
        <v>-40.8887229275579</v>
      </c>
      <c r="M30" s="115">
        <v>-18.711074385223998</v>
      </c>
      <c r="N30" s="115">
        <v>-20.486508239081601</v>
      </c>
      <c r="O30" s="115"/>
      <c r="P30" s="115"/>
      <c r="Q30" s="115">
        <v>-10.249609984399401</v>
      </c>
      <c r="R30" s="110"/>
    </row>
    <row r="31" spans="1:18" x14ac:dyDescent="0.25">
      <c r="A31" s="113" t="s">
        <v>34</v>
      </c>
      <c r="B31" s="114">
        <v>43973</v>
      </c>
      <c r="C31" s="115">
        <v>31.87</v>
      </c>
      <c r="D31" s="115"/>
      <c r="E31" s="115"/>
      <c r="F31" s="115"/>
      <c r="G31" s="115"/>
      <c r="H31" s="115"/>
      <c r="I31" s="115"/>
      <c r="J31" s="115"/>
      <c r="K31" s="115">
        <v>-142.02365728900301</v>
      </c>
      <c r="L31" s="115">
        <v>-64.124456120187205</v>
      </c>
      <c r="M31" s="115">
        <v>-34.5489736408651</v>
      </c>
      <c r="N31" s="115">
        <v>-36.211740989721903</v>
      </c>
      <c r="O31" s="115">
        <v>-10.5095030259025</v>
      </c>
      <c r="P31" s="115">
        <v>-2.32366169728934</v>
      </c>
      <c r="Q31" s="115">
        <v>17.9021080959856</v>
      </c>
      <c r="R31" s="110"/>
    </row>
    <row r="32" spans="1:18" x14ac:dyDescent="0.25">
      <c r="A32" s="113" t="s">
        <v>35</v>
      </c>
      <c r="B32" s="114">
        <v>43973</v>
      </c>
      <c r="C32" s="115">
        <v>9.1914999999999996</v>
      </c>
      <c r="D32" s="115"/>
      <c r="E32" s="115"/>
      <c r="F32" s="115"/>
      <c r="G32" s="115"/>
      <c r="H32" s="115"/>
      <c r="I32" s="115"/>
      <c r="J32" s="115"/>
      <c r="K32" s="115">
        <v>-93.389405166814001</v>
      </c>
      <c r="L32" s="115">
        <v>-40.409906749636903</v>
      </c>
      <c r="M32" s="115">
        <v>-16.466177255499801</v>
      </c>
      <c r="N32" s="115">
        <v>-21.523293275143502</v>
      </c>
      <c r="O32" s="115">
        <v>-9.9058558468084996</v>
      </c>
      <c r="P32" s="115"/>
      <c r="Q32" s="115">
        <v>-1.7167102966841199</v>
      </c>
      <c r="R32" s="110"/>
    </row>
    <row r="33" spans="1:18" x14ac:dyDescent="0.25">
      <c r="A33" s="113" t="s">
        <v>36</v>
      </c>
      <c r="B33" s="114">
        <v>43973</v>
      </c>
      <c r="C33" s="115">
        <v>24.902699999999999</v>
      </c>
      <c r="D33" s="115"/>
      <c r="E33" s="115"/>
      <c r="F33" s="115"/>
      <c r="G33" s="115"/>
      <c r="H33" s="115"/>
      <c r="I33" s="115"/>
      <c r="J33" s="115"/>
      <c r="K33" s="115">
        <v>-113.77381292599</v>
      </c>
      <c r="L33" s="115">
        <v>-50.454246162868998</v>
      </c>
      <c r="M33" s="115">
        <v>-18.452159464613199</v>
      </c>
      <c r="N33" s="115">
        <v>-21.239405418556899</v>
      </c>
      <c r="O33" s="115">
        <v>-4.3123712893506703</v>
      </c>
      <c r="P33" s="115">
        <v>3.2674695191630798</v>
      </c>
      <c r="Q33" s="115">
        <v>83.024965340508103</v>
      </c>
      <c r="R33" s="110"/>
    </row>
    <row r="34" spans="1:18" x14ac:dyDescent="0.25">
      <c r="A34" s="113" t="s">
        <v>37</v>
      </c>
      <c r="B34" s="114">
        <v>43973</v>
      </c>
      <c r="C34" s="115">
        <v>27.1</v>
      </c>
      <c r="D34" s="115"/>
      <c r="E34" s="115"/>
      <c r="F34" s="115"/>
      <c r="G34" s="115"/>
      <c r="H34" s="115"/>
      <c r="I34" s="115"/>
      <c r="J34" s="115"/>
      <c r="K34" s="115">
        <v>-108.081508752966</v>
      </c>
      <c r="L34" s="115">
        <v>-47.255319847975102</v>
      </c>
      <c r="M34" s="115">
        <v>-21.130071320229899</v>
      </c>
      <c r="N34" s="115">
        <v>-24.1677391520094</v>
      </c>
      <c r="O34" s="115">
        <v>-6.2752147461343997</v>
      </c>
      <c r="P34" s="115">
        <v>2.7347636230089298</v>
      </c>
      <c r="Q34" s="115">
        <v>16.481383681014002</v>
      </c>
      <c r="R34" s="110"/>
    </row>
    <row r="35" spans="1:18" x14ac:dyDescent="0.25">
      <c r="A35" s="113" t="s">
        <v>38</v>
      </c>
      <c r="B35" s="114">
        <v>43973</v>
      </c>
      <c r="C35" s="115">
        <v>55.691400000000002</v>
      </c>
      <c r="D35" s="115"/>
      <c r="E35" s="115"/>
      <c r="F35" s="115"/>
      <c r="G35" s="115"/>
      <c r="H35" s="115"/>
      <c r="I35" s="115"/>
      <c r="J35" s="115"/>
      <c r="K35" s="115">
        <v>-109.0990514824</v>
      </c>
      <c r="L35" s="115">
        <v>-49.576004396014397</v>
      </c>
      <c r="M35" s="115">
        <v>-21.145368907118002</v>
      </c>
      <c r="N35" s="115">
        <v>-24.450058108357599</v>
      </c>
      <c r="O35" s="115">
        <v>-4.6347214013970301</v>
      </c>
      <c r="P35" s="115">
        <v>1.3568360349080899</v>
      </c>
      <c r="Q35" s="115">
        <v>30.5334328084951</v>
      </c>
      <c r="R35" s="110"/>
    </row>
    <row r="36" spans="1:18" x14ac:dyDescent="0.25">
      <c r="A36" s="113" t="s">
        <v>39</v>
      </c>
      <c r="B36" s="114">
        <v>43973</v>
      </c>
      <c r="C36" s="115">
        <v>39.46</v>
      </c>
      <c r="D36" s="115"/>
      <c r="E36" s="115"/>
      <c r="F36" s="115"/>
      <c r="G36" s="115"/>
      <c r="H36" s="115"/>
      <c r="I36" s="115"/>
      <c r="J36" s="115"/>
      <c r="K36" s="115">
        <v>-96.310688927269197</v>
      </c>
      <c r="L36" s="115">
        <v>-49.783946288042301</v>
      </c>
      <c r="M36" s="115">
        <v>-28.416366896005801</v>
      </c>
      <c r="N36" s="115">
        <v>-28.073123748800999</v>
      </c>
      <c r="O36" s="115">
        <v>-6.8189775137762298</v>
      </c>
      <c r="P36" s="115">
        <v>0.36605046171230698</v>
      </c>
      <c r="Q36" s="115">
        <v>19.985731313349699</v>
      </c>
      <c r="R36" s="110"/>
    </row>
    <row r="37" spans="1:18" x14ac:dyDescent="0.25">
      <c r="A37" s="113" t="s">
        <v>40</v>
      </c>
      <c r="B37" s="114">
        <v>43973</v>
      </c>
      <c r="C37" s="115">
        <v>106.8094</v>
      </c>
      <c r="D37" s="115"/>
      <c r="E37" s="115"/>
      <c r="F37" s="115"/>
      <c r="G37" s="115"/>
      <c r="H37" s="115"/>
      <c r="I37" s="115"/>
      <c r="J37" s="115"/>
      <c r="K37" s="115">
        <v>-89.408173442068005</v>
      </c>
      <c r="L37" s="115">
        <v>-44.156137730820497</v>
      </c>
      <c r="M37" s="115">
        <v>-18.697694513106899</v>
      </c>
      <c r="N37" s="115">
        <v>-20.063526861414999</v>
      </c>
      <c r="O37" s="115">
        <v>-3.9778145760004202</v>
      </c>
      <c r="P37" s="115">
        <v>4.0299398312981296</v>
      </c>
      <c r="Q37" s="115">
        <v>60.860198070961097</v>
      </c>
      <c r="R37" s="110"/>
    </row>
    <row r="38" spans="1:18" x14ac:dyDescent="0.25">
      <c r="A38" s="113" t="s">
        <v>41</v>
      </c>
      <c r="B38" s="114">
        <v>43973</v>
      </c>
      <c r="C38" s="115">
        <v>8.0297999999999998</v>
      </c>
      <c r="D38" s="115"/>
      <c r="E38" s="115"/>
      <c r="F38" s="115"/>
      <c r="G38" s="115"/>
      <c r="H38" s="115"/>
      <c r="I38" s="115"/>
      <c r="J38" s="115"/>
      <c r="K38" s="115">
        <v>-95.917054197049495</v>
      </c>
      <c r="L38" s="115">
        <v>-45.007548158717398</v>
      </c>
      <c r="M38" s="115">
        <v>-16.0448180651298</v>
      </c>
      <c r="N38" s="115">
        <v>-17.856018518596098</v>
      </c>
      <c r="O38" s="115"/>
      <c r="P38" s="115"/>
      <c r="Q38" s="115">
        <v>-10.590913107511</v>
      </c>
      <c r="R38" s="110"/>
    </row>
    <row r="39" spans="1:18" x14ac:dyDescent="0.25">
      <c r="A39" s="113" t="s">
        <v>42</v>
      </c>
      <c r="B39" s="114">
        <v>43973</v>
      </c>
      <c r="C39" s="115">
        <v>7.8502000000000001</v>
      </c>
      <c r="D39" s="115"/>
      <c r="E39" s="115"/>
      <c r="F39" s="115"/>
      <c r="G39" s="115"/>
      <c r="H39" s="115"/>
      <c r="I39" s="115"/>
      <c r="J39" s="115"/>
      <c r="K39" s="115">
        <v>-93.242587681018193</v>
      </c>
      <c r="L39" s="115">
        <v>-42.705304540958899</v>
      </c>
      <c r="M39" s="115">
        <v>-16.209919879367401</v>
      </c>
      <c r="N39" s="115">
        <v>-17.232899536433798</v>
      </c>
      <c r="O39" s="115"/>
      <c r="P39" s="115"/>
      <c r="Q39" s="115">
        <v>-11.9251823708207</v>
      </c>
      <c r="R39" s="110"/>
    </row>
    <row r="40" spans="1:18" x14ac:dyDescent="0.25">
      <c r="A40" s="113" t="s">
        <v>43</v>
      </c>
      <c r="B40" s="114">
        <v>43973</v>
      </c>
      <c r="C40" s="115">
        <v>169.50399999999999</v>
      </c>
      <c r="D40" s="115"/>
      <c r="E40" s="115"/>
      <c r="F40" s="115"/>
      <c r="G40" s="115"/>
      <c r="H40" s="115"/>
      <c r="I40" s="115"/>
      <c r="J40" s="115"/>
      <c r="K40" s="115">
        <v>-115.161761658459</v>
      </c>
      <c r="L40" s="115">
        <v>-58.701729276824103</v>
      </c>
      <c r="M40" s="115">
        <v>-29.056275374775399</v>
      </c>
      <c r="N40" s="115">
        <v>-31.713692309982601</v>
      </c>
      <c r="O40" s="115">
        <v>-9.4834919158190392</v>
      </c>
      <c r="P40" s="115">
        <v>-1.6111105062398901</v>
      </c>
      <c r="Q40" s="115">
        <v>43.247152958879497</v>
      </c>
      <c r="R40" s="110"/>
    </row>
    <row r="41" spans="1:18" x14ac:dyDescent="0.25">
      <c r="A41" s="113" t="s">
        <v>44</v>
      </c>
      <c r="B41" s="114">
        <v>43973</v>
      </c>
      <c r="C41" s="115">
        <v>8.42</v>
      </c>
      <c r="D41" s="115"/>
      <c r="E41" s="115"/>
      <c r="F41" s="115"/>
      <c r="G41" s="115"/>
      <c r="H41" s="115"/>
      <c r="I41" s="115"/>
      <c r="J41" s="115"/>
      <c r="K41" s="115">
        <v>-85.121268656716396</v>
      </c>
      <c r="L41" s="115">
        <v>-42.290184042761403</v>
      </c>
      <c r="M41" s="115">
        <v>-15.2682155548904</v>
      </c>
      <c r="N41" s="115">
        <v>-19.755399427530602</v>
      </c>
      <c r="O41" s="115"/>
      <c r="P41" s="115"/>
      <c r="Q41" s="115">
        <v>-10.7996254681648</v>
      </c>
      <c r="R41" s="110"/>
    </row>
    <row r="42" spans="1:18" x14ac:dyDescent="0.25">
      <c r="A42" s="113" t="s">
        <v>45</v>
      </c>
      <c r="B42" s="114">
        <v>43973</v>
      </c>
      <c r="C42" s="115">
        <v>50.6708</v>
      </c>
      <c r="D42" s="115"/>
      <c r="E42" s="115"/>
      <c r="F42" s="115"/>
      <c r="G42" s="115"/>
      <c r="H42" s="115"/>
      <c r="I42" s="115"/>
      <c r="J42" s="115"/>
      <c r="K42" s="115">
        <v>-95.910870534642498</v>
      </c>
      <c r="L42" s="115">
        <v>-38.3713115776889</v>
      </c>
      <c r="M42" s="115">
        <v>-12.8386380624642</v>
      </c>
      <c r="N42" s="115">
        <v>-16.0917684153221</v>
      </c>
      <c r="O42" s="115">
        <v>-1.1199398544300001</v>
      </c>
      <c r="P42" s="115">
        <v>0.65544176896162998</v>
      </c>
      <c r="Q42" s="115">
        <v>27.389007380073799</v>
      </c>
      <c r="R42" s="110"/>
    </row>
    <row r="43" spans="1:18" x14ac:dyDescent="0.25">
      <c r="A43" s="136"/>
      <c r="B43" s="136"/>
      <c r="C43" s="136"/>
      <c r="D43" s="118"/>
      <c r="E43" s="118"/>
      <c r="F43" s="118"/>
      <c r="G43" s="118"/>
      <c r="H43" s="118"/>
      <c r="I43" s="118" t="s">
        <v>47</v>
      </c>
      <c r="J43" s="118" t="s">
        <v>48</v>
      </c>
      <c r="K43" s="118" t="s">
        <v>1</v>
      </c>
      <c r="L43" s="118" t="s">
        <v>2</v>
      </c>
      <c r="M43" s="118" t="s">
        <v>3</v>
      </c>
      <c r="N43" s="107"/>
      <c r="O43" s="113"/>
      <c r="P43" s="113"/>
      <c r="Q43" s="118" t="s">
        <v>46</v>
      </c>
      <c r="R43" s="110"/>
    </row>
    <row r="44" spans="1:18" x14ac:dyDescent="0.25">
      <c r="A44" s="136"/>
      <c r="B44" s="136"/>
      <c r="C44" s="136"/>
      <c r="D44" s="118"/>
      <c r="E44" s="118"/>
      <c r="F44" s="118"/>
      <c r="G44" s="118"/>
      <c r="H44" s="118"/>
      <c r="I44" s="118" t="s">
        <v>0</v>
      </c>
      <c r="J44" s="118" t="s">
        <v>0</v>
      </c>
      <c r="K44" s="118" t="s">
        <v>0</v>
      </c>
      <c r="L44" s="118" t="s">
        <v>0</v>
      </c>
      <c r="M44" s="118" t="s">
        <v>0</v>
      </c>
      <c r="N44" s="107"/>
      <c r="O44" s="113"/>
      <c r="P44" s="113"/>
      <c r="Q44" s="118" t="s">
        <v>0</v>
      </c>
      <c r="R44" s="110"/>
    </row>
    <row r="45" spans="1:18" x14ac:dyDescent="0.25">
      <c r="A45" s="118" t="s">
        <v>7</v>
      </c>
      <c r="B45" s="118" t="s">
        <v>8</v>
      </c>
      <c r="C45" s="118" t="s">
        <v>9</v>
      </c>
      <c r="D45" s="118"/>
      <c r="E45" s="118"/>
      <c r="F45" s="118"/>
      <c r="G45" s="118"/>
      <c r="H45" s="118"/>
      <c r="I45" s="118"/>
      <c r="J45" s="118"/>
      <c r="K45" s="118"/>
      <c r="L45" s="118"/>
      <c r="M45" s="118"/>
      <c r="N45" s="107"/>
      <c r="O45" s="113"/>
      <c r="P45" s="113"/>
      <c r="Q45" s="118"/>
      <c r="R45" s="110"/>
    </row>
    <row r="46" spans="1:18" x14ac:dyDescent="0.25">
      <c r="A46" s="112" t="s">
        <v>389</v>
      </c>
      <c r="B46" s="112"/>
      <c r="C46" s="112"/>
      <c r="D46" s="112"/>
      <c r="E46" s="112"/>
      <c r="F46" s="112"/>
      <c r="G46" s="112"/>
      <c r="H46" s="112"/>
      <c r="I46" s="112"/>
      <c r="J46" s="112"/>
      <c r="K46" s="112"/>
      <c r="L46" s="112"/>
      <c r="M46" s="112"/>
      <c r="N46" s="107"/>
      <c r="O46" s="113"/>
      <c r="P46" s="113"/>
      <c r="Q46" s="112"/>
      <c r="R46" s="110"/>
    </row>
    <row r="47" spans="1:18" x14ac:dyDescent="0.25">
      <c r="A47" s="113" t="s">
        <v>379</v>
      </c>
      <c r="B47" s="114">
        <v>43973</v>
      </c>
      <c r="C47" s="115">
        <v>9.24</v>
      </c>
      <c r="D47" s="115"/>
      <c r="E47" s="115"/>
      <c r="F47" s="115"/>
      <c r="G47" s="115"/>
      <c r="H47" s="115"/>
      <c r="I47" s="115">
        <v>-49.818016378525897</v>
      </c>
      <c r="J47" s="115">
        <v>-14.313725490195999</v>
      </c>
      <c r="K47" s="115">
        <v>-34.856646207991801</v>
      </c>
      <c r="L47" s="115"/>
      <c r="M47" s="115"/>
      <c r="N47" s="107"/>
      <c r="O47" s="113"/>
      <c r="P47" s="113"/>
      <c r="Q47" s="115">
        <v>-27.74</v>
      </c>
      <c r="R47" s="110"/>
    </row>
    <row r="48" spans="1:18" x14ac:dyDescent="0.25">
      <c r="A48" s="113" t="s">
        <v>49</v>
      </c>
      <c r="B48" s="114">
        <v>43973</v>
      </c>
      <c r="C48" s="115">
        <v>8.64</v>
      </c>
      <c r="D48" s="115"/>
      <c r="E48" s="115"/>
      <c r="F48" s="115"/>
      <c r="G48" s="115"/>
      <c r="H48" s="115"/>
      <c r="I48" s="115">
        <v>24.3658210947934</v>
      </c>
      <c r="J48" s="115">
        <v>9.9377674056787004</v>
      </c>
      <c r="K48" s="115">
        <v>-78.463727746154703</v>
      </c>
      <c r="L48" s="115">
        <v>-33.939137785291599</v>
      </c>
      <c r="M48" s="115">
        <v>-13.4459238779556</v>
      </c>
      <c r="N48" s="107"/>
      <c r="O48" s="113"/>
      <c r="P48" s="113"/>
      <c r="Q48" s="115">
        <v>-15.758730158730099</v>
      </c>
      <c r="R48" s="110"/>
    </row>
    <row r="49" spans="1:18" x14ac:dyDescent="0.25">
      <c r="A49" s="113" t="s">
        <v>50</v>
      </c>
      <c r="B49" s="114">
        <v>43973</v>
      </c>
      <c r="C49" s="115">
        <v>89.468000000000004</v>
      </c>
      <c r="D49" s="115"/>
      <c r="E49" s="115"/>
      <c r="F49" s="115"/>
      <c r="G49" s="115"/>
      <c r="H49" s="115"/>
      <c r="I49" s="115">
        <v>-48.988310729753003</v>
      </c>
      <c r="J49" s="115">
        <v>-7.7439265698293998</v>
      </c>
      <c r="K49" s="115">
        <v>-104.239159097358</v>
      </c>
      <c r="L49" s="115">
        <v>-47.403543527686999</v>
      </c>
      <c r="M49" s="115">
        <v>-19.439168040200201</v>
      </c>
      <c r="N49" s="107"/>
      <c r="O49" s="113"/>
      <c r="P49" s="113"/>
      <c r="Q49" s="115">
        <v>11.567280084140901</v>
      </c>
      <c r="R49" s="110"/>
    </row>
    <row r="50" spans="1:18" x14ac:dyDescent="0.25">
      <c r="A50" s="136"/>
      <c r="B50" s="136"/>
      <c r="C50" s="136"/>
      <c r="D50" s="118"/>
      <c r="E50" s="118"/>
      <c r="F50" s="118"/>
      <c r="G50" s="118"/>
      <c r="H50" s="118"/>
      <c r="I50" s="118" t="s">
        <v>47</v>
      </c>
      <c r="J50" s="118" t="s">
        <v>48</v>
      </c>
      <c r="K50" s="118" t="s">
        <v>1</v>
      </c>
      <c r="L50" s="118" t="s">
        <v>2</v>
      </c>
      <c r="M50" s="118" t="s">
        <v>3</v>
      </c>
      <c r="N50" s="107"/>
      <c r="O50" s="107"/>
      <c r="P50" s="107"/>
      <c r="Q50" s="118" t="s">
        <v>46</v>
      </c>
      <c r="R50" s="110"/>
    </row>
    <row r="51" spans="1:18" x14ac:dyDescent="0.25">
      <c r="A51" s="136"/>
      <c r="B51" s="136"/>
      <c r="C51" s="136"/>
      <c r="D51" s="118"/>
      <c r="E51" s="118"/>
      <c r="F51" s="118"/>
      <c r="G51" s="118"/>
      <c r="H51" s="118"/>
      <c r="I51" s="118" t="s">
        <v>0</v>
      </c>
      <c r="J51" s="118" t="s">
        <v>0</v>
      </c>
      <c r="K51" s="118" t="s">
        <v>0</v>
      </c>
      <c r="L51" s="118" t="s">
        <v>0</v>
      </c>
      <c r="M51" s="118" t="s">
        <v>0</v>
      </c>
      <c r="N51" s="107"/>
      <c r="O51" s="107"/>
      <c r="P51" s="107"/>
      <c r="Q51" s="118" t="s">
        <v>0</v>
      </c>
      <c r="R51" s="110"/>
    </row>
    <row r="52" spans="1:18" x14ac:dyDescent="0.25">
      <c r="A52" s="118" t="s">
        <v>7</v>
      </c>
      <c r="B52" s="118" t="s">
        <v>8</v>
      </c>
      <c r="C52" s="118" t="s">
        <v>9</v>
      </c>
      <c r="D52" s="118"/>
      <c r="E52" s="118"/>
      <c r="F52" s="118"/>
      <c r="G52" s="118"/>
      <c r="H52" s="118"/>
      <c r="I52" s="118"/>
      <c r="J52" s="118"/>
      <c r="K52" s="118"/>
      <c r="L52" s="118"/>
      <c r="M52" s="118"/>
      <c r="N52" s="107"/>
      <c r="O52" s="107"/>
      <c r="P52" s="107"/>
      <c r="Q52" s="118"/>
      <c r="R52" s="110"/>
    </row>
    <row r="53" spans="1:18" x14ac:dyDescent="0.25">
      <c r="A53" s="112" t="s">
        <v>389</v>
      </c>
      <c r="B53" s="112"/>
      <c r="C53" s="112"/>
      <c r="D53" s="112"/>
      <c r="E53" s="112"/>
      <c r="F53" s="112"/>
      <c r="G53" s="112"/>
      <c r="H53" s="112"/>
      <c r="I53" s="112"/>
      <c r="J53" s="112"/>
      <c r="K53" s="112"/>
      <c r="L53" s="112"/>
      <c r="M53" s="112"/>
      <c r="N53" s="107"/>
      <c r="O53" s="107"/>
      <c r="P53" s="107"/>
      <c r="Q53" s="112"/>
      <c r="R53" s="110"/>
    </row>
    <row r="54" spans="1:18" x14ac:dyDescent="0.25">
      <c r="A54" s="113" t="s">
        <v>381</v>
      </c>
      <c r="B54" s="114">
        <v>43973</v>
      </c>
      <c r="C54" s="115">
        <v>9.1999999999999993</v>
      </c>
      <c r="D54" s="115"/>
      <c r="E54" s="115"/>
      <c r="F54" s="115"/>
      <c r="G54" s="115"/>
      <c r="H54" s="115"/>
      <c r="I54" s="115">
        <v>-50.030459945172503</v>
      </c>
      <c r="J54" s="115">
        <v>-15.665236051502299</v>
      </c>
      <c r="K54" s="115">
        <v>-36.423237048800502</v>
      </c>
      <c r="L54" s="115"/>
      <c r="M54" s="115"/>
      <c r="N54" s="107"/>
      <c r="O54" s="107"/>
      <c r="P54" s="107"/>
      <c r="Q54" s="115">
        <v>-29.2</v>
      </c>
      <c r="R54" s="110"/>
    </row>
    <row r="55" spans="1:18" x14ac:dyDescent="0.25">
      <c r="A55" s="113" t="s">
        <v>51</v>
      </c>
      <c r="B55" s="114">
        <v>43973</v>
      </c>
      <c r="C55" s="115">
        <v>8.61</v>
      </c>
      <c r="D55" s="115"/>
      <c r="E55" s="115"/>
      <c r="F55" s="115"/>
      <c r="G55" s="115"/>
      <c r="H55" s="115"/>
      <c r="I55" s="115">
        <v>27.540241448691798</v>
      </c>
      <c r="J55" s="115">
        <v>9.9726775956285607</v>
      </c>
      <c r="K55" s="115">
        <v>-78.3864824344585</v>
      </c>
      <c r="L55" s="115">
        <v>-34.197738677507502</v>
      </c>
      <c r="M55" s="115">
        <v>-13.737454379561999</v>
      </c>
      <c r="N55" s="107"/>
      <c r="O55" s="107"/>
      <c r="P55" s="107"/>
      <c r="Q55" s="115">
        <v>-16.106349206349201</v>
      </c>
      <c r="R55" s="110"/>
    </row>
    <row r="56" spans="1:18" x14ac:dyDescent="0.25">
      <c r="A56" s="113" t="s">
        <v>52</v>
      </c>
      <c r="B56" s="114">
        <v>43973</v>
      </c>
      <c r="C56" s="115">
        <v>84.566199999999995</v>
      </c>
      <c r="D56" s="115"/>
      <c r="E56" s="115"/>
      <c r="F56" s="115"/>
      <c r="G56" s="115"/>
      <c r="H56" s="115"/>
      <c r="I56" s="115">
        <v>-49.853803688990602</v>
      </c>
      <c r="J56" s="115">
        <v>-8.6211215177851592</v>
      </c>
      <c r="K56" s="115">
        <v>-104.84956539592901</v>
      </c>
      <c r="L56" s="115">
        <v>-48.034666924077399</v>
      </c>
      <c r="M56" s="115">
        <v>-20.127643070983702</v>
      </c>
      <c r="N56" s="107"/>
      <c r="O56" s="107"/>
      <c r="P56" s="107"/>
      <c r="Q56" s="115">
        <v>123.495432929648</v>
      </c>
      <c r="R56" s="110"/>
    </row>
    <row r="57" spans="1:18" x14ac:dyDescent="0.25">
      <c r="A57" s="136"/>
      <c r="B57" s="136"/>
      <c r="C57" s="136"/>
      <c r="D57" s="118"/>
      <c r="E57" s="118"/>
      <c r="F57" s="118"/>
      <c r="G57" s="118"/>
      <c r="H57" s="118"/>
      <c r="I57" s="118"/>
      <c r="J57" s="118" t="s">
        <v>48</v>
      </c>
      <c r="K57" s="118" t="s">
        <v>1</v>
      </c>
      <c r="L57" s="118" t="s">
        <v>2</v>
      </c>
      <c r="M57" s="118" t="s">
        <v>3</v>
      </c>
      <c r="N57" s="118" t="s">
        <v>4</v>
      </c>
      <c r="O57" s="118" t="s">
        <v>5</v>
      </c>
      <c r="P57" s="107"/>
      <c r="Q57" s="118" t="s">
        <v>46</v>
      </c>
      <c r="R57" s="110"/>
    </row>
    <row r="58" spans="1:18" x14ac:dyDescent="0.25">
      <c r="A58" s="136"/>
      <c r="B58" s="136"/>
      <c r="C58" s="136"/>
      <c r="D58" s="118"/>
      <c r="E58" s="118"/>
      <c r="F58" s="118"/>
      <c r="G58" s="118"/>
      <c r="H58" s="118"/>
      <c r="I58" s="118"/>
      <c r="J58" s="118" t="s">
        <v>0</v>
      </c>
      <c r="K58" s="118" t="s">
        <v>0</v>
      </c>
      <c r="L58" s="118" t="s">
        <v>0</v>
      </c>
      <c r="M58" s="118" t="s">
        <v>0</v>
      </c>
      <c r="N58" s="118" t="s">
        <v>0</v>
      </c>
      <c r="O58" s="118" t="s">
        <v>0</v>
      </c>
      <c r="P58" s="107"/>
      <c r="Q58" s="118" t="s">
        <v>0</v>
      </c>
      <c r="R58" s="110"/>
    </row>
    <row r="59" spans="1:18" x14ac:dyDescent="0.25">
      <c r="A59" s="118" t="s">
        <v>7</v>
      </c>
      <c r="B59" s="118" t="s">
        <v>8</v>
      </c>
      <c r="C59" s="118" t="s">
        <v>9</v>
      </c>
      <c r="D59" s="118"/>
      <c r="E59" s="118"/>
      <c r="F59" s="118"/>
      <c r="G59" s="118"/>
      <c r="H59" s="118"/>
      <c r="I59" s="118"/>
      <c r="J59" s="118"/>
      <c r="K59" s="118"/>
      <c r="L59" s="118"/>
      <c r="M59" s="118"/>
      <c r="N59" s="118"/>
      <c r="O59" s="118"/>
      <c r="P59" s="107"/>
      <c r="Q59" s="118"/>
      <c r="R59" s="110"/>
    </row>
    <row r="60" spans="1:18" x14ac:dyDescent="0.25">
      <c r="A60" s="112" t="s">
        <v>386</v>
      </c>
      <c r="B60" s="112"/>
      <c r="C60" s="112"/>
      <c r="D60" s="112"/>
      <c r="E60" s="112"/>
      <c r="F60" s="112"/>
      <c r="G60" s="112"/>
      <c r="H60" s="112"/>
      <c r="I60" s="112"/>
      <c r="J60" s="112"/>
      <c r="K60" s="112"/>
      <c r="L60" s="112"/>
      <c r="M60" s="112"/>
      <c r="N60" s="112"/>
      <c r="O60" s="112"/>
      <c r="P60" s="107"/>
      <c r="Q60" s="112"/>
      <c r="R60" s="110"/>
    </row>
    <row r="61" spans="1:18" x14ac:dyDescent="0.25">
      <c r="A61" s="113" t="s">
        <v>53</v>
      </c>
      <c r="B61" s="114">
        <v>43973</v>
      </c>
      <c r="C61" s="115">
        <v>33.4328</v>
      </c>
      <c r="D61" s="115"/>
      <c r="E61" s="115"/>
      <c r="F61" s="115"/>
      <c r="G61" s="115"/>
      <c r="H61" s="115"/>
      <c r="I61" s="115"/>
      <c r="J61" s="115">
        <v>3.06457803579146</v>
      </c>
      <c r="K61" s="115">
        <v>2.35761308791764</v>
      </c>
      <c r="L61" s="115">
        <v>-2.9906118619954101</v>
      </c>
      <c r="M61" s="115">
        <v>-2.7517978766303899</v>
      </c>
      <c r="N61" s="115">
        <v>1.83698664926588</v>
      </c>
      <c r="O61" s="115">
        <v>3.8295558800887401</v>
      </c>
      <c r="P61" s="107"/>
      <c r="Q61" s="115">
        <v>9.74710389713408</v>
      </c>
      <c r="R61" s="110"/>
    </row>
    <row r="62" spans="1:18" x14ac:dyDescent="0.25">
      <c r="A62" s="113" t="s">
        <v>54</v>
      </c>
      <c r="B62" s="114">
        <v>43973</v>
      </c>
      <c r="C62" s="115">
        <v>1.4522999999999999</v>
      </c>
      <c r="D62" s="115"/>
      <c r="E62" s="115"/>
      <c r="F62" s="115"/>
      <c r="G62" s="115"/>
      <c r="H62" s="115"/>
      <c r="I62" s="115"/>
      <c r="J62" s="115">
        <v>0</v>
      </c>
      <c r="K62" s="115">
        <v>-101.54765590717599</v>
      </c>
      <c r="L62" s="115"/>
      <c r="M62" s="115"/>
      <c r="N62" s="115"/>
      <c r="O62" s="115"/>
      <c r="P62" s="107"/>
      <c r="Q62" s="115">
        <v>-48.815094741511103</v>
      </c>
      <c r="R62" s="110"/>
    </row>
    <row r="63" spans="1:18" x14ac:dyDescent="0.25">
      <c r="A63" s="113" t="s">
        <v>55</v>
      </c>
      <c r="B63" s="114">
        <v>43973</v>
      </c>
      <c r="C63" s="115">
        <v>23.549099999999999</v>
      </c>
      <c r="D63" s="115"/>
      <c r="E63" s="115"/>
      <c r="F63" s="115"/>
      <c r="G63" s="115"/>
      <c r="H63" s="115"/>
      <c r="I63" s="115"/>
      <c r="J63" s="115">
        <v>24.691047787401001</v>
      </c>
      <c r="K63" s="115">
        <v>13.5766573605849</v>
      </c>
      <c r="L63" s="115">
        <v>15.1459693283356</v>
      </c>
      <c r="M63" s="115">
        <v>12.868580915929799</v>
      </c>
      <c r="N63" s="115">
        <v>15.149630709508401</v>
      </c>
      <c r="O63" s="115">
        <v>10.3538060113973</v>
      </c>
      <c r="P63" s="107"/>
      <c r="Q63" s="115">
        <v>13.808420464891899</v>
      </c>
      <c r="R63" s="110"/>
    </row>
    <row r="64" spans="1:18" x14ac:dyDescent="0.25">
      <c r="A64" s="113" t="s">
        <v>56</v>
      </c>
      <c r="B64" s="114">
        <v>43973</v>
      </c>
      <c r="C64" s="115">
        <v>18.139600000000002</v>
      </c>
      <c r="D64" s="115"/>
      <c r="E64" s="115"/>
      <c r="F64" s="115"/>
      <c r="G64" s="115"/>
      <c r="H64" s="115"/>
      <c r="I64" s="115"/>
      <c r="J64" s="115">
        <v>-8.2605108886892697</v>
      </c>
      <c r="K64" s="115">
        <v>6.6921246698372796</v>
      </c>
      <c r="L64" s="115">
        <v>7.8096170855496396</v>
      </c>
      <c r="M64" s="115">
        <v>6.37866525235499</v>
      </c>
      <c r="N64" s="115">
        <v>0.54781871329884302</v>
      </c>
      <c r="O64" s="115">
        <v>3.7024551126882699</v>
      </c>
      <c r="P64" s="107"/>
      <c r="Q64" s="115">
        <v>9.7756366304521798</v>
      </c>
      <c r="R64" s="110"/>
    </row>
    <row r="65" spans="1:18" x14ac:dyDescent="0.25">
      <c r="A65" s="113" t="s">
        <v>57</v>
      </c>
      <c r="B65" s="114">
        <v>43973</v>
      </c>
      <c r="C65" s="115">
        <v>37.200299999999999</v>
      </c>
      <c r="D65" s="115"/>
      <c r="E65" s="115"/>
      <c r="F65" s="115"/>
      <c r="G65" s="115"/>
      <c r="H65" s="115"/>
      <c r="I65" s="115"/>
      <c r="J65" s="115">
        <v>22.715153506670099</v>
      </c>
      <c r="K65" s="115">
        <v>14.1410108211484</v>
      </c>
      <c r="L65" s="115">
        <v>13.753901242842099</v>
      </c>
      <c r="M65" s="115">
        <v>11.0158719132016</v>
      </c>
      <c r="N65" s="115">
        <v>12.3791690042524</v>
      </c>
      <c r="O65" s="115">
        <v>8.7749814217864905</v>
      </c>
      <c r="P65" s="107"/>
      <c r="Q65" s="115">
        <v>12.6989868808264</v>
      </c>
      <c r="R65" s="110"/>
    </row>
    <row r="66" spans="1:18" x14ac:dyDescent="0.25">
      <c r="A66" s="113" t="s">
        <v>58</v>
      </c>
      <c r="B66" s="114">
        <v>43973</v>
      </c>
      <c r="C66" s="115">
        <v>24.388100000000001</v>
      </c>
      <c r="D66" s="115"/>
      <c r="E66" s="115"/>
      <c r="F66" s="115"/>
      <c r="G66" s="115"/>
      <c r="H66" s="115"/>
      <c r="I66" s="115"/>
      <c r="J66" s="115">
        <v>29.247286092589199</v>
      </c>
      <c r="K66" s="115">
        <v>18.515071668867598</v>
      </c>
      <c r="L66" s="115">
        <v>13.9473350794139</v>
      </c>
      <c r="M66" s="115">
        <v>10.691818429392001</v>
      </c>
      <c r="N66" s="115">
        <v>13.5892217281206</v>
      </c>
      <c r="O66" s="115">
        <v>8.1745354606693201</v>
      </c>
      <c r="P66" s="107"/>
      <c r="Q66" s="115">
        <v>12.7303744462104</v>
      </c>
      <c r="R66" s="110"/>
    </row>
    <row r="67" spans="1:18" x14ac:dyDescent="0.25">
      <c r="A67" s="113" t="s">
        <v>59</v>
      </c>
      <c r="B67" s="114">
        <v>43973</v>
      </c>
      <c r="C67" s="115">
        <v>2616.6188999999999</v>
      </c>
      <c r="D67" s="115"/>
      <c r="E67" s="115"/>
      <c r="F67" s="115"/>
      <c r="G67" s="115"/>
      <c r="H67" s="115"/>
      <c r="I67" s="115"/>
      <c r="J67" s="115">
        <v>33.206913090704603</v>
      </c>
      <c r="K67" s="115">
        <v>21.1011153412292</v>
      </c>
      <c r="L67" s="115">
        <v>18.644869617087402</v>
      </c>
      <c r="M67" s="115">
        <v>18.190756005959202</v>
      </c>
      <c r="N67" s="115">
        <v>18.150383640168201</v>
      </c>
      <c r="O67" s="115">
        <v>10.167731038486499</v>
      </c>
      <c r="P67" s="107"/>
      <c r="Q67" s="115">
        <v>13.004476910947901</v>
      </c>
      <c r="R67" s="110"/>
    </row>
    <row r="68" spans="1:18" x14ac:dyDescent="0.25">
      <c r="A68" s="113" t="s">
        <v>60</v>
      </c>
      <c r="B68" s="114">
        <v>43973</v>
      </c>
      <c r="C68" s="115">
        <v>23.5688</v>
      </c>
      <c r="D68" s="115"/>
      <c r="E68" s="115"/>
      <c r="F68" s="115"/>
      <c r="G68" s="115"/>
      <c r="H68" s="115"/>
      <c r="I68" s="115"/>
      <c r="J68" s="115">
        <v>8.4834398605462695</v>
      </c>
      <c r="K68" s="115">
        <v>10.722118503771499</v>
      </c>
      <c r="L68" s="115">
        <v>9.9925441815491993</v>
      </c>
      <c r="M68" s="115">
        <v>8.7647981215679707</v>
      </c>
      <c r="N68" s="115">
        <v>12.7334128054727</v>
      </c>
      <c r="O68" s="115">
        <v>9.5726315390332708</v>
      </c>
      <c r="P68" s="107"/>
      <c r="Q68" s="115">
        <v>11.585221332003799</v>
      </c>
      <c r="R68" s="110"/>
    </row>
    <row r="69" spans="1:18" x14ac:dyDescent="0.25">
      <c r="A69" s="113" t="s">
        <v>61</v>
      </c>
      <c r="B69" s="114">
        <v>43973</v>
      </c>
      <c r="C69" s="115">
        <v>69.681899999999999</v>
      </c>
      <c r="D69" s="115"/>
      <c r="E69" s="115"/>
      <c r="F69" s="115"/>
      <c r="G69" s="115"/>
      <c r="H69" s="115"/>
      <c r="I69" s="115"/>
      <c r="J69" s="115">
        <v>-24.620354109633698</v>
      </c>
      <c r="K69" s="115">
        <v>-12.720010931469901</v>
      </c>
      <c r="L69" s="115">
        <v>-9.5251839669628708</v>
      </c>
      <c r="M69" s="115">
        <v>-4.0955454656086303</v>
      </c>
      <c r="N69" s="115">
        <v>-1.2692591242519999</v>
      </c>
      <c r="O69" s="115">
        <v>5.7760482186516802</v>
      </c>
      <c r="P69" s="107"/>
      <c r="Q69" s="115">
        <v>10.657497872677199</v>
      </c>
      <c r="R69" s="110"/>
    </row>
    <row r="70" spans="1:18" x14ac:dyDescent="0.25">
      <c r="A70" s="113" t="s">
        <v>62</v>
      </c>
      <c r="B70" s="114">
        <v>43973</v>
      </c>
      <c r="C70" s="115">
        <v>68.473200000000006</v>
      </c>
      <c r="D70" s="115"/>
      <c r="E70" s="115"/>
      <c r="F70" s="115"/>
      <c r="G70" s="115"/>
      <c r="H70" s="115"/>
      <c r="I70" s="115"/>
      <c r="J70" s="115">
        <v>16.341501679106401</v>
      </c>
      <c r="K70" s="115">
        <v>7.74792505655408</v>
      </c>
      <c r="L70" s="115">
        <v>8.9591570712966302</v>
      </c>
      <c r="M70" s="115">
        <v>9.0450438030768598</v>
      </c>
      <c r="N70" s="115">
        <v>9.9176577814058309</v>
      </c>
      <c r="O70" s="115">
        <v>5.2835720902733501</v>
      </c>
      <c r="P70" s="107"/>
      <c r="Q70" s="115">
        <v>10.5501264127372</v>
      </c>
      <c r="R70" s="110"/>
    </row>
    <row r="71" spans="1:18" x14ac:dyDescent="0.25">
      <c r="A71" s="113" t="s">
        <v>63</v>
      </c>
      <c r="B71" s="114">
        <v>43973</v>
      </c>
      <c r="C71" s="115">
        <v>28.913699999999999</v>
      </c>
      <c r="D71" s="115"/>
      <c r="E71" s="115"/>
      <c r="F71" s="115"/>
      <c r="G71" s="115"/>
      <c r="H71" s="115"/>
      <c r="I71" s="115"/>
      <c r="J71" s="115">
        <v>18.7706033021474</v>
      </c>
      <c r="K71" s="115">
        <v>11.2445731037485</v>
      </c>
      <c r="L71" s="115">
        <v>10.5768710630499</v>
      </c>
      <c r="M71" s="115">
        <v>8.7843587069864402</v>
      </c>
      <c r="N71" s="115">
        <v>12.7010461523672</v>
      </c>
      <c r="O71" s="115">
        <v>8.2484149584955198</v>
      </c>
      <c r="P71" s="107"/>
      <c r="Q71" s="115">
        <v>10.7991014882844</v>
      </c>
      <c r="R71" s="109"/>
    </row>
    <row r="72" spans="1:18" x14ac:dyDescent="0.25">
      <c r="A72" s="113" t="s">
        <v>64</v>
      </c>
      <c r="B72" s="114">
        <v>43973</v>
      </c>
      <c r="C72" s="115">
        <v>27.436499999999999</v>
      </c>
      <c r="D72" s="115"/>
      <c r="E72" s="115"/>
      <c r="F72" s="115"/>
      <c r="G72" s="115"/>
      <c r="H72" s="115"/>
      <c r="I72" s="115"/>
      <c r="J72" s="115">
        <v>27.479920240025301</v>
      </c>
      <c r="K72" s="115">
        <v>13.8284964935193</v>
      </c>
      <c r="L72" s="115">
        <v>14.826237376711401</v>
      </c>
      <c r="M72" s="115">
        <v>12.786588547619701</v>
      </c>
      <c r="N72" s="115">
        <v>13.7985641037361</v>
      </c>
      <c r="O72" s="115">
        <v>10.1223554234679</v>
      </c>
      <c r="P72" s="107"/>
      <c r="Q72" s="115">
        <v>16.106782002048899</v>
      </c>
      <c r="R72" s="110"/>
    </row>
    <row r="73" spans="1:18" x14ac:dyDescent="0.25">
      <c r="A73" s="113" t="s">
        <v>65</v>
      </c>
      <c r="B73" s="114">
        <v>43973</v>
      </c>
      <c r="C73" s="115">
        <v>17.309100000000001</v>
      </c>
      <c r="D73" s="115"/>
      <c r="E73" s="115"/>
      <c r="F73" s="115"/>
      <c r="G73" s="115"/>
      <c r="H73" s="115"/>
      <c r="I73" s="115"/>
      <c r="J73" s="115">
        <v>18.4745633482305</v>
      </c>
      <c r="K73" s="115">
        <v>7.7871263532932202</v>
      </c>
      <c r="L73" s="115">
        <v>10.644432316665799</v>
      </c>
      <c r="M73" s="115">
        <v>8.5216366797339695</v>
      </c>
      <c r="N73" s="115">
        <v>7.2429235377338701</v>
      </c>
      <c r="O73" s="115">
        <v>6.1139116971148599</v>
      </c>
      <c r="P73" s="107"/>
      <c r="Q73" s="115">
        <v>8.0721730082299796</v>
      </c>
      <c r="R73" s="110"/>
    </row>
    <row r="74" spans="1:18" x14ac:dyDescent="0.25">
      <c r="A74" s="113" t="s">
        <v>66</v>
      </c>
      <c r="B74" s="114">
        <v>43973</v>
      </c>
      <c r="C74" s="115">
        <v>27.876799999999999</v>
      </c>
      <c r="D74" s="115"/>
      <c r="E74" s="115"/>
      <c r="F74" s="115"/>
      <c r="G74" s="115"/>
      <c r="H74" s="115"/>
      <c r="I74" s="115"/>
      <c r="J74" s="115">
        <v>34.957918484130701</v>
      </c>
      <c r="K74" s="115">
        <v>21.846111024171801</v>
      </c>
      <c r="L74" s="115">
        <v>18.3716973777825</v>
      </c>
      <c r="M74" s="115">
        <v>14.2981357224619</v>
      </c>
      <c r="N74" s="115">
        <v>17.471630012188601</v>
      </c>
      <c r="O74" s="115">
        <v>10.661697161091601</v>
      </c>
      <c r="P74" s="107"/>
      <c r="Q74" s="115">
        <v>14.091101804701101</v>
      </c>
      <c r="R74" s="110"/>
    </row>
    <row r="75" spans="1:18" x14ac:dyDescent="0.25">
      <c r="A75" s="113" t="s">
        <v>67</v>
      </c>
      <c r="B75" s="114">
        <v>43973</v>
      </c>
      <c r="C75" s="115">
        <v>16.485499999999998</v>
      </c>
      <c r="D75" s="115"/>
      <c r="E75" s="115"/>
      <c r="F75" s="115"/>
      <c r="G75" s="115"/>
      <c r="H75" s="115"/>
      <c r="I75" s="115"/>
      <c r="J75" s="115">
        <v>-3.5835823122174602</v>
      </c>
      <c r="K75" s="115">
        <v>2.5918788018757399</v>
      </c>
      <c r="L75" s="115">
        <v>6.1461392196045201</v>
      </c>
      <c r="M75" s="115">
        <v>6.9397731492773502</v>
      </c>
      <c r="N75" s="115">
        <v>7.5323065622326899</v>
      </c>
      <c r="O75" s="115">
        <v>7.6943758038040801</v>
      </c>
      <c r="P75" s="107"/>
      <c r="Q75" s="115">
        <v>9.3787935816164794</v>
      </c>
      <c r="R75" s="110"/>
    </row>
    <row r="76" spans="1:18" x14ac:dyDescent="0.25">
      <c r="A76" s="113" t="s">
        <v>68</v>
      </c>
      <c r="B76" s="114">
        <v>43973</v>
      </c>
      <c r="C76" s="115">
        <v>1142.8444999999999</v>
      </c>
      <c r="D76" s="115"/>
      <c r="E76" s="115"/>
      <c r="F76" s="115"/>
      <c r="G76" s="115"/>
      <c r="H76" s="115"/>
      <c r="I76" s="115"/>
      <c r="J76" s="115">
        <v>8.9757545141359891</v>
      </c>
      <c r="K76" s="115">
        <v>6.69527478116858</v>
      </c>
      <c r="L76" s="115">
        <v>7.20353801533129</v>
      </c>
      <c r="M76" s="115">
        <v>7.5916894273634199</v>
      </c>
      <c r="N76" s="115">
        <v>9.1833756218711802</v>
      </c>
      <c r="O76" s="115"/>
      <c r="P76" s="107"/>
      <c r="Q76" s="115">
        <v>9.7454658878504592</v>
      </c>
      <c r="R76" s="110"/>
    </row>
    <row r="77" spans="1:18" x14ac:dyDescent="0.25">
      <c r="A77" s="113" t="s">
        <v>69</v>
      </c>
      <c r="B77" s="114">
        <v>43973</v>
      </c>
      <c r="C77" s="115">
        <v>32.146799999999999</v>
      </c>
      <c r="D77" s="115"/>
      <c r="E77" s="115"/>
      <c r="F77" s="115"/>
      <c r="G77" s="115"/>
      <c r="H77" s="115"/>
      <c r="I77" s="115"/>
      <c r="J77" s="115">
        <v>11.6385383756986</v>
      </c>
      <c r="K77" s="115">
        <v>7.0618826621339599</v>
      </c>
      <c r="L77" s="115">
        <v>7.3164439259560003</v>
      </c>
      <c r="M77" s="115">
        <v>6.7817567284609002</v>
      </c>
      <c r="N77" s="115">
        <v>6.9025743790295602</v>
      </c>
      <c r="O77" s="115">
        <v>8.1223521868648394</v>
      </c>
      <c r="P77" s="107"/>
      <c r="Q77" s="115">
        <v>11.126591707326201</v>
      </c>
      <c r="R77" s="110"/>
    </row>
    <row r="78" spans="1:18" x14ac:dyDescent="0.25">
      <c r="A78" s="113" t="s">
        <v>70</v>
      </c>
      <c r="B78" s="114">
        <v>43973</v>
      </c>
      <c r="C78" s="115">
        <v>28.782499999999999</v>
      </c>
      <c r="D78" s="115"/>
      <c r="E78" s="115"/>
      <c r="F78" s="115"/>
      <c r="G78" s="115"/>
      <c r="H78" s="115"/>
      <c r="I78" s="115"/>
      <c r="J78" s="115">
        <v>24.783718981798401</v>
      </c>
      <c r="K78" s="115">
        <v>11.046663190823701</v>
      </c>
      <c r="L78" s="115">
        <v>11.6430327039741</v>
      </c>
      <c r="M78" s="115">
        <v>10.849172269536799</v>
      </c>
      <c r="N78" s="115">
        <v>13.1734222399843</v>
      </c>
      <c r="O78" s="115">
        <v>10.641465028148501</v>
      </c>
      <c r="P78" s="107"/>
      <c r="Q78" s="115">
        <v>13.903771163244301</v>
      </c>
      <c r="R78" s="110"/>
    </row>
    <row r="79" spans="1:18" x14ac:dyDescent="0.25">
      <c r="A79" s="113" t="s">
        <v>71</v>
      </c>
      <c r="B79" s="114">
        <v>43973</v>
      </c>
      <c r="C79" s="115">
        <v>23.803899999999999</v>
      </c>
      <c r="D79" s="115"/>
      <c r="E79" s="115"/>
      <c r="F79" s="115"/>
      <c r="G79" s="115"/>
      <c r="H79" s="115"/>
      <c r="I79" s="115"/>
      <c r="J79" s="115">
        <v>28.080663947496099</v>
      </c>
      <c r="K79" s="115">
        <v>16.323721088911402</v>
      </c>
      <c r="L79" s="115">
        <v>13.6575055908545</v>
      </c>
      <c r="M79" s="115">
        <v>11.3637070836456</v>
      </c>
      <c r="N79" s="115">
        <v>13.694575522745399</v>
      </c>
      <c r="O79" s="115">
        <v>9.7585089259889006</v>
      </c>
      <c r="P79" s="107"/>
      <c r="Q79" s="115">
        <v>13.1575737696548</v>
      </c>
      <c r="R79" s="110"/>
    </row>
    <row r="80" spans="1:18" x14ac:dyDescent="0.25">
      <c r="A80" s="113" t="s">
        <v>72</v>
      </c>
      <c r="B80" s="114">
        <v>43973</v>
      </c>
      <c r="C80" s="115">
        <v>13.4498</v>
      </c>
      <c r="D80" s="115"/>
      <c r="E80" s="115"/>
      <c r="F80" s="115"/>
      <c r="G80" s="115"/>
      <c r="H80" s="115"/>
      <c r="I80" s="115"/>
      <c r="J80" s="115">
        <v>27.274627705265701</v>
      </c>
      <c r="K80" s="115">
        <v>23.284322952423199</v>
      </c>
      <c r="L80" s="115">
        <v>17.286204609039199</v>
      </c>
      <c r="M80" s="115">
        <v>13.3534235824152</v>
      </c>
      <c r="N80" s="115">
        <v>17.492515929095202</v>
      </c>
      <c r="O80" s="115">
        <v>10.7305843018262</v>
      </c>
      <c r="P80" s="107"/>
      <c r="Q80" s="115">
        <v>10.901965367965399</v>
      </c>
      <c r="R80" s="110"/>
    </row>
    <row r="81" spans="1:18" x14ac:dyDescent="0.25">
      <c r="A81" s="113" t="s">
        <v>73</v>
      </c>
      <c r="B81" s="114">
        <v>43973</v>
      </c>
      <c r="C81" s="115">
        <v>29.285</v>
      </c>
      <c r="D81" s="115"/>
      <c r="E81" s="115"/>
      <c r="F81" s="115"/>
      <c r="G81" s="115"/>
      <c r="H81" s="115"/>
      <c r="I81" s="115"/>
      <c r="J81" s="115">
        <v>19.008768431335302</v>
      </c>
      <c r="K81" s="115">
        <v>19.047976172953302</v>
      </c>
      <c r="L81" s="115">
        <v>14.003646571156899</v>
      </c>
      <c r="M81" s="115">
        <v>10.5913893738593</v>
      </c>
      <c r="N81" s="115">
        <v>13.3590746131058</v>
      </c>
      <c r="O81" s="115">
        <v>8.6402860672977599</v>
      </c>
      <c r="P81" s="107"/>
      <c r="Q81" s="115">
        <v>12.212189448606701</v>
      </c>
      <c r="R81" s="110"/>
    </row>
    <row r="82" spans="1:18" x14ac:dyDescent="0.25">
      <c r="A82" s="113" t="s">
        <v>74</v>
      </c>
      <c r="B82" s="114">
        <v>43973</v>
      </c>
      <c r="C82" s="115">
        <v>2156.6705999999999</v>
      </c>
      <c r="D82" s="115"/>
      <c r="E82" s="115"/>
      <c r="F82" s="115"/>
      <c r="G82" s="115"/>
      <c r="H82" s="115"/>
      <c r="I82" s="115"/>
      <c r="J82" s="115">
        <v>29.3681591609819</v>
      </c>
      <c r="K82" s="115">
        <v>10.9849942436755</v>
      </c>
      <c r="L82" s="115">
        <v>12.8620396720247</v>
      </c>
      <c r="M82" s="115">
        <v>10.820802187876399</v>
      </c>
      <c r="N82" s="115">
        <v>13.511809952552101</v>
      </c>
      <c r="O82" s="115">
        <v>10.273691306442</v>
      </c>
      <c r="P82" s="107"/>
      <c r="Q82" s="115">
        <v>13.1316781117165</v>
      </c>
      <c r="R82" s="110"/>
    </row>
    <row r="83" spans="1:18" x14ac:dyDescent="0.25">
      <c r="A83" s="113" t="s">
        <v>75</v>
      </c>
      <c r="B83" s="114">
        <v>43973</v>
      </c>
      <c r="C83" s="115">
        <v>31.838799999999999</v>
      </c>
      <c r="D83" s="115"/>
      <c r="E83" s="115"/>
      <c r="F83" s="115"/>
      <c r="G83" s="115"/>
      <c r="H83" s="115"/>
      <c r="I83" s="115"/>
      <c r="J83" s="115">
        <v>-36.0322152969323</v>
      </c>
      <c r="K83" s="115">
        <v>-2.83561833278194</v>
      </c>
      <c r="L83" s="115">
        <v>2.4715421679607301</v>
      </c>
      <c r="M83" s="115">
        <v>3.2803916070984802</v>
      </c>
      <c r="N83" s="115">
        <v>-3.1007089665262502</v>
      </c>
      <c r="O83" s="115">
        <v>2.7059710826330998</v>
      </c>
      <c r="P83" s="107"/>
      <c r="Q83" s="115">
        <v>8.2048798796751701</v>
      </c>
      <c r="R83" s="110"/>
    </row>
    <row r="84" spans="1:18" x14ac:dyDescent="0.25">
      <c r="A84" s="113" t="s">
        <v>76</v>
      </c>
      <c r="B84" s="114">
        <v>43973</v>
      </c>
      <c r="C84" s="115">
        <v>63.773000000000003</v>
      </c>
      <c r="D84" s="115"/>
      <c r="E84" s="115"/>
      <c r="F84" s="115"/>
      <c r="G84" s="115"/>
      <c r="H84" s="115"/>
      <c r="I84" s="115"/>
      <c r="J84" s="115">
        <v>6.6987471580069604</v>
      </c>
      <c r="K84" s="115">
        <v>6.2598719164717096</v>
      </c>
      <c r="L84" s="115">
        <v>6.4106920756693597</v>
      </c>
      <c r="M84" s="115">
        <v>6.1822690182355799</v>
      </c>
      <c r="N84" s="115">
        <v>6.3054358431994899</v>
      </c>
      <c r="O84" s="115">
        <v>4.7753532647767898</v>
      </c>
      <c r="P84" s="107"/>
      <c r="Q84" s="115">
        <v>9.1997179456909493</v>
      </c>
      <c r="R84" s="110"/>
    </row>
    <row r="85" spans="1:18" x14ac:dyDescent="0.25">
      <c r="A85" s="113" t="s">
        <v>77</v>
      </c>
      <c r="B85" s="114">
        <v>43973</v>
      </c>
      <c r="C85" s="115">
        <v>15.7447</v>
      </c>
      <c r="D85" s="115"/>
      <c r="E85" s="115"/>
      <c r="F85" s="115"/>
      <c r="G85" s="115"/>
      <c r="H85" s="115"/>
      <c r="I85" s="115"/>
      <c r="J85" s="115">
        <v>10.160771429608401</v>
      </c>
      <c r="K85" s="115">
        <v>11.795711518933899</v>
      </c>
      <c r="L85" s="115">
        <v>13.4838810259747</v>
      </c>
      <c r="M85" s="115">
        <v>10.4266342325759</v>
      </c>
      <c r="N85" s="115">
        <v>13.3952869241224</v>
      </c>
      <c r="O85" s="115">
        <v>8.6560515263071203</v>
      </c>
      <c r="P85" s="107"/>
      <c r="Q85" s="115">
        <v>11.4580081967213</v>
      </c>
      <c r="R85" s="110"/>
    </row>
    <row r="86" spans="1:18" x14ac:dyDescent="0.25">
      <c r="A86" s="113" t="s">
        <v>78</v>
      </c>
      <c r="B86" s="114">
        <v>43973</v>
      </c>
      <c r="C86" s="115">
        <v>28.271000000000001</v>
      </c>
      <c r="D86" s="115"/>
      <c r="E86" s="115"/>
      <c r="F86" s="115"/>
      <c r="G86" s="115"/>
      <c r="H86" s="115"/>
      <c r="I86" s="115"/>
      <c r="J86" s="115">
        <v>29.710066154294001</v>
      </c>
      <c r="K86" s="115">
        <v>18.447005975929201</v>
      </c>
      <c r="L86" s="115">
        <v>16.442279514062399</v>
      </c>
      <c r="M86" s="115">
        <v>13.3246406763237</v>
      </c>
      <c r="N86" s="115">
        <v>17.011758073499401</v>
      </c>
      <c r="O86" s="115">
        <v>10.632162448143101</v>
      </c>
      <c r="P86" s="107"/>
      <c r="Q86" s="115">
        <v>13.0953401015152</v>
      </c>
      <c r="R86" s="110"/>
    </row>
    <row r="87" spans="1:18" x14ac:dyDescent="0.25">
      <c r="A87" s="113" t="s">
        <v>79</v>
      </c>
      <c r="B87" s="114">
        <v>43973</v>
      </c>
      <c r="C87" s="115">
        <v>33.174900000000001</v>
      </c>
      <c r="D87" s="115"/>
      <c r="E87" s="115"/>
      <c r="F87" s="115"/>
      <c r="G87" s="115"/>
      <c r="H87" s="115"/>
      <c r="I87" s="115"/>
      <c r="J87" s="115">
        <v>19.4462479200483</v>
      </c>
      <c r="K87" s="115">
        <v>11.7302161107937</v>
      </c>
      <c r="L87" s="115">
        <v>10.9098676731443</v>
      </c>
      <c r="M87" s="115">
        <v>9.6181717568315594</v>
      </c>
      <c r="N87" s="115">
        <v>10.261150189485299</v>
      </c>
      <c r="O87" s="115">
        <v>7.8163391702156702</v>
      </c>
      <c r="P87" s="107"/>
      <c r="Q87" s="115">
        <v>13.0597665711002</v>
      </c>
      <c r="R87" s="110"/>
    </row>
    <row r="88" spans="1:18" x14ac:dyDescent="0.25">
      <c r="A88" s="113" t="s">
        <v>80</v>
      </c>
      <c r="B88" s="114">
        <v>43973</v>
      </c>
      <c r="C88" s="115">
        <v>18.9758</v>
      </c>
      <c r="D88" s="115"/>
      <c r="E88" s="115"/>
      <c r="F88" s="115"/>
      <c r="G88" s="115"/>
      <c r="H88" s="115"/>
      <c r="I88" s="115"/>
      <c r="J88" s="115">
        <v>24.0149214964488</v>
      </c>
      <c r="K88" s="115">
        <v>14.6781423538346</v>
      </c>
      <c r="L88" s="115">
        <v>13.401382844015799</v>
      </c>
      <c r="M88" s="115">
        <v>11.065744924331799</v>
      </c>
      <c r="N88" s="115">
        <v>14.0378763098922</v>
      </c>
      <c r="O88" s="115">
        <v>8.2278986061331807</v>
      </c>
      <c r="P88" s="107"/>
      <c r="Q88" s="115">
        <v>10.177918324849401</v>
      </c>
      <c r="R88" s="110"/>
    </row>
    <row r="89" spans="1:18" x14ac:dyDescent="0.25">
      <c r="A89" s="113" t="s">
        <v>365</v>
      </c>
      <c r="B89" s="114">
        <v>43973</v>
      </c>
      <c r="C89" s="115">
        <v>0.38219999999999998</v>
      </c>
      <c r="D89" s="115"/>
      <c r="E89" s="115"/>
      <c r="F89" s="115"/>
      <c r="G89" s="115"/>
      <c r="H89" s="115"/>
      <c r="I89" s="115"/>
      <c r="J89" s="115">
        <v>8.97908979089779</v>
      </c>
      <c r="K89" s="115">
        <v>8.8069932672069893</v>
      </c>
      <c r="L89" s="115"/>
      <c r="M89" s="115"/>
      <c r="N89" s="115"/>
      <c r="O89" s="115"/>
      <c r="P89" s="107"/>
      <c r="Q89" s="115">
        <v>8.8442465907810508</v>
      </c>
      <c r="R89" s="110"/>
    </row>
    <row r="90" spans="1:18" x14ac:dyDescent="0.25">
      <c r="A90" s="113" t="s">
        <v>81</v>
      </c>
      <c r="B90" s="114">
        <v>43973</v>
      </c>
      <c r="C90" s="115">
        <v>21.391400000000001</v>
      </c>
      <c r="D90" s="115"/>
      <c r="E90" s="115"/>
      <c r="F90" s="115"/>
      <c r="G90" s="115"/>
      <c r="H90" s="115"/>
      <c r="I90" s="115"/>
      <c r="J90" s="115">
        <v>23.006928831815699</v>
      </c>
      <c r="K90" s="115">
        <v>18.064798967391798</v>
      </c>
      <c r="L90" s="115">
        <v>5.9006705517773996</v>
      </c>
      <c r="M90" s="115">
        <v>4.1097438600332197</v>
      </c>
      <c r="N90" s="115">
        <v>2.1113727455550202</v>
      </c>
      <c r="O90" s="115">
        <v>2.52558516497283</v>
      </c>
      <c r="P90" s="107"/>
      <c r="Q90" s="115">
        <v>9.5703471400255609</v>
      </c>
      <c r="R90" s="110"/>
    </row>
    <row r="91" spans="1:18" x14ac:dyDescent="0.25">
      <c r="A91" s="136"/>
      <c r="B91" s="136"/>
      <c r="C91" s="136"/>
      <c r="D91" s="118"/>
      <c r="E91" s="118"/>
      <c r="F91" s="118"/>
      <c r="G91" s="118"/>
      <c r="H91" s="118"/>
      <c r="I91" s="118"/>
      <c r="J91" s="118" t="s">
        <v>48</v>
      </c>
      <c r="K91" s="118" t="s">
        <v>1</v>
      </c>
      <c r="L91" s="118" t="s">
        <v>2</v>
      </c>
      <c r="M91" s="118" t="s">
        <v>3</v>
      </c>
      <c r="N91" s="118" t="s">
        <v>4</v>
      </c>
      <c r="O91" s="118" t="s">
        <v>5</v>
      </c>
      <c r="P91" s="107"/>
      <c r="Q91" s="118" t="s">
        <v>46</v>
      </c>
      <c r="R91" s="110"/>
    </row>
    <row r="92" spans="1:18" x14ac:dyDescent="0.25">
      <c r="A92" s="136"/>
      <c r="B92" s="136"/>
      <c r="C92" s="136"/>
      <c r="D92" s="118"/>
      <c r="E92" s="118"/>
      <c r="F92" s="118"/>
      <c r="G92" s="118"/>
      <c r="H92" s="118"/>
      <c r="I92" s="118"/>
      <c r="J92" s="118" t="s">
        <v>0</v>
      </c>
      <c r="K92" s="118" t="s">
        <v>0</v>
      </c>
      <c r="L92" s="118" t="s">
        <v>0</v>
      </c>
      <c r="M92" s="118" t="s">
        <v>0</v>
      </c>
      <c r="N92" s="118" t="s">
        <v>0</v>
      </c>
      <c r="O92" s="118" t="s">
        <v>0</v>
      </c>
      <c r="P92" s="107"/>
      <c r="Q92" s="118" t="s">
        <v>0</v>
      </c>
      <c r="R92" s="110"/>
    </row>
    <row r="93" spans="1:18" x14ac:dyDescent="0.25">
      <c r="A93" s="118" t="s">
        <v>7</v>
      </c>
      <c r="B93" s="118" t="s">
        <v>8</v>
      </c>
      <c r="C93" s="118" t="s">
        <v>9</v>
      </c>
      <c r="D93" s="118"/>
      <c r="E93" s="118"/>
      <c r="F93" s="118"/>
      <c r="G93" s="118"/>
      <c r="H93" s="118"/>
      <c r="I93" s="118"/>
      <c r="J93" s="118"/>
      <c r="K93" s="118"/>
      <c r="L93" s="118"/>
      <c r="M93" s="118"/>
      <c r="N93" s="118"/>
      <c r="O93" s="118"/>
      <c r="P93" s="107"/>
      <c r="Q93" s="118"/>
      <c r="R93" s="110"/>
    </row>
    <row r="94" spans="1:18" x14ac:dyDescent="0.25">
      <c r="A94" s="112" t="s">
        <v>386</v>
      </c>
      <c r="B94" s="112"/>
      <c r="C94" s="112"/>
      <c r="D94" s="112"/>
      <c r="E94" s="112"/>
      <c r="F94" s="112"/>
      <c r="G94" s="112"/>
      <c r="H94" s="112"/>
      <c r="I94" s="112"/>
      <c r="J94" s="112"/>
      <c r="K94" s="112"/>
      <c r="L94" s="112"/>
      <c r="M94" s="112"/>
      <c r="N94" s="112"/>
      <c r="O94" s="112"/>
      <c r="P94" s="107"/>
      <c r="Q94" s="112"/>
      <c r="R94" s="110"/>
    </row>
    <row r="95" spans="1:18" x14ac:dyDescent="0.25">
      <c r="A95" s="113" t="s">
        <v>82</v>
      </c>
      <c r="B95" s="114">
        <v>43973</v>
      </c>
      <c r="C95" s="115">
        <v>22.2073</v>
      </c>
      <c r="D95" s="115"/>
      <c r="E95" s="115"/>
      <c r="F95" s="115"/>
      <c r="G95" s="115"/>
      <c r="H95" s="115"/>
      <c r="I95" s="115"/>
      <c r="J95" s="115">
        <v>2.50341805908401</v>
      </c>
      <c r="K95" s="115">
        <v>1.7982123783565001</v>
      </c>
      <c r="L95" s="115">
        <v>-3.5457873837579199</v>
      </c>
      <c r="M95" s="115">
        <v>-3.3142209821891502</v>
      </c>
      <c r="N95" s="115">
        <v>1.2518138528526801</v>
      </c>
      <c r="O95" s="115">
        <v>3.2319434943003702</v>
      </c>
      <c r="P95" s="107"/>
      <c r="Q95" s="115">
        <v>10.9691395864106</v>
      </c>
      <c r="R95" s="110"/>
    </row>
    <row r="96" spans="1:18" x14ac:dyDescent="0.25">
      <c r="A96" s="113" t="s">
        <v>83</v>
      </c>
      <c r="B96" s="114">
        <v>43973</v>
      </c>
      <c r="C96" s="115">
        <v>32.104999999999997</v>
      </c>
      <c r="D96" s="115"/>
      <c r="E96" s="115"/>
      <c r="F96" s="115"/>
      <c r="G96" s="115"/>
      <c r="H96" s="115"/>
      <c r="I96" s="115"/>
      <c r="J96" s="115">
        <v>2.5139310252981901</v>
      </c>
      <c r="K96" s="115">
        <v>1.8161857266599299</v>
      </c>
      <c r="L96" s="115">
        <v>-3.53647646671488</v>
      </c>
      <c r="M96" s="115">
        <v>-3.3081794455218998</v>
      </c>
      <c r="N96" s="115">
        <v>1.25627252967739</v>
      </c>
      <c r="O96" s="115">
        <v>3.2338544612839102</v>
      </c>
      <c r="P96" s="107"/>
      <c r="Q96" s="115">
        <v>14.1153341497551</v>
      </c>
      <c r="R96" s="110"/>
    </row>
    <row r="97" spans="1:18" x14ac:dyDescent="0.25">
      <c r="A97" s="113" t="s">
        <v>84</v>
      </c>
      <c r="B97" s="114">
        <v>43973</v>
      </c>
      <c r="C97" s="115">
        <v>0.96740000000000004</v>
      </c>
      <c r="D97" s="115"/>
      <c r="E97" s="115"/>
      <c r="F97" s="115"/>
      <c r="G97" s="115"/>
      <c r="H97" s="115"/>
      <c r="I97" s="115"/>
      <c r="J97" s="115">
        <v>0</v>
      </c>
      <c r="K97" s="115">
        <v>-101.549594376785</v>
      </c>
      <c r="L97" s="115"/>
      <c r="M97" s="115"/>
      <c r="N97" s="115"/>
      <c r="O97" s="115"/>
      <c r="P97" s="107"/>
      <c r="Q97" s="115">
        <v>-48.805151015452502</v>
      </c>
      <c r="R97" s="110"/>
    </row>
    <row r="98" spans="1:18" x14ac:dyDescent="0.25">
      <c r="A98" s="113" t="s">
        <v>85</v>
      </c>
      <c r="B98" s="114">
        <v>43973</v>
      </c>
      <c r="C98" s="115">
        <v>1.3985000000000001</v>
      </c>
      <c r="D98" s="115"/>
      <c r="E98" s="115"/>
      <c r="F98" s="115"/>
      <c r="G98" s="115"/>
      <c r="H98" s="115"/>
      <c r="I98" s="115"/>
      <c r="J98" s="115">
        <v>0</v>
      </c>
      <c r="K98" s="115">
        <v>-101.533132077218</v>
      </c>
      <c r="L98" s="115"/>
      <c r="M98" s="115"/>
      <c r="N98" s="115"/>
      <c r="O98" s="115"/>
      <c r="P98" s="107"/>
      <c r="Q98" s="115">
        <v>-48.809453634566502</v>
      </c>
      <c r="R98" s="110"/>
    </row>
    <row r="99" spans="1:18" x14ac:dyDescent="0.25">
      <c r="A99" s="113" t="s">
        <v>86</v>
      </c>
      <c r="B99" s="114">
        <v>43973</v>
      </c>
      <c r="C99" s="115">
        <v>21.845400000000001</v>
      </c>
      <c r="D99" s="115"/>
      <c r="E99" s="115"/>
      <c r="F99" s="115"/>
      <c r="G99" s="115"/>
      <c r="H99" s="115"/>
      <c r="I99" s="115"/>
      <c r="J99" s="115">
        <v>24.249830753787698</v>
      </c>
      <c r="K99" s="115">
        <v>13.1317640817813</v>
      </c>
      <c r="L99" s="115">
        <v>14.6790118824704</v>
      </c>
      <c r="M99" s="115">
        <v>12.2696194111029</v>
      </c>
      <c r="N99" s="115">
        <v>14.4529135372961</v>
      </c>
      <c r="O99" s="115">
        <v>9.3548580417864606</v>
      </c>
      <c r="P99" s="107"/>
      <c r="Q99" s="115">
        <v>13.050319951705401</v>
      </c>
      <c r="R99" s="110"/>
    </row>
    <row r="100" spans="1:18" x14ac:dyDescent="0.25">
      <c r="A100" s="113" t="s">
        <v>87</v>
      </c>
      <c r="B100" s="114">
        <v>43973</v>
      </c>
      <c r="C100" s="115">
        <v>17.218</v>
      </c>
      <c r="D100" s="115"/>
      <c r="E100" s="115"/>
      <c r="F100" s="115"/>
      <c r="G100" s="115"/>
      <c r="H100" s="115"/>
      <c r="I100" s="115"/>
      <c r="J100" s="115">
        <v>-8.6298368029525694</v>
      </c>
      <c r="K100" s="115">
        <v>6.3323755587908703</v>
      </c>
      <c r="L100" s="115">
        <v>7.4424322808544003</v>
      </c>
      <c r="M100" s="115">
        <v>5.9612034306414303</v>
      </c>
      <c r="N100" s="115">
        <v>0.14036385081494801</v>
      </c>
      <c r="O100" s="115">
        <v>3.1811813776215301</v>
      </c>
      <c r="P100" s="107"/>
      <c r="Q100" s="115">
        <v>9.1382934443288306</v>
      </c>
      <c r="R100" s="110"/>
    </row>
    <row r="101" spans="1:18" x14ac:dyDescent="0.25">
      <c r="A101" s="113" t="s">
        <v>88</v>
      </c>
      <c r="B101" s="114">
        <v>43973</v>
      </c>
      <c r="C101" s="115">
        <v>35.2622</v>
      </c>
      <c r="D101" s="115"/>
      <c r="E101" s="115"/>
      <c r="F101" s="115"/>
      <c r="G101" s="115"/>
      <c r="H101" s="115"/>
      <c r="I101" s="115"/>
      <c r="J101" s="115">
        <v>21.771408557361099</v>
      </c>
      <c r="K101" s="115">
        <v>13.4459252651142</v>
      </c>
      <c r="L101" s="115">
        <v>13.130885787275</v>
      </c>
      <c r="M101" s="115">
        <v>10.204441159635699</v>
      </c>
      <c r="N101" s="115">
        <v>11.418644139661801</v>
      </c>
      <c r="O101" s="115">
        <v>7.6233473845747097</v>
      </c>
      <c r="P101" s="107"/>
      <c r="Q101" s="115">
        <v>16.120110139860099</v>
      </c>
      <c r="R101" s="110"/>
    </row>
    <row r="102" spans="1:18" x14ac:dyDescent="0.25">
      <c r="A102" s="113" t="s">
        <v>89</v>
      </c>
      <c r="B102" s="114">
        <v>43973</v>
      </c>
      <c r="C102" s="115">
        <v>23.336200000000002</v>
      </c>
      <c r="D102" s="115"/>
      <c r="E102" s="115"/>
      <c r="F102" s="115"/>
      <c r="G102" s="115"/>
      <c r="H102" s="115"/>
      <c r="I102" s="115"/>
      <c r="J102" s="115">
        <v>28.405499668184</v>
      </c>
      <c r="K102" s="115">
        <v>17.7380355709108</v>
      </c>
      <c r="L102" s="115">
        <v>13.099334129764999</v>
      </c>
      <c r="M102" s="115">
        <v>9.8182038676731196</v>
      </c>
      <c r="N102" s="115">
        <v>12.6744058504002</v>
      </c>
      <c r="O102" s="115">
        <v>7.2444640435887599</v>
      </c>
      <c r="P102" s="107"/>
      <c r="Q102" s="115">
        <v>12.135908750934901</v>
      </c>
      <c r="R102" s="110"/>
    </row>
    <row r="103" spans="1:18" x14ac:dyDescent="0.25">
      <c r="A103" s="113" t="s">
        <v>90</v>
      </c>
      <c r="B103" s="114">
        <v>43973</v>
      </c>
      <c r="C103" s="115">
        <v>2537.8036000000002</v>
      </c>
      <c r="D103" s="115"/>
      <c r="E103" s="115"/>
      <c r="F103" s="115"/>
      <c r="G103" s="115"/>
      <c r="H103" s="115"/>
      <c r="I103" s="115"/>
      <c r="J103" s="115">
        <v>32.580353479963399</v>
      </c>
      <c r="K103" s="115">
        <v>20.424415262824802</v>
      </c>
      <c r="L103" s="115">
        <v>17.921252556600098</v>
      </c>
      <c r="M103" s="115">
        <v>17.459726370978</v>
      </c>
      <c r="N103" s="115">
        <v>17.401483284829801</v>
      </c>
      <c r="O103" s="115">
        <v>9.5256313954716099</v>
      </c>
      <c r="P103" s="107"/>
      <c r="Q103" s="115">
        <v>11.7870288534229</v>
      </c>
      <c r="R103" s="110"/>
    </row>
    <row r="104" spans="1:18" x14ac:dyDescent="0.25">
      <c r="A104" s="113" t="s">
        <v>91</v>
      </c>
      <c r="B104" s="114">
        <v>43973</v>
      </c>
      <c r="C104" s="115">
        <v>22.184699999999999</v>
      </c>
      <c r="D104" s="115"/>
      <c r="E104" s="115"/>
      <c r="F104" s="115"/>
      <c r="G104" s="115"/>
      <c r="H104" s="115"/>
      <c r="I104" s="115"/>
      <c r="J104" s="115">
        <v>7.7267249422007103</v>
      </c>
      <c r="K104" s="115">
        <v>9.9600011813106999</v>
      </c>
      <c r="L104" s="115">
        <v>9.2132305820938303</v>
      </c>
      <c r="M104" s="115">
        <v>7.9364697537496403</v>
      </c>
      <c r="N104" s="115">
        <v>11.824550188260901</v>
      </c>
      <c r="O104" s="115">
        <v>8.7323032849394</v>
      </c>
      <c r="P104" s="107"/>
      <c r="Q104" s="115">
        <v>10.230999539912601</v>
      </c>
      <c r="R104" s="110"/>
    </row>
    <row r="105" spans="1:18" x14ac:dyDescent="0.25">
      <c r="A105" s="113" t="s">
        <v>92</v>
      </c>
      <c r="B105" s="114">
        <v>43973</v>
      </c>
      <c r="C105" s="115">
        <v>65.606800000000007</v>
      </c>
      <c r="D105" s="115"/>
      <c r="E105" s="115"/>
      <c r="F105" s="115"/>
      <c r="G105" s="115"/>
      <c r="H105" s="115"/>
      <c r="I105" s="115"/>
      <c r="J105" s="115">
        <v>-25.409638710049698</v>
      </c>
      <c r="K105" s="115">
        <v>-13.521619939481401</v>
      </c>
      <c r="L105" s="115">
        <v>-10.339561267234</v>
      </c>
      <c r="M105" s="115">
        <v>-4.9265382798936397</v>
      </c>
      <c r="N105" s="115">
        <v>-2.1117477089485099</v>
      </c>
      <c r="O105" s="115">
        <v>4.7320844473058798</v>
      </c>
      <c r="P105" s="107"/>
      <c r="Q105" s="115">
        <v>23.9373534614931</v>
      </c>
      <c r="R105" s="110"/>
    </row>
    <row r="106" spans="1:18" x14ac:dyDescent="0.25">
      <c r="A106" s="113" t="s">
        <v>93</v>
      </c>
      <c r="B106" s="114">
        <v>43973</v>
      </c>
      <c r="C106" s="115">
        <v>64.806200000000004</v>
      </c>
      <c r="D106" s="115"/>
      <c r="E106" s="115"/>
      <c r="F106" s="115"/>
      <c r="G106" s="115"/>
      <c r="H106" s="115"/>
      <c r="I106" s="115"/>
      <c r="J106" s="115">
        <v>15.6439029854052</v>
      </c>
      <c r="K106" s="115">
        <v>6.8073268782086203</v>
      </c>
      <c r="L106" s="115">
        <v>7.9863501285803897</v>
      </c>
      <c r="M106" s="115">
        <v>8.1550780742334901</v>
      </c>
      <c r="N106" s="115">
        <v>9.0665894276395704</v>
      </c>
      <c r="O106" s="115">
        <v>4.5200550680016098</v>
      </c>
      <c r="P106" s="107"/>
      <c r="Q106" s="115">
        <v>23.7439323442137</v>
      </c>
      <c r="R106" s="110"/>
    </row>
    <row r="107" spans="1:18" x14ac:dyDescent="0.25">
      <c r="A107" s="113" t="s">
        <v>94</v>
      </c>
      <c r="B107" s="114">
        <v>43973</v>
      </c>
      <c r="C107" s="115">
        <v>64.806200000000004</v>
      </c>
      <c r="D107" s="115"/>
      <c r="E107" s="115"/>
      <c r="F107" s="115"/>
      <c r="G107" s="115"/>
      <c r="H107" s="115"/>
      <c r="I107" s="115"/>
      <c r="J107" s="115">
        <v>15.6439029854052</v>
      </c>
      <c r="K107" s="115">
        <v>6.8073268782086203</v>
      </c>
      <c r="L107" s="115">
        <v>7.9863501285803897</v>
      </c>
      <c r="M107" s="115">
        <v>8.1550780742334901</v>
      </c>
      <c r="N107" s="115">
        <v>9.0665894276395704</v>
      </c>
      <c r="O107" s="115">
        <v>4.5200550680016098</v>
      </c>
      <c r="P107" s="107"/>
      <c r="Q107" s="115">
        <v>23.7439323442137</v>
      </c>
      <c r="R107" s="110"/>
    </row>
    <row r="108" spans="1:18" x14ac:dyDescent="0.25">
      <c r="A108" s="113" t="s">
        <v>95</v>
      </c>
      <c r="B108" s="114">
        <v>43973</v>
      </c>
      <c r="C108" s="115">
        <v>64.806200000000004</v>
      </c>
      <c r="D108" s="115"/>
      <c r="E108" s="115"/>
      <c r="F108" s="115"/>
      <c r="G108" s="115"/>
      <c r="H108" s="115"/>
      <c r="I108" s="115"/>
      <c r="J108" s="115">
        <v>15.6439029854052</v>
      </c>
      <c r="K108" s="115">
        <v>6.8073268782086203</v>
      </c>
      <c r="L108" s="115">
        <v>7.9863501285803897</v>
      </c>
      <c r="M108" s="115">
        <v>8.1550780742334901</v>
      </c>
      <c r="N108" s="115">
        <v>9.0665894276395704</v>
      </c>
      <c r="O108" s="115">
        <v>4.5200550680016098</v>
      </c>
      <c r="P108" s="107"/>
      <c r="Q108" s="115">
        <v>23.7439323442137</v>
      </c>
      <c r="R108" s="110"/>
    </row>
    <row r="109" spans="1:18" x14ac:dyDescent="0.25">
      <c r="A109" s="113" t="s">
        <v>96</v>
      </c>
      <c r="B109" s="114">
        <v>43973</v>
      </c>
      <c r="C109" s="115">
        <v>27.327999999999999</v>
      </c>
      <c r="D109" s="115"/>
      <c r="E109" s="115"/>
      <c r="F109" s="115"/>
      <c r="G109" s="115"/>
      <c r="H109" s="115"/>
      <c r="I109" s="115"/>
      <c r="J109" s="115">
        <v>17.990355170356398</v>
      </c>
      <c r="K109" s="115">
        <v>10.4356414756313</v>
      </c>
      <c r="L109" s="115">
        <v>9.7548956852728104</v>
      </c>
      <c r="M109" s="115">
        <v>7.9567370841567504</v>
      </c>
      <c r="N109" s="115">
        <v>11.831423011911699</v>
      </c>
      <c r="O109" s="115">
        <v>7.3144933773881897</v>
      </c>
      <c r="P109" s="107"/>
      <c r="Q109" s="115">
        <v>13.7106438326469</v>
      </c>
      <c r="R109" s="110"/>
    </row>
    <row r="110" spans="1:18" x14ac:dyDescent="0.25">
      <c r="A110" s="113" t="s">
        <v>97</v>
      </c>
      <c r="B110" s="114">
        <v>43973</v>
      </c>
      <c r="C110" s="115">
        <v>26.370899999999999</v>
      </c>
      <c r="D110" s="115"/>
      <c r="E110" s="115"/>
      <c r="F110" s="115"/>
      <c r="G110" s="115"/>
      <c r="H110" s="115"/>
      <c r="I110" s="115"/>
      <c r="J110" s="115">
        <v>26.898186727647499</v>
      </c>
      <c r="K110" s="115">
        <v>13.2122012051456</v>
      </c>
      <c r="L110" s="115">
        <v>14.1491044578367</v>
      </c>
      <c r="M110" s="115">
        <v>12.082654476974099</v>
      </c>
      <c r="N110" s="115">
        <v>13.0615259721618</v>
      </c>
      <c r="O110" s="115">
        <v>9.2258676803964406</v>
      </c>
      <c r="P110" s="107"/>
      <c r="Q110" s="115">
        <v>15.828817218543</v>
      </c>
      <c r="R110" s="110"/>
    </row>
    <row r="111" spans="1:18" x14ac:dyDescent="0.25">
      <c r="A111" s="113" t="s">
        <v>98</v>
      </c>
      <c r="B111" s="114">
        <v>43973</v>
      </c>
      <c r="C111" s="115">
        <v>16.294699999999999</v>
      </c>
      <c r="D111" s="115"/>
      <c r="E111" s="115"/>
      <c r="F111" s="115"/>
      <c r="G111" s="115"/>
      <c r="H111" s="115"/>
      <c r="I111" s="115"/>
      <c r="J111" s="115">
        <v>17.680387017240299</v>
      </c>
      <c r="K111" s="115">
        <v>6.9920238943759401</v>
      </c>
      <c r="L111" s="115">
        <v>9.8276783569859507</v>
      </c>
      <c r="M111" s="115">
        <v>7.692589433957</v>
      </c>
      <c r="N111" s="115">
        <v>6.4037727277026004</v>
      </c>
      <c r="O111" s="115">
        <v>4.77535340345778</v>
      </c>
      <c r="P111" s="107"/>
      <c r="Q111" s="115">
        <v>7.6255077995353497</v>
      </c>
      <c r="R111" s="110"/>
    </row>
    <row r="112" spans="1:18" x14ac:dyDescent="0.25">
      <c r="A112" s="113" t="s">
        <v>99</v>
      </c>
      <c r="B112" s="114">
        <v>43973</v>
      </c>
      <c r="C112" s="115">
        <v>26.210999999999999</v>
      </c>
      <c r="D112" s="115"/>
      <c r="E112" s="115"/>
      <c r="F112" s="115"/>
      <c r="G112" s="115"/>
      <c r="H112" s="115"/>
      <c r="I112" s="115"/>
      <c r="J112" s="115">
        <v>34.173697484594904</v>
      </c>
      <c r="K112" s="115">
        <v>21.011027154634601</v>
      </c>
      <c r="L112" s="115">
        <v>17.513415734390701</v>
      </c>
      <c r="M112" s="115">
        <v>13.4441504144711</v>
      </c>
      <c r="N112" s="115">
        <v>16.582154082745799</v>
      </c>
      <c r="O112" s="115">
        <v>9.6999735051890497</v>
      </c>
      <c r="P112" s="107"/>
      <c r="Q112" s="115">
        <v>14.121754176611001</v>
      </c>
      <c r="R112" s="110"/>
    </row>
    <row r="113" spans="1:18" x14ac:dyDescent="0.25">
      <c r="A113" s="113" t="s">
        <v>100</v>
      </c>
      <c r="B113" s="114">
        <v>43973</v>
      </c>
      <c r="C113" s="115">
        <v>15.863899999999999</v>
      </c>
      <c r="D113" s="115"/>
      <c r="E113" s="115"/>
      <c r="F113" s="115"/>
      <c r="G113" s="115"/>
      <c r="H113" s="115"/>
      <c r="I113" s="115"/>
      <c r="J113" s="115">
        <v>-4.2264477276915402</v>
      </c>
      <c r="K113" s="115">
        <v>1.9401306713604201</v>
      </c>
      <c r="L113" s="115">
        <v>5.4793299564054401</v>
      </c>
      <c r="M113" s="115">
        <v>6.2597242146837697</v>
      </c>
      <c r="N113" s="115">
        <v>6.8376589819413702</v>
      </c>
      <c r="O113" s="115">
        <v>6.9299715264320501</v>
      </c>
      <c r="P113" s="107"/>
      <c r="Q113" s="115">
        <v>8.4798870839936598</v>
      </c>
      <c r="R113" s="110"/>
    </row>
    <row r="114" spans="1:18" x14ac:dyDescent="0.25">
      <c r="A114" s="113" t="s">
        <v>101</v>
      </c>
      <c r="B114" s="114">
        <v>43973</v>
      </c>
      <c r="C114" s="115">
        <v>1134.2557999999999</v>
      </c>
      <c r="D114" s="115"/>
      <c r="E114" s="115"/>
      <c r="F114" s="115"/>
      <c r="G114" s="115"/>
      <c r="H114" s="115"/>
      <c r="I114" s="115"/>
      <c r="J114" s="115">
        <v>8.4555412389056706</v>
      </c>
      <c r="K114" s="115">
        <v>6.1628682854397798</v>
      </c>
      <c r="L114" s="115">
        <v>6.6640658778984596</v>
      </c>
      <c r="M114" s="115">
        <v>7.0417950767399802</v>
      </c>
      <c r="N114" s="115">
        <v>8.6254005178803403</v>
      </c>
      <c r="O114" s="115"/>
      <c r="P114" s="107"/>
      <c r="Q114" s="115">
        <v>9.1595078504672802</v>
      </c>
      <c r="R114" s="110"/>
    </row>
    <row r="115" spans="1:18" x14ac:dyDescent="0.25">
      <c r="A115" s="113" t="s">
        <v>102</v>
      </c>
      <c r="B115" s="114">
        <v>43973</v>
      </c>
      <c r="C115" s="115">
        <v>30.910599999999999</v>
      </c>
      <c r="D115" s="115"/>
      <c r="E115" s="115"/>
      <c r="F115" s="115"/>
      <c r="G115" s="115"/>
      <c r="H115" s="115"/>
      <c r="I115" s="115"/>
      <c r="J115" s="115">
        <v>10.9053618836229</v>
      </c>
      <c r="K115" s="115">
        <v>6.3202553259472802</v>
      </c>
      <c r="L115" s="115">
        <v>6.6689372641411397</v>
      </c>
      <c r="M115" s="115">
        <v>6.1708606524841301</v>
      </c>
      <c r="N115" s="115">
        <v>6.3037363377875302</v>
      </c>
      <c r="O115" s="115">
        <v>7.4799730085506697</v>
      </c>
      <c r="P115" s="107"/>
      <c r="Q115" s="115">
        <v>12.358110427461099</v>
      </c>
      <c r="R115" s="110"/>
    </row>
    <row r="116" spans="1:18" x14ac:dyDescent="0.25">
      <c r="A116" s="113" t="s">
        <v>103</v>
      </c>
      <c r="B116" s="114">
        <v>43973</v>
      </c>
      <c r="C116" s="115">
        <v>27.505099999999999</v>
      </c>
      <c r="D116" s="115"/>
      <c r="E116" s="115"/>
      <c r="F116" s="115"/>
      <c r="G116" s="115"/>
      <c r="H116" s="115"/>
      <c r="I116" s="115"/>
      <c r="J116" s="115">
        <v>24.125550451175201</v>
      </c>
      <c r="K116" s="115">
        <v>10.3803621939394</v>
      </c>
      <c r="L116" s="115">
        <v>10.9578938360269</v>
      </c>
      <c r="M116" s="115">
        <v>10.144055687706301</v>
      </c>
      <c r="N116" s="115">
        <v>12.4313392832305</v>
      </c>
      <c r="O116" s="115">
        <v>9.8490655591180101</v>
      </c>
      <c r="P116" s="107"/>
      <c r="Q116" s="115">
        <v>14.592078207376</v>
      </c>
      <c r="R116" s="110"/>
    </row>
    <row r="117" spans="1:18" x14ac:dyDescent="0.25">
      <c r="A117" s="113" t="s">
        <v>104</v>
      </c>
      <c r="B117" s="114">
        <v>43973</v>
      </c>
      <c r="C117" s="115">
        <v>22.684699999999999</v>
      </c>
      <c r="D117" s="115"/>
      <c r="E117" s="115"/>
      <c r="F117" s="115"/>
      <c r="G117" s="115"/>
      <c r="H117" s="115"/>
      <c r="I117" s="115"/>
      <c r="J117" s="115">
        <v>27.404477499812302</v>
      </c>
      <c r="K117" s="115">
        <v>15.639132068375</v>
      </c>
      <c r="L117" s="115">
        <v>12.957407010110201</v>
      </c>
      <c r="M117" s="115">
        <v>10.6552346441179</v>
      </c>
      <c r="N117" s="115">
        <v>12.919342379398699</v>
      </c>
      <c r="O117" s="115">
        <v>8.7480525833476097</v>
      </c>
      <c r="P117" s="107"/>
      <c r="Q117" s="115">
        <v>9.2339758675708001</v>
      </c>
      <c r="R117" s="110"/>
    </row>
    <row r="118" spans="1:18" x14ac:dyDescent="0.25">
      <c r="A118" s="113" t="s">
        <v>105</v>
      </c>
      <c r="B118" s="114">
        <v>43973</v>
      </c>
      <c r="C118" s="115">
        <v>12.8977</v>
      </c>
      <c r="D118" s="115"/>
      <c r="E118" s="115"/>
      <c r="F118" s="115"/>
      <c r="G118" s="115"/>
      <c r="H118" s="115"/>
      <c r="I118" s="115"/>
      <c r="J118" s="115">
        <v>26.299690556154101</v>
      </c>
      <c r="K118" s="115">
        <v>22.383172361431299</v>
      </c>
      <c r="L118" s="115">
        <v>16.2729882672547</v>
      </c>
      <c r="M118" s="115">
        <v>12.2478460519382</v>
      </c>
      <c r="N118" s="115">
        <v>16.2275037277753</v>
      </c>
      <c r="O118" s="115">
        <v>9.0066583613602003</v>
      </c>
      <c r="P118" s="107"/>
      <c r="Q118" s="115">
        <v>9.1572337662337695</v>
      </c>
      <c r="R118" s="110"/>
    </row>
    <row r="119" spans="1:18" x14ac:dyDescent="0.25">
      <c r="A119" s="113" t="s">
        <v>106</v>
      </c>
      <c r="B119" s="114">
        <v>43973</v>
      </c>
      <c r="C119" s="115">
        <v>27.8719</v>
      </c>
      <c r="D119" s="115"/>
      <c r="E119" s="115"/>
      <c r="F119" s="115"/>
      <c r="G119" s="115"/>
      <c r="H119" s="115"/>
      <c r="I119" s="115"/>
      <c r="J119" s="115">
        <v>18.4973926557273</v>
      </c>
      <c r="K119" s="115">
        <v>18.428803484698999</v>
      </c>
      <c r="L119" s="115">
        <v>13.3151772433469</v>
      </c>
      <c r="M119" s="115">
        <v>9.8774571380725291</v>
      </c>
      <c r="N119" s="115">
        <v>12.600150534132499</v>
      </c>
      <c r="O119" s="115">
        <v>7.7936635069524698</v>
      </c>
      <c r="P119" s="107"/>
      <c r="Q119" s="115">
        <v>11.510929062996301</v>
      </c>
      <c r="R119" s="110"/>
    </row>
    <row r="120" spans="1:18" x14ac:dyDescent="0.25">
      <c r="A120" s="113" t="s">
        <v>107</v>
      </c>
      <c r="B120" s="114">
        <v>43973</v>
      </c>
      <c r="C120" s="115">
        <v>2019.5001999999999</v>
      </c>
      <c r="D120" s="115"/>
      <c r="E120" s="115"/>
      <c r="F120" s="115"/>
      <c r="G120" s="115"/>
      <c r="H120" s="115"/>
      <c r="I120" s="115"/>
      <c r="J120" s="115">
        <v>28.407919816608299</v>
      </c>
      <c r="K120" s="115">
        <v>10.014290384227399</v>
      </c>
      <c r="L120" s="115">
        <v>11.858126427452</v>
      </c>
      <c r="M120" s="115">
        <v>9.7909830655066106</v>
      </c>
      <c r="N120" s="115">
        <v>12.658536030947699</v>
      </c>
      <c r="O120" s="115">
        <v>9.0866231962911197</v>
      </c>
      <c r="P120" s="107"/>
      <c r="Q120" s="115">
        <v>12.188587389453</v>
      </c>
      <c r="R120" s="110"/>
    </row>
    <row r="121" spans="1:18" x14ac:dyDescent="0.25">
      <c r="A121" s="113" t="s">
        <v>108</v>
      </c>
      <c r="B121" s="114">
        <v>43973</v>
      </c>
      <c r="C121" s="115">
        <v>30.2362</v>
      </c>
      <c r="D121" s="115"/>
      <c r="E121" s="115"/>
      <c r="F121" s="115"/>
      <c r="G121" s="115"/>
      <c r="H121" s="115"/>
      <c r="I121" s="115"/>
      <c r="J121" s="115">
        <v>-36.411391660517403</v>
      </c>
      <c r="K121" s="115">
        <v>-3.2276164159737202</v>
      </c>
      <c r="L121" s="115">
        <v>2.15128441571101</v>
      </c>
      <c r="M121" s="115">
        <v>2.9883077604158501</v>
      </c>
      <c r="N121" s="115">
        <v>-3.4401940212212101</v>
      </c>
      <c r="O121" s="115">
        <v>2.0301542308215099</v>
      </c>
      <c r="P121" s="107"/>
      <c r="Q121" s="115">
        <v>11.833110975865401</v>
      </c>
      <c r="R121" s="110"/>
    </row>
    <row r="122" spans="1:18" x14ac:dyDescent="0.25">
      <c r="A122" s="113" t="s">
        <v>109</v>
      </c>
      <c r="B122" s="114">
        <v>43973</v>
      </c>
      <c r="C122" s="115">
        <v>62.888300000000001</v>
      </c>
      <c r="D122" s="115"/>
      <c r="E122" s="115"/>
      <c r="F122" s="115"/>
      <c r="G122" s="115"/>
      <c r="H122" s="115"/>
      <c r="I122" s="115"/>
      <c r="J122" s="115">
        <v>6.59791001522545</v>
      </c>
      <c r="K122" s="115">
        <v>6.1586275144437002</v>
      </c>
      <c r="L122" s="115">
        <v>6.3112474211612399</v>
      </c>
      <c r="M122" s="115">
        <v>6.0690291198983903</v>
      </c>
      <c r="N122" s="115">
        <v>6.1901341151966403</v>
      </c>
      <c r="O122" s="115">
        <v>4.5762858978866898</v>
      </c>
      <c r="P122" s="107"/>
      <c r="Q122" s="115">
        <v>24.022187033349901</v>
      </c>
      <c r="R122" s="110"/>
    </row>
    <row r="123" spans="1:18" x14ac:dyDescent="0.25">
      <c r="A123" s="113" t="s">
        <v>110</v>
      </c>
      <c r="B123" s="114">
        <v>43973</v>
      </c>
      <c r="C123" s="115">
        <v>15.690899999999999</v>
      </c>
      <c r="D123" s="115"/>
      <c r="E123" s="115"/>
      <c r="F123" s="115"/>
      <c r="G123" s="115"/>
      <c r="H123" s="115"/>
      <c r="I123" s="115"/>
      <c r="J123" s="115">
        <v>10.0303505412547</v>
      </c>
      <c r="K123" s="115">
        <v>11.633662730951199</v>
      </c>
      <c r="L123" s="115">
        <v>13.336794047074401</v>
      </c>
      <c r="M123" s="115">
        <v>10.285673352177101</v>
      </c>
      <c r="N123" s="115">
        <v>13.2504863177299</v>
      </c>
      <c r="O123" s="115">
        <v>8.5163578596323894</v>
      </c>
      <c r="P123" s="107"/>
      <c r="Q123" s="115">
        <v>11.292287793411001</v>
      </c>
      <c r="R123" s="110"/>
    </row>
    <row r="124" spans="1:18" x14ac:dyDescent="0.25">
      <c r="A124" s="113" t="s">
        <v>111</v>
      </c>
      <c r="B124" s="114">
        <v>43973</v>
      </c>
      <c r="C124" s="115">
        <v>26.8963</v>
      </c>
      <c r="D124" s="115"/>
      <c r="E124" s="115"/>
      <c r="F124" s="115"/>
      <c r="G124" s="115"/>
      <c r="H124" s="115"/>
      <c r="I124" s="115"/>
      <c r="J124" s="115">
        <v>29.068054376501401</v>
      </c>
      <c r="K124" s="115">
        <v>17.815992015258701</v>
      </c>
      <c r="L124" s="115">
        <v>15.796210207119699</v>
      </c>
      <c r="M124" s="115">
        <v>12.668953784168</v>
      </c>
      <c r="N124" s="115">
        <v>16.313945832727601</v>
      </c>
      <c r="O124" s="115">
        <v>9.6696873770963592</v>
      </c>
      <c r="P124" s="107"/>
      <c r="Q124" s="115">
        <v>10.3233168731168</v>
      </c>
      <c r="R124" s="110"/>
    </row>
    <row r="125" spans="1:18" x14ac:dyDescent="0.25">
      <c r="A125" s="113" t="s">
        <v>112</v>
      </c>
      <c r="B125" s="114">
        <v>43973</v>
      </c>
      <c r="C125" s="115">
        <v>30.775099999999998</v>
      </c>
      <c r="D125" s="115"/>
      <c r="E125" s="115"/>
      <c r="F125" s="115"/>
      <c r="G125" s="115"/>
      <c r="H125" s="115"/>
      <c r="I125" s="115"/>
      <c r="J125" s="115">
        <v>18.172439115015798</v>
      </c>
      <c r="K125" s="115">
        <v>10.5871397166585</v>
      </c>
      <c r="L125" s="115">
        <v>9.7829000268024693</v>
      </c>
      <c r="M125" s="115">
        <v>8.4641540165787195</v>
      </c>
      <c r="N125" s="115">
        <v>9.09927841353635</v>
      </c>
      <c r="O125" s="115">
        <v>6.5476430872461799</v>
      </c>
      <c r="P125" s="107"/>
      <c r="Q125" s="115">
        <v>12.4187872584343</v>
      </c>
      <c r="R125" s="110"/>
    </row>
    <row r="126" spans="1:18" x14ac:dyDescent="0.25">
      <c r="A126" s="113" t="s">
        <v>113</v>
      </c>
      <c r="B126" s="114">
        <v>43973</v>
      </c>
      <c r="C126" s="115">
        <v>18.194500000000001</v>
      </c>
      <c r="D126" s="115"/>
      <c r="E126" s="115"/>
      <c r="F126" s="115"/>
      <c r="G126" s="115"/>
      <c r="H126" s="115"/>
      <c r="I126" s="115"/>
      <c r="J126" s="115">
        <v>23.5924975534688</v>
      </c>
      <c r="K126" s="115">
        <v>14.426795294488301</v>
      </c>
      <c r="L126" s="115">
        <v>13.096210724026999</v>
      </c>
      <c r="M126" s="115">
        <v>10.7300661590907</v>
      </c>
      <c r="N126" s="115">
        <v>13.7100547233828</v>
      </c>
      <c r="O126" s="115">
        <v>7.8317387281122102</v>
      </c>
      <c r="P126" s="107"/>
      <c r="Q126" s="115">
        <v>9.9006703078450897</v>
      </c>
      <c r="R126" s="110"/>
    </row>
    <row r="127" spans="1:18" x14ac:dyDescent="0.25">
      <c r="A127" s="113" t="s">
        <v>369</v>
      </c>
      <c r="B127" s="114">
        <v>43973</v>
      </c>
      <c r="C127" s="115">
        <v>0.36520000000000002</v>
      </c>
      <c r="D127" s="115"/>
      <c r="E127" s="115"/>
      <c r="F127" s="115"/>
      <c r="G127" s="115"/>
      <c r="H127" s="115"/>
      <c r="I127" s="115"/>
      <c r="J127" s="115">
        <v>8.7240301526018005</v>
      </c>
      <c r="K127" s="115">
        <v>8.8855348361653803</v>
      </c>
      <c r="L127" s="115"/>
      <c r="M127" s="115"/>
      <c r="N127" s="115"/>
      <c r="O127" s="115"/>
      <c r="P127" s="107"/>
      <c r="Q127" s="115">
        <v>8.8250036856848606</v>
      </c>
      <c r="R127" s="110"/>
    </row>
    <row r="128" spans="1:18" x14ac:dyDescent="0.25">
      <c r="A128" s="113" t="s">
        <v>114</v>
      </c>
      <c r="B128" s="114">
        <v>43973</v>
      </c>
      <c r="C128" s="115">
        <v>20.4084</v>
      </c>
      <c r="D128" s="115"/>
      <c r="E128" s="115"/>
      <c r="F128" s="115"/>
      <c r="G128" s="115"/>
      <c r="H128" s="115"/>
      <c r="I128" s="115"/>
      <c r="J128" s="115">
        <v>22.409548570392499</v>
      </c>
      <c r="K128" s="115">
        <v>17.443297710290398</v>
      </c>
      <c r="L128" s="115">
        <v>5.2921889136980003</v>
      </c>
      <c r="M128" s="115">
        <v>3.4946236855142101</v>
      </c>
      <c r="N128" s="115">
        <v>1.4883409072114899</v>
      </c>
      <c r="O128" s="115">
        <v>1.7873180736384799</v>
      </c>
      <c r="P128" s="107"/>
      <c r="Q128" s="115">
        <v>10.4917591825463</v>
      </c>
      <c r="R128" s="110"/>
    </row>
    <row r="129" spans="1:18" x14ac:dyDescent="0.25">
      <c r="A129" s="136"/>
      <c r="B129" s="136"/>
      <c r="C129" s="136"/>
      <c r="D129" s="118"/>
      <c r="E129" s="118"/>
      <c r="F129" s="118" t="s">
        <v>115</v>
      </c>
      <c r="G129" s="118" t="s">
        <v>116</v>
      </c>
      <c r="H129" s="118" t="s">
        <v>117</v>
      </c>
      <c r="I129" s="118" t="s">
        <v>47</v>
      </c>
      <c r="J129" s="118" t="s">
        <v>48</v>
      </c>
      <c r="K129" s="118" t="s">
        <v>1</v>
      </c>
      <c r="L129" s="118" t="s">
        <v>2</v>
      </c>
      <c r="M129" s="118" t="s">
        <v>3</v>
      </c>
      <c r="N129" s="118" t="s">
        <v>4</v>
      </c>
      <c r="O129" s="118" t="s">
        <v>5</v>
      </c>
      <c r="P129" s="107"/>
      <c r="Q129" s="118" t="s">
        <v>46</v>
      </c>
      <c r="R129" s="110"/>
    </row>
    <row r="130" spans="1:18" x14ac:dyDescent="0.25">
      <c r="A130" s="136"/>
      <c r="B130" s="136"/>
      <c r="C130" s="136"/>
      <c r="D130" s="118"/>
      <c r="E130" s="118"/>
      <c r="F130" s="118" t="s">
        <v>0</v>
      </c>
      <c r="G130" s="118" t="s">
        <v>0</v>
      </c>
      <c r="H130" s="118" t="s">
        <v>0</v>
      </c>
      <c r="I130" s="118" t="s">
        <v>0</v>
      </c>
      <c r="J130" s="118" t="s">
        <v>0</v>
      </c>
      <c r="K130" s="118" t="s">
        <v>0</v>
      </c>
      <c r="L130" s="118" t="s">
        <v>0</v>
      </c>
      <c r="M130" s="118" t="s">
        <v>0</v>
      </c>
      <c r="N130" s="118" t="s">
        <v>0</v>
      </c>
      <c r="O130" s="118" t="s">
        <v>0</v>
      </c>
      <c r="P130" s="107"/>
      <c r="Q130" s="118" t="s">
        <v>0</v>
      </c>
      <c r="R130" s="110"/>
    </row>
    <row r="131" spans="1:18" x14ac:dyDescent="0.25">
      <c r="A131" s="118" t="s">
        <v>7</v>
      </c>
      <c r="B131" s="118" t="s">
        <v>8</v>
      </c>
      <c r="C131" s="118" t="s">
        <v>9</v>
      </c>
      <c r="D131" s="118"/>
      <c r="E131" s="118"/>
      <c r="F131" s="118"/>
      <c r="G131" s="118"/>
      <c r="H131" s="118"/>
      <c r="I131" s="118"/>
      <c r="J131" s="118"/>
      <c r="K131" s="118"/>
      <c r="L131" s="118"/>
      <c r="M131" s="118"/>
      <c r="N131" s="118"/>
      <c r="O131" s="118"/>
      <c r="P131" s="107"/>
      <c r="Q131" s="118"/>
      <c r="R131" s="110"/>
    </row>
    <row r="132" spans="1:18" x14ac:dyDescent="0.25">
      <c r="A132" s="112" t="s">
        <v>388</v>
      </c>
      <c r="B132" s="112"/>
      <c r="C132" s="112"/>
      <c r="D132" s="112"/>
      <c r="E132" s="112"/>
      <c r="F132" s="112"/>
      <c r="G132" s="112"/>
      <c r="H132" s="112"/>
      <c r="I132" s="112"/>
      <c r="J132" s="112"/>
      <c r="K132" s="112"/>
      <c r="L132" s="112"/>
      <c r="M132" s="112"/>
      <c r="N132" s="112"/>
      <c r="O132" s="112"/>
      <c r="P132" s="107"/>
      <c r="Q132" s="112"/>
      <c r="R132" s="110"/>
    </row>
    <row r="133" spans="1:18" x14ac:dyDescent="0.25">
      <c r="A133" s="113" t="s">
        <v>118</v>
      </c>
      <c r="B133" s="114">
        <v>43976</v>
      </c>
      <c r="C133" s="115">
        <v>322.2201</v>
      </c>
      <c r="D133" s="115"/>
      <c r="E133" s="115"/>
      <c r="F133" s="115">
        <v>3.5572321437709098</v>
      </c>
      <c r="G133" s="115">
        <v>3.56170374017336</v>
      </c>
      <c r="H133" s="115">
        <v>5.6424194796990301</v>
      </c>
      <c r="I133" s="115">
        <v>6.26464940597522</v>
      </c>
      <c r="J133" s="115">
        <v>5.38015979767352</v>
      </c>
      <c r="K133" s="115">
        <v>5.8942703965233401</v>
      </c>
      <c r="L133" s="115">
        <v>5.6124097228018002</v>
      </c>
      <c r="M133" s="115">
        <v>5.67117002354364</v>
      </c>
      <c r="N133" s="115">
        <v>6.0714267215363504</v>
      </c>
      <c r="O133" s="115">
        <v>7.3575456426782404</v>
      </c>
      <c r="P133" s="107"/>
      <c r="Q133" s="115">
        <v>10.1513105530618</v>
      </c>
      <c r="R133" s="110"/>
    </row>
    <row r="134" spans="1:18" x14ac:dyDescent="0.25">
      <c r="A134" s="113" t="s">
        <v>119</v>
      </c>
      <c r="B134" s="114">
        <v>43976</v>
      </c>
      <c r="C134" s="115">
        <v>2222.2802999999999</v>
      </c>
      <c r="D134" s="115"/>
      <c r="E134" s="115"/>
      <c r="F134" s="115">
        <v>3.6170488817939299</v>
      </c>
      <c r="G134" s="115">
        <v>3.6194093371702398</v>
      </c>
      <c r="H134" s="115">
        <v>5.2160249372986804</v>
      </c>
      <c r="I134" s="115">
        <v>5.7234778313161101</v>
      </c>
      <c r="J134" s="115">
        <v>4.8992246023660604</v>
      </c>
      <c r="K134" s="115">
        <v>5.9816480389191797</v>
      </c>
      <c r="L134" s="115">
        <v>5.6467911524790404</v>
      </c>
      <c r="M134" s="115">
        <v>5.6886511587009601</v>
      </c>
      <c r="N134" s="115">
        <v>6.0051034858684798</v>
      </c>
      <c r="O134" s="115">
        <v>7.33424374521773</v>
      </c>
      <c r="P134" s="107"/>
      <c r="Q134" s="115">
        <v>10.0739701275948</v>
      </c>
      <c r="R134" s="110"/>
    </row>
    <row r="135" spans="1:18" x14ac:dyDescent="0.25">
      <c r="A135" s="113" t="s">
        <v>120</v>
      </c>
      <c r="B135" s="114">
        <v>43976</v>
      </c>
      <c r="C135" s="115">
        <v>2305.2732000000001</v>
      </c>
      <c r="D135" s="115"/>
      <c r="E135" s="115"/>
      <c r="F135" s="115">
        <v>3.2112685148345501</v>
      </c>
      <c r="G135" s="115">
        <v>3.2144739402342899</v>
      </c>
      <c r="H135" s="115">
        <v>4.4540796920084098</v>
      </c>
      <c r="I135" s="115">
        <v>4.3709634612585004</v>
      </c>
      <c r="J135" s="115">
        <v>4.0031105709798096</v>
      </c>
      <c r="K135" s="115">
        <v>5.7800162594503197</v>
      </c>
      <c r="L135" s="115">
        <v>5.56447916700479</v>
      </c>
      <c r="M135" s="115">
        <v>5.668457487115</v>
      </c>
      <c r="N135" s="115">
        <v>5.9785437579829201</v>
      </c>
      <c r="O135" s="115">
        <v>7.3482008879994698</v>
      </c>
      <c r="P135" s="107"/>
      <c r="Q135" s="115">
        <v>10.151525138095399</v>
      </c>
      <c r="R135" s="110"/>
    </row>
    <row r="136" spans="1:18" x14ac:dyDescent="0.25">
      <c r="A136" s="113" t="s">
        <v>121</v>
      </c>
      <c r="B136" s="114">
        <v>43976</v>
      </c>
      <c r="C136" s="115">
        <v>3079.5187999999998</v>
      </c>
      <c r="D136" s="115"/>
      <c r="E136" s="115"/>
      <c r="F136" s="115">
        <v>3.6884309368677699</v>
      </c>
      <c r="G136" s="115">
        <v>3.6884309368677699</v>
      </c>
      <c r="H136" s="115">
        <v>4.2129015119931799</v>
      </c>
      <c r="I136" s="115">
        <v>4.5032492820356298</v>
      </c>
      <c r="J136" s="115">
        <v>4.2004322139041399</v>
      </c>
      <c r="K136" s="115">
        <v>5.5856113718070297</v>
      </c>
      <c r="L136" s="115">
        <v>5.5009741277321096</v>
      </c>
      <c r="M136" s="115">
        <v>5.6714950886090199</v>
      </c>
      <c r="N136" s="115">
        <v>6.00811670198211</v>
      </c>
      <c r="O136" s="115">
        <v>7.3412424691001004</v>
      </c>
      <c r="P136" s="107"/>
      <c r="Q136" s="115">
        <v>10.0292434499626</v>
      </c>
      <c r="R136" s="110"/>
    </row>
    <row r="137" spans="1:18" x14ac:dyDescent="0.25">
      <c r="A137" s="113" t="s">
        <v>122</v>
      </c>
      <c r="B137" s="114">
        <v>43976</v>
      </c>
      <c r="C137" s="115">
        <v>2303.5942</v>
      </c>
      <c r="D137" s="115"/>
      <c r="E137" s="115"/>
      <c r="F137" s="115">
        <v>3.5432422381358499</v>
      </c>
      <c r="G137" s="115">
        <v>3.5439302931204599</v>
      </c>
      <c r="H137" s="115">
        <v>6.5637003208475999</v>
      </c>
      <c r="I137" s="115">
        <v>6.1362752846024797</v>
      </c>
      <c r="J137" s="115">
        <v>5.07163749037593</v>
      </c>
      <c r="K137" s="115">
        <v>5.7860459597882699</v>
      </c>
      <c r="L137" s="115">
        <v>5.4213114576870902</v>
      </c>
      <c r="M137" s="115">
        <v>5.4711776865227</v>
      </c>
      <c r="N137" s="115">
        <v>5.7720060422333797</v>
      </c>
      <c r="O137" s="115">
        <v>7.2388587104767197</v>
      </c>
      <c r="P137" s="107"/>
      <c r="Q137" s="115">
        <v>10.028462257430199</v>
      </c>
      <c r="R137" s="110"/>
    </row>
    <row r="138" spans="1:18" x14ac:dyDescent="0.25">
      <c r="A138" s="113" t="s">
        <v>123</v>
      </c>
      <c r="B138" s="114">
        <v>43976</v>
      </c>
      <c r="C138" s="115">
        <v>2403.1174999999998</v>
      </c>
      <c r="D138" s="115"/>
      <c r="E138" s="115"/>
      <c r="F138" s="115">
        <v>2.9711327696537699</v>
      </c>
      <c r="G138" s="115">
        <v>2.9721230883230301</v>
      </c>
      <c r="H138" s="115">
        <v>3.6908376485864198</v>
      </c>
      <c r="I138" s="115">
        <v>3.53581373782812</v>
      </c>
      <c r="J138" s="115">
        <v>3.4826120310451598</v>
      </c>
      <c r="K138" s="115">
        <v>4.1233710653231102</v>
      </c>
      <c r="L138" s="115">
        <v>4.6149138500516704</v>
      </c>
      <c r="M138" s="115">
        <v>4.89236819569782</v>
      </c>
      <c r="N138" s="115">
        <v>5.2687296928149197</v>
      </c>
      <c r="O138" s="115">
        <v>6.9343308776295798</v>
      </c>
      <c r="P138" s="107"/>
      <c r="Q138" s="115">
        <v>9.7308167335209106</v>
      </c>
      <c r="R138" s="110"/>
    </row>
    <row r="139" spans="1:18" x14ac:dyDescent="0.25">
      <c r="A139" s="113" t="s">
        <v>124</v>
      </c>
      <c r="B139" s="114">
        <v>43976</v>
      </c>
      <c r="C139" s="115">
        <v>2861.8588</v>
      </c>
      <c r="D139" s="115"/>
      <c r="E139" s="115"/>
      <c r="F139" s="115">
        <v>3.38521188928953</v>
      </c>
      <c r="G139" s="115">
        <v>3.3854145640823701</v>
      </c>
      <c r="H139" s="115">
        <v>4.4545659473325303</v>
      </c>
      <c r="I139" s="115">
        <v>4.9692819681301801</v>
      </c>
      <c r="J139" s="115">
        <v>4.4133853613470304</v>
      </c>
      <c r="K139" s="115">
        <v>5.82640177265404</v>
      </c>
      <c r="L139" s="115">
        <v>5.52459793684225</v>
      </c>
      <c r="M139" s="115">
        <v>5.5596213104963104</v>
      </c>
      <c r="N139" s="115">
        <v>5.89637679422649</v>
      </c>
      <c r="O139" s="115">
        <v>7.2750762745081898</v>
      </c>
      <c r="P139" s="107"/>
      <c r="Q139" s="115">
        <v>10.012031441614299</v>
      </c>
      <c r="R139" s="110"/>
    </row>
    <row r="140" spans="1:18" x14ac:dyDescent="0.25">
      <c r="A140" s="113" t="s">
        <v>125</v>
      </c>
      <c r="B140" s="114">
        <v>43976</v>
      </c>
      <c r="C140" s="115">
        <v>2579.8294999999998</v>
      </c>
      <c r="D140" s="115"/>
      <c r="E140" s="115"/>
      <c r="F140" s="115">
        <v>3.8812699181609598</v>
      </c>
      <c r="G140" s="115">
        <v>3.8802078991384201</v>
      </c>
      <c r="H140" s="115">
        <v>5.5329688147245699</v>
      </c>
      <c r="I140" s="115">
        <v>5.8875059734316801</v>
      </c>
      <c r="J140" s="115">
        <v>5.2439533778820397</v>
      </c>
      <c r="K140" s="115">
        <v>6.1648026967475698</v>
      </c>
      <c r="L140" s="115">
        <v>5.7582443829943397</v>
      </c>
      <c r="M140" s="115">
        <v>5.8347297798951301</v>
      </c>
      <c r="N140" s="115">
        <v>6.1564319321036098</v>
      </c>
      <c r="O140" s="115">
        <v>7.4012194559157303</v>
      </c>
      <c r="P140" s="107"/>
      <c r="Q140" s="115">
        <v>9.8957565447812605</v>
      </c>
      <c r="R140" s="110"/>
    </row>
    <row r="141" spans="1:18" x14ac:dyDescent="0.25">
      <c r="A141" s="113" t="s">
        <v>126</v>
      </c>
      <c r="B141" s="114">
        <v>43976</v>
      </c>
      <c r="C141" s="115">
        <v>2191.9054999999998</v>
      </c>
      <c r="D141" s="115"/>
      <c r="E141" s="115"/>
      <c r="F141" s="115">
        <v>2.9475943242802298</v>
      </c>
      <c r="G141" s="115">
        <v>2.9475943242802298</v>
      </c>
      <c r="H141" s="115">
        <v>3.29540635004913</v>
      </c>
      <c r="I141" s="115">
        <v>3.3776255814887501</v>
      </c>
      <c r="J141" s="115">
        <v>3.5024028922125998</v>
      </c>
      <c r="K141" s="115">
        <v>4.5334752447716404</v>
      </c>
      <c r="L141" s="115">
        <v>4.7094911437885303</v>
      </c>
      <c r="M141" s="115">
        <v>4.8492463437921502</v>
      </c>
      <c r="N141" s="115">
        <v>5.2258957406980704</v>
      </c>
      <c r="O141" s="115">
        <v>7.0597656443553296</v>
      </c>
      <c r="P141" s="107"/>
      <c r="Q141" s="115">
        <v>10.0583029711233</v>
      </c>
      <c r="R141" s="110"/>
    </row>
    <row r="142" spans="1:18" x14ac:dyDescent="0.25">
      <c r="A142" s="113" t="s">
        <v>127</v>
      </c>
      <c r="B142" s="114">
        <v>43976</v>
      </c>
      <c r="C142" s="115">
        <v>3007.7928000000002</v>
      </c>
      <c r="D142" s="115"/>
      <c r="E142" s="115"/>
      <c r="F142" s="115">
        <v>4.0378091799159197</v>
      </c>
      <c r="G142" s="115">
        <v>4.0374884220589404</v>
      </c>
      <c r="H142" s="115">
        <v>4.8342652668871899</v>
      </c>
      <c r="I142" s="115">
        <v>5.2569482386059203</v>
      </c>
      <c r="J142" s="115">
        <v>5.00167112978232</v>
      </c>
      <c r="K142" s="115">
        <v>6.1810466107425697</v>
      </c>
      <c r="L142" s="115">
        <v>5.8874464202213703</v>
      </c>
      <c r="M142" s="115">
        <v>5.9904060759245796</v>
      </c>
      <c r="N142" s="115">
        <v>6.2811859067251801</v>
      </c>
      <c r="O142" s="115">
        <v>7.4667186524376197</v>
      </c>
      <c r="P142" s="107"/>
      <c r="Q142" s="115">
        <v>10.2588880969009</v>
      </c>
      <c r="R142" s="110"/>
    </row>
    <row r="143" spans="1:18" x14ac:dyDescent="0.25">
      <c r="A143" s="113" t="s">
        <v>128</v>
      </c>
      <c r="B143" s="114">
        <v>43976</v>
      </c>
      <c r="C143" s="115">
        <v>3937.9259999999999</v>
      </c>
      <c r="D143" s="115"/>
      <c r="E143" s="115"/>
      <c r="F143" s="115">
        <v>3.2601416562448899</v>
      </c>
      <c r="G143" s="115">
        <v>3.26196065292506</v>
      </c>
      <c r="H143" s="115">
        <v>5.3431288016504297</v>
      </c>
      <c r="I143" s="115">
        <v>5.8192915102779104</v>
      </c>
      <c r="J143" s="115">
        <v>4.9539539378233002</v>
      </c>
      <c r="K143" s="115">
        <v>5.7836549704845703</v>
      </c>
      <c r="L143" s="115">
        <v>5.4741520807983797</v>
      </c>
      <c r="M143" s="115">
        <v>5.5444032991640197</v>
      </c>
      <c r="N143" s="115">
        <v>5.8881475162626504</v>
      </c>
      <c r="O143" s="115">
        <v>7.1694277236191901</v>
      </c>
      <c r="P143" s="107"/>
      <c r="Q143" s="115">
        <v>9.97442641348999</v>
      </c>
      <c r="R143" s="110"/>
    </row>
    <row r="144" spans="1:18" x14ac:dyDescent="0.25">
      <c r="A144" s="113" t="s">
        <v>129</v>
      </c>
      <c r="B144" s="114">
        <v>43976</v>
      </c>
      <c r="C144" s="115">
        <v>1993.2049999999999</v>
      </c>
      <c r="D144" s="115"/>
      <c r="E144" s="115"/>
      <c r="F144" s="115">
        <v>3.76493543105313</v>
      </c>
      <c r="G144" s="115">
        <v>3.76493543105313</v>
      </c>
      <c r="H144" s="115">
        <v>5.2582872082904997</v>
      </c>
      <c r="I144" s="115">
        <v>5.22288348484045</v>
      </c>
      <c r="J144" s="115">
        <v>4.7705025126104603</v>
      </c>
      <c r="K144" s="115">
        <v>5.1851870294690503</v>
      </c>
      <c r="L144" s="115">
        <v>5.2587413080155896</v>
      </c>
      <c r="M144" s="115">
        <v>5.4697554329558198</v>
      </c>
      <c r="N144" s="115">
        <v>5.8587994577907301</v>
      </c>
      <c r="O144" s="115">
        <v>7.2668369002733799</v>
      </c>
      <c r="P144" s="107"/>
      <c r="Q144" s="115">
        <v>9.9971221810194297</v>
      </c>
      <c r="R144" s="110"/>
    </row>
    <row r="145" spans="1:18" x14ac:dyDescent="0.25">
      <c r="A145" s="113" t="s">
        <v>130</v>
      </c>
      <c r="B145" s="114">
        <v>43976</v>
      </c>
      <c r="C145" s="115">
        <v>296.23829999999998</v>
      </c>
      <c r="D145" s="115"/>
      <c r="E145" s="115"/>
      <c r="F145" s="115">
        <v>3.6104574810366099</v>
      </c>
      <c r="G145" s="115">
        <v>3.6111718910398398</v>
      </c>
      <c r="H145" s="115">
        <v>5.6968337915563403</v>
      </c>
      <c r="I145" s="115">
        <v>6.1769410731522401</v>
      </c>
      <c r="J145" s="115">
        <v>5.1543291277470002</v>
      </c>
      <c r="K145" s="115">
        <v>6.0383382653274804</v>
      </c>
      <c r="L145" s="115">
        <v>5.6416102308466396</v>
      </c>
      <c r="M145" s="115">
        <v>5.6719256903432997</v>
      </c>
      <c r="N145" s="115">
        <v>5.9952937238841502</v>
      </c>
      <c r="O145" s="115">
        <v>7.2819286020862597</v>
      </c>
      <c r="P145" s="107"/>
      <c r="Q145" s="115">
        <v>10.0497797848437</v>
      </c>
      <c r="R145" s="110"/>
    </row>
    <row r="146" spans="1:18" x14ac:dyDescent="0.25">
      <c r="A146" s="113" t="s">
        <v>131</v>
      </c>
      <c r="B146" s="114">
        <v>43976</v>
      </c>
      <c r="C146" s="115">
        <v>2148.6828999999998</v>
      </c>
      <c r="D146" s="115"/>
      <c r="E146" s="115"/>
      <c r="F146" s="115">
        <v>3.7834305704147502</v>
      </c>
      <c r="G146" s="115">
        <v>3.7859148529941402</v>
      </c>
      <c r="H146" s="115">
        <v>5.0559054792941902</v>
      </c>
      <c r="I146" s="115">
        <v>5.2869083624779201</v>
      </c>
      <c r="J146" s="115">
        <v>4.9673659989550298</v>
      </c>
      <c r="K146" s="115">
        <v>6.1366714393445001</v>
      </c>
      <c r="L146" s="115">
        <v>5.7649920158363299</v>
      </c>
      <c r="M146" s="115">
        <v>5.8231176447807096</v>
      </c>
      <c r="N146" s="115">
        <v>6.1197377745648804</v>
      </c>
      <c r="O146" s="115">
        <v>7.40140552554581</v>
      </c>
      <c r="P146" s="107"/>
      <c r="Q146" s="115">
        <v>10.037919031349199</v>
      </c>
      <c r="R146" s="110"/>
    </row>
    <row r="147" spans="1:18" x14ac:dyDescent="0.25">
      <c r="A147" s="113" t="s">
        <v>132</v>
      </c>
      <c r="B147" s="114">
        <v>43976</v>
      </c>
      <c r="C147" s="115">
        <v>2420.1687000000002</v>
      </c>
      <c r="D147" s="115"/>
      <c r="E147" s="115"/>
      <c r="F147" s="115">
        <v>3.4283681414785101</v>
      </c>
      <c r="G147" s="115">
        <v>3.4330363281026601</v>
      </c>
      <c r="H147" s="115">
        <v>4.9130370934027097</v>
      </c>
      <c r="I147" s="115">
        <v>5.2713116038802301</v>
      </c>
      <c r="J147" s="115">
        <v>4.6254476059553804</v>
      </c>
      <c r="K147" s="115">
        <v>5.4214790500019596</v>
      </c>
      <c r="L147" s="115">
        <v>5.25275205671604</v>
      </c>
      <c r="M147" s="115">
        <v>5.3237277408946797</v>
      </c>
      <c r="N147" s="115">
        <v>5.6458919757469204</v>
      </c>
      <c r="O147" s="115">
        <v>7.0956370555191102</v>
      </c>
      <c r="P147" s="107"/>
      <c r="Q147" s="115">
        <v>9.9019210765049301</v>
      </c>
      <c r="R147" s="110"/>
    </row>
    <row r="148" spans="1:18" x14ac:dyDescent="0.25">
      <c r="A148" s="113" t="s">
        <v>133</v>
      </c>
      <c r="B148" s="114">
        <v>43976</v>
      </c>
      <c r="C148" s="115">
        <v>1551.9833000000001</v>
      </c>
      <c r="D148" s="115"/>
      <c r="E148" s="115"/>
      <c r="F148" s="115">
        <v>2.82912456692056</v>
      </c>
      <c r="G148" s="115">
        <v>2.82912456692056</v>
      </c>
      <c r="H148" s="115">
        <v>3.4016191050028501</v>
      </c>
      <c r="I148" s="115">
        <v>3.6317409341896001</v>
      </c>
      <c r="J148" s="115">
        <v>3.4442479314434999</v>
      </c>
      <c r="K148" s="115">
        <v>3.9459269767751799</v>
      </c>
      <c r="L148" s="115">
        <v>4.3679835810201402</v>
      </c>
      <c r="M148" s="115">
        <v>4.6351954327228002</v>
      </c>
      <c r="N148" s="115">
        <v>5.0362517218170799</v>
      </c>
      <c r="O148" s="115">
        <v>6.4931774983152497</v>
      </c>
      <c r="P148" s="107"/>
      <c r="Q148" s="115">
        <v>8.4420245934006406</v>
      </c>
      <c r="R148" s="110"/>
    </row>
    <row r="149" spans="1:18" x14ac:dyDescent="0.25">
      <c r="A149" s="113" t="s">
        <v>134</v>
      </c>
      <c r="B149" s="114">
        <v>43976</v>
      </c>
      <c r="C149" s="115">
        <v>1952.2583</v>
      </c>
      <c r="D149" s="115"/>
      <c r="E149" s="115"/>
      <c r="F149" s="115">
        <v>3.6162219811387599</v>
      </c>
      <c r="G149" s="115">
        <v>3.6219273203276598</v>
      </c>
      <c r="H149" s="115">
        <v>3.8221859768125599</v>
      </c>
      <c r="I149" s="115">
        <v>3.8657072963424102</v>
      </c>
      <c r="J149" s="115">
        <v>3.8543856577741198</v>
      </c>
      <c r="K149" s="115">
        <v>5.1049367927408902</v>
      </c>
      <c r="L149" s="115">
        <v>5.2354902694292802</v>
      </c>
      <c r="M149" s="115">
        <v>5.4085554741588497</v>
      </c>
      <c r="N149" s="115">
        <v>5.7752787005101496</v>
      </c>
      <c r="O149" s="115">
        <v>7.2115590020420699</v>
      </c>
      <c r="P149" s="107"/>
      <c r="Q149" s="115">
        <v>10.0986384090324</v>
      </c>
      <c r="R149" s="110"/>
    </row>
    <row r="150" spans="1:18" x14ac:dyDescent="0.25">
      <c r="A150" s="113" t="s">
        <v>135</v>
      </c>
      <c r="B150" s="114">
        <v>43976</v>
      </c>
      <c r="C150" s="115">
        <v>1950.9774</v>
      </c>
      <c r="D150" s="115"/>
      <c r="E150" s="115"/>
      <c r="F150" s="115">
        <v>4.2192705284527197</v>
      </c>
      <c r="G150" s="115">
        <v>4.2208702712264898</v>
      </c>
      <c r="H150" s="115">
        <v>4.2232697492511999</v>
      </c>
      <c r="I150" s="115">
        <v>3.7228351642764799</v>
      </c>
      <c r="J150" s="115">
        <v>3.7626691395167202</v>
      </c>
      <c r="K150" s="115">
        <v>4.8155322802841702</v>
      </c>
      <c r="L150" s="115"/>
      <c r="M150" s="115"/>
      <c r="N150" s="115"/>
      <c r="O150" s="115"/>
      <c r="P150" s="107"/>
      <c r="Q150" s="115">
        <v>4.9818493050283603</v>
      </c>
      <c r="R150" s="110"/>
    </row>
    <row r="151" spans="1:18" x14ac:dyDescent="0.25">
      <c r="A151" s="113" t="s">
        <v>136</v>
      </c>
      <c r="B151" s="114">
        <v>43976</v>
      </c>
      <c r="C151" s="115">
        <v>1952.9139</v>
      </c>
      <c r="D151" s="115"/>
      <c r="E151" s="115"/>
      <c r="F151" s="115">
        <v>3.6486566139845</v>
      </c>
      <c r="G151" s="115">
        <v>3.64876284816344</v>
      </c>
      <c r="H151" s="115">
        <v>3.82999325017976</v>
      </c>
      <c r="I151" s="115">
        <v>3.8958736263737501</v>
      </c>
      <c r="J151" s="115">
        <v>3.9073214654294999</v>
      </c>
      <c r="K151" s="115">
        <v>5.14112710861769</v>
      </c>
      <c r="L151" s="115"/>
      <c r="M151" s="115"/>
      <c r="N151" s="115"/>
      <c r="O151" s="115"/>
      <c r="P151" s="107"/>
      <c r="Q151" s="115">
        <v>5.2257700679489796</v>
      </c>
      <c r="R151" s="110"/>
    </row>
    <row r="152" spans="1:18" x14ac:dyDescent="0.25">
      <c r="A152" s="113" t="s">
        <v>137</v>
      </c>
      <c r="B152" s="114">
        <v>43976</v>
      </c>
      <c r="C152" s="115">
        <v>1952.6185</v>
      </c>
      <c r="D152" s="115"/>
      <c r="E152" s="115"/>
      <c r="F152" s="115">
        <v>3.6884715244885902</v>
      </c>
      <c r="G152" s="115">
        <v>3.6443272652350802</v>
      </c>
      <c r="H152" s="115">
        <v>3.8292359271210201</v>
      </c>
      <c r="I152" s="115">
        <v>3.86298438511683</v>
      </c>
      <c r="J152" s="115">
        <v>3.85367238624907</v>
      </c>
      <c r="K152" s="115">
        <v>5.0952308023747399</v>
      </c>
      <c r="L152" s="115"/>
      <c r="M152" s="115"/>
      <c r="N152" s="115"/>
      <c r="O152" s="115"/>
      <c r="P152" s="107"/>
      <c r="Q152" s="115">
        <v>5.1865725992887297</v>
      </c>
      <c r="R152" s="110"/>
    </row>
    <row r="153" spans="1:18" x14ac:dyDescent="0.25">
      <c r="A153" s="113" t="s">
        <v>138</v>
      </c>
      <c r="B153" s="114">
        <v>43976</v>
      </c>
      <c r="C153" s="115">
        <v>1952.7454</v>
      </c>
      <c r="D153" s="115"/>
      <c r="E153" s="115"/>
      <c r="F153" s="115">
        <v>3.73123129813413</v>
      </c>
      <c r="G153" s="115">
        <v>3.73324118177409</v>
      </c>
      <c r="H153" s="115">
        <v>3.8458341392043001</v>
      </c>
      <c r="I153" s="115">
        <v>3.8488066617706802</v>
      </c>
      <c r="J153" s="115">
        <v>3.8687830338822802</v>
      </c>
      <c r="K153" s="115">
        <v>5.0716016746441301</v>
      </c>
      <c r="L153" s="115"/>
      <c r="M153" s="115"/>
      <c r="N153" s="115"/>
      <c r="O153" s="115"/>
      <c r="P153" s="107"/>
      <c r="Q153" s="115">
        <v>5.1960516265624097</v>
      </c>
      <c r="R153" s="110"/>
    </row>
    <row r="154" spans="1:18" x14ac:dyDescent="0.25">
      <c r="A154" s="113" t="s">
        <v>139</v>
      </c>
      <c r="B154" s="114">
        <v>43976</v>
      </c>
      <c r="C154" s="115">
        <v>2750.2103999999999</v>
      </c>
      <c r="D154" s="115"/>
      <c r="E154" s="115"/>
      <c r="F154" s="115">
        <v>3.3394682131250302</v>
      </c>
      <c r="G154" s="115">
        <v>3.34007939608242</v>
      </c>
      <c r="H154" s="115">
        <v>5.4850849264927399</v>
      </c>
      <c r="I154" s="115">
        <v>5.9503656946908396</v>
      </c>
      <c r="J154" s="115">
        <v>4.8853902501523097</v>
      </c>
      <c r="K154" s="115">
        <v>5.5345384290976698</v>
      </c>
      <c r="L154" s="115">
        <v>5.34268686340587</v>
      </c>
      <c r="M154" s="115">
        <v>5.4278149657389196</v>
      </c>
      <c r="N154" s="115">
        <v>5.7506332998060703</v>
      </c>
      <c r="O154" s="115">
        <v>7.2069624088295203</v>
      </c>
      <c r="P154" s="107"/>
      <c r="Q154" s="115">
        <v>10.0181468225414</v>
      </c>
      <c r="R154" s="110"/>
    </row>
    <row r="155" spans="1:18" x14ac:dyDescent="0.25">
      <c r="A155" s="113" t="s">
        <v>140</v>
      </c>
      <c r="B155" s="114">
        <v>43976</v>
      </c>
      <c r="C155" s="115">
        <v>1053.4631999999999</v>
      </c>
      <c r="D155" s="115"/>
      <c r="E155" s="115"/>
      <c r="F155" s="115">
        <v>2.6403401598832401</v>
      </c>
      <c r="G155" s="115">
        <v>2.641877631871</v>
      </c>
      <c r="H155" s="115">
        <v>2.6940067467392801</v>
      </c>
      <c r="I155" s="115">
        <v>2.64084158121437</v>
      </c>
      <c r="J155" s="115">
        <v>2.8649285440890999</v>
      </c>
      <c r="K155" s="115">
        <v>3.2548420570704999</v>
      </c>
      <c r="L155" s="115">
        <v>3.9949984546580599</v>
      </c>
      <c r="M155" s="115">
        <v>4.3679364370482396</v>
      </c>
      <c r="N155" s="115">
        <v>4.7321081277750903</v>
      </c>
      <c r="O155" s="115"/>
      <c r="P155" s="107"/>
      <c r="Q155" s="115">
        <v>4.9069373543574102</v>
      </c>
      <c r="R155" s="110"/>
    </row>
    <row r="156" spans="1:18" x14ac:dyDescent="0.25">
      <c r="A156" s="113" t="s">
        <v>141</v>
      </c>
      <c r="B156" s="114">
        <v>43976</v>
      </c>
      <c r="C156" s="115">
        <v>54.721499999999999</v>
      </c>
      <c r="D156" s="115"/>
      <c r="E156" s="115"/>
      <c r="F156" s="115">
        <v>3.4020878566551902</v>
      </c>
      <c r="G156" s="115">
        <v>3.4027221777422199</v>
      </c>
      <c r="H156" s="115">
        <v>4.0528748305040896</v>
      </c>
      <c r="I156" s="115">
        <v>4.3284714326509501</v>
      </c>
      <c r="J156" s="115">
        <v>4.1854088313263604</v>
      </c>
      <c r="K156" s="115">
        <v>5.0711609701501503</v>
      </c>
      <c r="L156" s="115">
        <v>5.13829384402624</v>
      </c>
      <c r="M156" s="115">
        <v>5.3080036588034103</v>
      </c>
      <c r="N156" s="115">
        <v>5.7104483942833602</v>
      </c>
      <c r="O156" s="115">
        <v>7.2271449395966698</v>
      </c>
      <c r="P156" s="107"/>
      <c r="Q156" s="115">
        <v>10.098263536211499</v>
      </c>
      <c r="R156" s="110"/>
    </row>
    <row r="157" spans="1:18" x14ac:dyDescent="0.25">
      <c r="A157" s="113" t="s">
        <v>142</v>
      </c>
      <c r="B157" s="114">
        <v>43976</v>
      </c>
      <c r="C157" s="115">
        <v>4045.7168999999999</v>
      </c>
      <c r="D157" s="115"/>
      <c r="E157" s="115"/>
      <c r="F157" s="115">
        <v>3.3354034968186399</v>
      </c>
      <c r="G157" s="115">
        <v>3.3354034968186399</v>
      </c>
      <c r="H157" s="115">
        <v>5.1558170409284898</v>
      </c>
      <c r="I157" s="115">
        <v>5.5659888118996204</v>
      </c>
      <c r="J157" s="115">
        <v>4.7503991504082004</v>
      </c>
      <c r="K157" s="115">
        <v>5.48842050384917</v>
      </c>
      <c r="L157" s="115">
        <v>5.3327945243955499</v>
      </c>
      <c r="M157" s="115">
        <v>5.43301091949954</v>
      </c>
      <c r="N157" s="115">
        <v>5.7724765347326503</v>
      </c>
      <c r="O157" s="115">
        <v>7.1587029703998102</v>
      </c>
      <c r="P157" s="107"/>
      <c r="Q157" s="115">
        <v>9.9475197164286104</v>
      </c>
      <c r="R157" s="110"/>
    </row>
    <row r="158" spans="1:18" x14ac:dyDescent="0.25">
      <c r="A158" s="113" t="s">
        <v>143</v>
      </c>
      <c r="B158" s="114">
        <v>43976</v>
      </c>
      <c r="C158" s="115">
        <v>2742.7087000000001</v>
      </c>
      <c r="D158" s="115"/>
      <c r="E158" s="115"/>
      <c r="F158" s="115">
        <v>3.2767266644475601</v>
      </c>
      <c r="G158" s="115">
        <v>3.2817534911949302</v>
      </c>
      <c r="H158" s="115">
        <v>4.7050116802497604</v>
      </c>
      <c r="I158" s="115">
        <v>5.4190460208546796</v>
      </c>
      <c r="J158" s="115">
        <v>4.5754020473547801</v>
      </c>
      <c r="K158" s="115">
        <v>5.8144925281517397</v>
      </c>
      <c r="L158" s="115">
        <v>5.5342931172944496</v>
      </c>
      <c r="M158" s="115">
        <v>5.5807833269096996</v>
      </c>
      <c r="N158" s="115">
        <v>5.87726030722615</v>
      </c>
      <c r="O158" s="115">
        <v>7.2566733482114003</v>
      </c>
      <c r="P158" s="107"/>
      <c r="Q158" s="115">
        <v>10.0062503453284</v>
      </c>
      <c r="R158" s="110"/>
    </row>
    <row r="159" spans="1:18" x14ac:dyDescent="0.25">
      <c r="A159" s="113" t="s">
        <v>144</v>
      </c>
      <c r="B159" s="114">
        <v>43976</v>
      </c>
      <c r="C159" s="115">
        <v>3631.8879999999999</v>
      </c>
      <c r="D159" s="115"/>
      <c r="E159" s="115"/>
      <c r="F159" s="115">
        <v>3.7409447592060601</v>
      </c>
      <c r="G159" s="115">
        <v>3.74104134412286</v>
      </c>
      <c r="H159" s="115">
        <v>4.8794663742198798</v>
      </c>
      <c r="I159" s="115">
        <v>5.3657344577214197</v>
      </c>
      <c r="J159" s="115">
        <v>4.6540412218398801</v>
      </c>
      <c r="K159" s="115">
        <v>6.0213909625393196</v>
      </c>
      <c r="L159" s="115">
        <v>5.7018195558747999</v>
      </c>
      <c r="M159" s="115">
        <v>5.73868944781709</v>
      </c>
      <c r="N159" s="115">
        <v>6.0179298667400998</v>
      </c>
      <c r="O159" s="115">
        <v>7.3092918882289899</v>
      </c>
      <c r="P159" s="107"/>
      <c r="Q159" s="115">
        <v>10.023717003599399</v>
      </c>
      <c r="R159" s="110"/>
    </row>
    <row r="160" spans="1:18" x14ac:dyDescent="0.25">
      <c r="A160" s="113" t="s">
        <v>145</v>
      </c>
      <c r="B160" s="114">
        <v>43976</v>
      </c>
      <c r="C160" s="115">
        <v>1298.9529</v>
      </c>
      <c r="D160" s="115"/>
      <c r="E160" s="115"/>
      <c r="F160" s="115">
        <v>3.83318197759497</v>
      </c>
      <c r="G160" s="115">
        <v>3.8339872581875798</v>
      </c>
      <c r="H160" s="115">
        <v>4.6067737535253297</v>
      </c>
      <c r="I160" s="115">
        <v>5.28437370520024</v>
      </c>
      <c r="J160" s="115">
        <v>4.8122749359514803</v>
      </c>
      <c r="K160" s="115">
        <v>5.6856233662537399</v>
      </c>
      <c r="L160" s="115">
        <v>5.5693771614008698</v>
      </c>
      <c r="M160" s="115">
        <v>5.7095374819996696</v>
      </c>
      <c r="N160" s="115">
        <v>6.0515023877767504</v>
      </c>
      <c r="O160" s="115">
        <v>7.3855930759325403</v>
      </c>
      <c r="P160" s="107"/>
      <c r="Q160" s="115">
        <v>7.6736274571401202</v>
      </c>
      <c r="R160" s="110"/>
    </row>
    <row r="161" spans="1:18" x14ac:dyDescent="0.25">
      <c r="A161" s="113" t="s">
        <v>146</v>
      </c>
      <c r="B161" s="114">
        <v>43976</v>
      </c>
      <c r="C161" s="115">
        <v>2110.6030000000001</v>
      </c>
      <c r="D161" s="115"/>
      <c r="E161" s="115"/>
      <c r="F161" s="115">
        <v>3.3847294680866602</v>
      </c>
      <c r="G161" s="115">
        <v>3.3847294680866602</v>
      </c>
      <c r="H161" s="115">
        <v>4.5232415679035602</v>
      </c>
      <c r="I161" s="115">
        <v>5.2052565034446703</v>
      </c>
      <c r="J161" s="115">
        <v>4.5596795313191896</v>
      </c>
      <c r="K161" s="115">
        <v>5.5925293649129104</v>
      </c>
      <c r="L161" s="115">
        <v>5.4704120820085702</v>
      </c>
      <c r="M161" s="115">
        <v>5.5506770056123296</v>
      </c>
      <c r="N161" s="115">
        <v>5.8842009586216202</v>
      </c>
      <c r="O161" s="115">
        <v>7.2648354323835802</v>
      </c>
      <c r="P161" s="107"/>
      <c r="Q161" s="115">
        <v>9.63085540680793</v>
      </c>
      <c r="R161" s="110"/>
    </row>
    <row r="162" spans="1:18" x14ac:dyDescent="0.25">
      <c r="A162" s="113" t="s">
        <v>147</v>
      </c>
      <c r="B162" s="114">
        <v>43976</v>
      </c>
      <c r="C162" s="115">
        <v>10.7654</v>
      </c>
      <c r="D162" s="115"/>
      <c r="E162" s="115"/>
      <c r="F162" s="115">
        <v>2.7129982346930301</v>
      </c>
      <c r="G162" s="115">
        <v>2.7129982346930301</v>
      </c>
      <c r="H162" s="115">
        <v>3.63520230315806</v>
      </c>
      <c r="I162" s="115">
        <v>3.4677514726069698</v>
      </c>
      <c r="J162" s="115">
        <v>3.3672831279446598</v>
      </c>
      <c r="K162" s="115">
        <v>3.9906925357889</v>
      </c>
      <c r="L162" s="115">
        <v>4.3509988227549599</v>
      </c>
      <c r="M162" s="115">
        <v>4.5981852200126996</v>
      </c>
      <c r="N162" s="115">
        <v>4.8909455036623104</v>
      </c>
      <c r="O162" s="115"/>
      <c r="P162" s="107"/>
      <c r="Q162" s="115">
        <v>5.3417017208413</v>
      </c>
      <c r="R162" s="110"/>
    </row>
    <row r="163" spans="1:18" x14ac:dyDescent="0.25">
      <c r="A163" s="113" t="s">
        <v>148</v>
      </c>
      <c r="B163" s="114">
        <v>43976</v>
      </c>
      <c r="C163" s="115">
        <v>4893.2037</v>
      </c>
      <c r="D163" s="115"/>
      <c r="E163" s="115"/>
      <c r="F163" s="115">
        <v>3.6778181060283002</v>
      </c>
      <c r="G163" s="115">
        <v>3.67756424688366</v>
      </c>
      <c r="H163" s="115">
        <v>5.4370114943364003</v>
      </c>
      <c r="I163" s="115">
        <v>5.9072874279158798</v>
      </c>
      <c r="J163" s="115">
        <v>5.1722109536284799</v>
      </c>
      <c r="K163" s="115">
        <v>5.9928900545584298</v>
      </c>
      <c r="L163" s="115">
        <v>5.6319217546059797</v>
      </c>
      <c r="M163" s="115">
        <v>5.7019883819069399</v>
      </c>
      <c r="N163" s="115">
        <v>6.0674334218065997</v>
      </c>
      <c r="O163" s="115">
        <v>7.3682228873150404</v>
      </c>
      <c r="P163" s="107"/>
      <c r="Q163" s="115">
        <v>10.1188383562125</v>
      </c>
      <c r="R163" s="110"/>
    </row>
    <row r="164" spans="1:18" x14ac:dyDescent="0.25">
      <c r="A164" s="113" t="s">
        <v>149</v>
      </c>
      <c r="B164" s="114">
        <v>43976</v>
      </c>
      <c r="C164" s="115">
        <v>1123.9237000000001</v>
      </c>
      <c r="D164" s="115"/>
      <c r="E164" s="115"/>
      <c r="F164" s="115">
        <v>2.7545470896111999</v>
      </c>
      <c r="G164" s="115">
        <v>2.7545470896111999</v>
      </c>
      <c r="H164" s="115">
        <v>4.65278592952167</v>
      </c>
      <c r="I164" s="115">
        <v>4.2998790109383096</v>
      </c>
      <c r="J164" s="115">
        <v>3.8453617613228399</v>
      </c>
      <c r="K164" s="115">
        <v>4.5407751406811396</v>
      </c>
      <c r="L164" s="115">
        <v>4.7246007365824898</v>
      </c>
      <c r="M164" s="115">
        <v>4.91301345543949</v>
      </c>
      <c r="N164" s="115">
        <v>5.2883534797271396</v>
      </c>
      <c r="O164" s="115"/>
      <c r="P164" s="107"/>
      <c r="Q164" s="115">
        <v>6.0714295973154302</v>
      </c>
      <c r="R164" s="110"/>
    </row>
    <row r="165" spans="1:18" x14ac:dyDescent="0.25">
      <c r="A165" s="113" t="s">
        <v>150</v>
      </c>
      <c r="B165" s="114">
        <v>43976</v>
      </c>
      <c r="C165" s="115">
        <v>260.51819999999998</v>
      </c>
      <c r="D165" s="115"/>
      <c r="E165" s="115"/>
      <c r="F165" s="115">
        <v>4.2316728601672304</v>
      </c>
      <c r="G165" s="115">
        <v>4.2420011616801299</v>
      </c>
      <c r="H165" s="115">
        <v>6.1980146391164501</v>
      </c>
      <c r="I165" s="115">
        <v>6.4859615615815303</v>
      </c>
      <c r="J165" s="115">
        <v>5.6655008836888197</v>
      </c>
      <c r="K165" s="115">
        <v>5.6947478897011701</v>
      </c>
      <c r="L165" s="115">
        <v>5.5768093368628104</v>
      </c>
      <c r="M165" s="115">
        <v>5.6812016340330098</v>
      </c>
      <c r="N165" s="115">
        <v>6.0264147315359704</v>
      </c>
      <c r="O165" s="115">
        <v>7.3437180357414196</v>
      </c>
      <c r="P165" s="107"/>
      <c r="Q165" s="115">
        <v>10.068610496699399</v>
      </c>
      <c r="R165" s="110"/>
    </row>
    <row r="166" spans="1:18" x14ac:dyDescent="0.25">
      <c r="A166" s="113" t="s">
        <v>151</v>
      </c>
      <c r="B166" s="114">
        <v>43976</v>
      </c>
      <c r="C166" s="115">
        <v>1769.4113</v>
      </c>
      <c r="D166" s="115"/>
      <c r="E166" s="115"/>
      <c r="F166" s="115">
        <v>3.4101815123490602</v>
      </c>
      <c r="G166" s="115">
        <v>3.40669087734998</v>
      </c>
      <c r="H166" s="115">
        <v>4.2092169106210404</v>
      </c>
      <c r="I166" s="115">
        <v>4.4124878480117697</v>
      </c>
      <c r="J166" s="115">
        <v>4.0357292142442702</v>
      </c>
      <c r="K166" s="115">
        <v>4.4946724210511002</v>
      </c>
      <c r="L166" s="115">
        <v>4.8035870203881004</v>
      </c>
      <c r="M166" s="115">
        <v>5.0360885095225996</v>
      </c>
      <c r="N166" s="115">
        <v>5.3081226173495697</v>
      </c>
      <c r="O166" s="115">
        <v>3.5305005444826301</v>
      </c>
      <c r="P166" s="107"/>
      <c r="Q166" s="115">
        <v>7.8939046288341599</v>
      </c>
      <c r="R166" s="110"/>
    </row>
    <row r="167" spans="1:18" x14ac:dyDescent="0.25">
      <c r="A167" s="113" t="s">
        <v>152</v>
      </c>
      <c r="B167" s="114">
        <v>43976</v>
      </c>
      <c r="C167" s="115">
        <v>31.6295</v>
      </c>
      <c r="D167" s="115"/>
      <c r="E167" s="115"/>
      <c r="F167" s="115">
        <v>4.6176958962589296</v>
      </c>
      <c r="G167" s="115">
        <v>4.6176958962589296</v>
      </c>
      <c r="H167" s="115">
        <v>5.5119822654427901</v>
      </c>
      <c r="I167" s="115">
        <v>6.2547368077921996</v>
      </c>
      <c r="J167" s="115">
        <v>5.4075076849435701</v>
      </c>
      <c r="K167" s="115">
        <v>5.4511552565060803</v>
      </c>
      <c r="L167" s="115">
        <v>5.9220325801929201</v>
      </c>
      <c r="M167" s="115">
        <v>6.2491613457066704</v>
      </c>
      <c r="N167" s="115">
        <v>6.6459232730199398</v>
      </c>
      <c r="O167" s="115">
        <v>7.5539200111933997</v>
      </c>
      <c r="P167" s="107"/>
      <c r="Q167" s="115">
        <v>10.622216129837399</v>
      </c>
      <c r="R167" s="110"/>
    </row>
    <row r="168" spans="1:18" x14ac:dyDescent="0.25">
      <c r="A168" s="113" t="s">
        <v>153</v>
      </c>
      <c r="B168" s="114">
        <v>43976</v>
      </c>
      <c r="C168" s="115">
        <v>27.080500000000001</v>
      </c>
      <c r="D168" s="115"/>
      <c r="E168" s="115"/>
      <c r="F168" s="115">
        <v>2.8306694634878702</v>
      </c>
      <c r="G168" s="115">
        <v>2.7861600607711501</v>
      </c>
      <c r="H168" s="115">
        <v>4.1430630421350401</v>
      </c>
      <c r="I168" s="115">
        <v>3.83733726250748</v>
      </c>
      <c r="J168" s="115">
        <v>3.49641458263127</v>
      </c>
      <c r="K168" s="115">
        <v>4.2630640177918302</v>
      </c>
      <c r="L168" s="115">
        <v>4.5843683536174398</v>
      </c>
      <c r="M168" s="115">
        <v>4.8139895415111003</v>
      </c>
      <c r="N168" s="115">
        <v>5.1866895989881403</v>
      </c>
      <c r="O168" s="115">
        <v>6.4055919665606602</v>
      </c>
      <c r="P168" s="107"/>
      <c r="Q168" s="115">
        <v>12.0774554436265</v>
      </c>
      <c r="R168" s="110"/>
    </row>
    <row r="169" spans="1:18" x14ac:dyDescent="0.25">
      <c r="A169" s="113" t="s">
        <v>156</v>
      </c>
      <c r="B169" s="114">
        <v>43976</v>
      </c>
      <c r="C169" s="115">
        <v>3133.4884000000002</v>
      </c>
      <c r="D169" s="115"/>
      <c r="E169" s="115"/>
      <c r="F169" s="115">
        <v>3.5635811192010798</v>
      </c>
      <c r="G169" s="115">
        <v>3.59963126237191</v>
      </c>
      <c r="H169" s="115">
        <v>5.09497391120314</v>
      </c>
      <c r="I169" s="115">
        <v>5.6984917443113199</v>
      </c>
      <c r="J169" s="115">
        <v>4.9408329215553204</v>
      </c>
      <c r="K169" s="115">
        <v>5.7529587681833796</v>
      </c>
      <c r="L169" s="115">
        <v>5.4806848951469096</v>
      </c>
      <c r="M169" s="115">
        <v>5.5486905720020401</v>
      </c>
      <c r="N169" s="115">
        <v>5.8594917736409098</v>
      </c>
      <c r="O169" s="115">
        <v>7.1898920153333599</v>
      </c>
      <c r="P169" s="107"/>
      <c r="Q169" s="115">
        <v>9.9359932914832498</v>
      </c>
      <c r="R169" s="110"/>
    </row>
    <row r="170" spans="1:18" x14ac:dyDescent="0.25">
      <c r="A170" s="113" t="s">
        <v>157</v>
      </c>
      <c r="B170" s="114">
        <v>43976</v>
      </c>
      <c r="C170" s="115">
        <v>42.197200000000002</v>
      </c>
      <c r="D170" s="115"/>
      <c r="E170" s="115"/>
      <c r="F170" s="115">
        <v>3.4602732193843599</v>
      </c>
      <c r="G170" s="115">
        <v>3.4897787765529502</v>
      </c>
      <c r="H170" s="115">
        <v>5.2074702366132097</v>
      </c>
      <c r="I170" s="115">
        <v>5.5414873221353496</v>
      </c>
      <c r="J170" s="115">
        <v>4.8225975043579901</v>
      </c>
      <c r="K170" s="115">
        <v>5.61351227035221</v>
      </c>
      <c r="L170" s="115">
        <v>5.4756512680540803</v>
      </c>
      <c r="M170" s="115">
        <v>5.5546383739382703</v>
      </c>
      <c r="N170" s="115">
        <v>5.9081902029622198</v>
      </c>
      <c r="O170" s="115">
        <v>7.2726424869199704</v>
      </c>
      <c r="P170" s="107"/>
      <c r="Q170" s="115">
        <v>10.0275336952201</v>
      </c>
      <c r="R170" s="110"/>
    </row>
    <row r="171" spans="1:18" x14ac:dyDescent="0.25">
      <c r="A171" s="113" t="s">
        <v>158</v>
      </c>
      <c r="B171" s="114">
        <v>43976</v>
      </c>
      <c r="C171" s="115">
        <v>3158.8735999999999</v>
      </c>
      <c r="D171" s="115"/>
      <c r="E171" s="115"/>
      <c r="F171" s="115">
        <v>3.5488092462170302</v>
      </c>
      <c r="G171" s="115">
        <v>3.5491140820647802</v>
      </c>
      <c r="H171" s="115">
        <v>5.6403566315098903</v>
      </c>
      <c r="I171" s="115">
        <v>6.1662167115438304</v>
      </c>
      <c r="J171" s="115">
        <v>5.2480998962379504</v>
      </c>
      <c r="K171" s="115">
        <v>6.31582245078617</v>
      </c>
      <c r="L171" s="115">
        <v>5.8003063494857603</v>
      </c>
      <c r="M171" s="115">
        <v>5.7832842629198602</v>
      </c>
      <c r="N171" s="115">
        <v>6.0915505941987096</v>
      </c>
      <c r="O171" s="115">
        <v>7.3414003269177304</v>
      </c>
      <c r="P171" s="107"/>
      <c r="Q171" s="115">
        <v>10.1266786308215</v>
      </c>
      <c r="R171" s="110"/>
    </row>
    <row r="172" spans="1:18" x14ac:dyDescent="0.25">
      <c r="A172" s="113" t="s">
        <v>159</v>
      </c>
      <c r="B172" s="114">
        <v>43976</v>
      </c>
      <c r="C172" s="115">
        <v>1967.6231</v>
      </c>
      <c r="D172" s="115"/>
      <c r="E172" s="115"/>
      <c r="F172" s="115">
        <v>2.44727681202491</v>
      </c>
      <c r="G172" s="115">
        <v>2.44727681202491</v>
      </c>
      <c r="H172" s="115">
        <v>2.5537714985692999</v>
      </c>
      <c r="I172" s="115">
        <v>2.41204603788937</v>
      </c>
      <c r="J172" s="115">
        <v>2.588959182085</v>
      </c>
      <c r="K172" s="115">
        <v>2.8235651798460202</v>
      </c>
      <c r="L172" s="115">
        <v>3.6216493804547798</v>
      </c>
      <c r="M172" s="115">
        <v>3.9680707945811999</v>
      </c>
      <c r="N172" s="115">
        <v>4.3098689116606197</v>
      </c>
      <c r="O172" s="115">
        <v>6.4086581509221396</v>
      </c>
      <c r="P172" s="107"/>
      <c r="Q172" s="115">
        <v>7.9449923134072398</v>
      </c>
      <c r="R172" s="110"/>
    </row>
    <row r="173" spans="1:18" x14ac:dyDescent="0.25">
      <c r="A173" s="113" t="s">
        <v>160</v>
      </c>
      <c r="B173" s="114">
        <v>43976</v>
      </c>
      <c r="C173" s="115">
        <v>1927.5535</v>
      </c>
      <c r="D173" s="115"/>
      <c r="E173" s="115"/>
      <c r="F173" s="115">
        <v>3.6322709951124299</v>
      </c>
      <c r="G173" s="115">
        <v>3.6329940646433099</v>
      </c>
      <c r="H173" s="115">
        <v>5.5077786350685702</v>
      </c>
      <c r="I173" s="115">
        <v>6.0967118899376196</v>
      </c>
      <c r="J173" s="115">
        <v>5.1881272016026898</v>
      </c>
      <c r="K173" s="115">
        <v>6.2930862446462097</v>
      </c>
      <c r="L173" s="115">
        <v>5.7915721565984901</v>
      </c>
      <c r="M173" s="115">
        <v>5.7180896497149796</v>
      </c>
      <c r="N173" s="115">
        <v>5.9948213467168703</v>
      </c>
      <c r="O173" s="115">
        <v>5.8119036986248203</v>
      </c>
      <c r="P173" s="107"/>
      <c r="Q173" s="115">
        <v>9.1200274498043807</v>
      </c>
      <c r="R173" s="110"/>
    </row>
    <row r="174" spans="1:18" x14ac:dyDescent="0.25">
      <c r="A174" s="113" t="s">
        <v>161</v>
      </c>
      <c r="B174" s="114">
        <v>43976</v>
      </c>
      <c r="C174" s="115">
        <v>3277.9038</v>
      </c>
      <c r="D174" s="115"/>
      <c r="E174" s="115"/>
      <c r="F174" s="115">
        <v>3.43997667313567</v>
      </c>
      <c r="G174" s="115">
        <v>3.4409965851654598</v>
      </c>
      <c r="H174" s="115">
        <v>4.9695838269990604</v>
      </c>
      <c r="I174" s="115">
        <v>5.7312740548739098</v>
      </c>
      <c r="J174" s="115">
        <v>4.9648592070900399</v>
      </c>
      <c r="K174" s="115">
        <v>5.7643317844483297</v>
      </c>
      <c r="L174" s="115">
        <v>5.4937713448543404</v>
      </c>
      <c r="M174" s="115">
        <v>5.5792764597796802</v>
      </c>
      <c r="N174" s="115">
        <v>5.92306574542246</v>
      </c>
      <c r="O174" s="115">
        <v>7.2851041156954004</v>
      </c>
      <c r="P174" s="107"/>
      <c r="Q174" s="115">
        <v>9.9949623119002595</v>
      </c>
      <c r="R174" s="110"/>
    </row>
    <row r="175" spans="1:18" x14ac:dyDescent="0.25">
      <c r="A175" s="113" t="s">
        <v>162</v>
      </c>
      <c r="B175" s="114">
        <v>43976</v>
      </c>
      <c r="C175" s="115">
        <v>1084.2440999999999</v>
      </c>
      <c r="D175" s="115"/>
      <c r="E175" s="115"/>
      <c r="F175" s="115">
        <v>2.9552952721413002</v>
      </c>
      <c r="G175" s="115">
        <v>2.9552952721413002</v>
      </c>
      <c r="H175" s="115">
        <v>3.7798395084188701</v>
      </c>
      <c r="I175" s="115">
        <v>3.6728603955146402</v>
      </c>
      <c r="J175" s="115">
        <v>3.4880114547587602</v>
      </c>
      <c r="K175" s="115">
        <v>4.2337885282723899</v>
      </c>
      <c r="L175" s="115">
        <v>4.75199939608917</v>
      </c>
      <c r="M175" s="115">
        <v>5.1515424761881699</v>
      </c>
      <c r="N175" s="115">
        <v>5.6324487097123503</v>
      </c>
      <c r="O175" s="115"/>
      <c r="P175" s="107"/>
      <c r="Q175" s="115">
        <v>6.1952595437534299</v>
      </c>
      <c r="R175" s="110"/>
    </row>
    <row r="176" spans="1:18" x14ac:dyDescent="0.25">
      <c r="A176" s="136"/>
      <c r="B176" s="136"/>
      <c r="C176" s="136"/>
      <c r="D176" s="118"/>
      <c r="E176" s="118"/>
      <c r="F176" s="118" t="s">
        <v>115</v>
      </c>
      <c r="G176" s="118" t="s">
        <v>116</v>
      </c>
      <c r="H176" s="118" t="s">
        <v>117</v>
      </c>
      <c r="I176" s="118" t="s">
        <v>47</v>
      </c>
      <c r="J176" s="118" t="s">
        <v>48</v>
      </c>
      <c r="K176" s="118" t="s">
        <v>1</v>
      </c>
      <c r="L176" s="118" t="s">
        <v>2</v>
      </c>
      <c r="M176" s="118" t="s">
        <v>3</v>
      </c>
      <c r="N176" s="118" t="s">
        <v>4</v>
      </c>
      <c r="O176" s="118" t="s">
        <v>5</v>
      </c>
      <c r="P176" s="107"/>
      <c r="Q176" s="118" t="s">
        <v>46</v>
      </c>
      <c r="R176" s="110"/>
    </row>
    <row r="177" spans="1:18" x14ac:dyDescent="0.25">
      <c r="A177" s="136"/>
      <c r="B177" s="136"/>
      <c r="C177" s="136"/>
      <c r="D177" s="118"/>
      <c r="E177" s="118"/>
      <c r="F177" s="118" t="s">
        <v>0</v>
      </c>
      <c r="G177" s="118" t="s">
        <v>0</v>
      </c>
      <c r="H177" s="118" t="s">
        <v>0</v>
      </c>
      <c r="I177" s="118" t="s">
        <v>0</v>
      </c>
      <c r="J177" s="118" t="s">
        <v>0</v>
      </c>
      <c r="K177" s="118" t="s">
        <v>0</v>
      </c>
      <c r="L177" s="118" t="s">
        <v>0</v>
      </c>
      <c r="M177" s="118" t="s">
        <v>0</v>
      </c>
      <c r="N177" s="118" t="s">
        <v>0</v>
      </c>
      <c r="O177" s="118" t="s">
        <v>0</v>
      </c>
      <c r="P177" s="107"/>
      <c r="Q177" s="118" t="s">
        <v>0</v>
      </c>
      <c r="R177" s="110"/>
    </row>
    <row r="178" spans="1:18" x14ac:dyDescent="0.25">
      <c r="A178" s="118" t="s">
        <v>7</v>
      </c>
      <c r="B178" s="118" t="s">
        <v>8</v>
      </c>
      <c r="C178" s="118" t="s">
        <v>9</v>
      </c>
      <c r="D178" s="118"/>
      <c r="E178" s="118"/>
      <c r="F178" s="118"/>
      <c r="G178" s="118"/>
      <c r="H178" s="118"/>
      <c r="I178" s="118"/>
      <c r="J178" s="118"/>
      <c r="K178" s="118"/>
      <c r="L178" s="118"/>
      <c r="M178" s="118"/>
      <c r="N178" s="118"/>
      <c r="O178" s="118"/>
      <c r="P178" s="107"/>
      <c r="Q178" s="118"/>
      <c r="R178" s="110"/>
    </row>
    <row r="179" spans="1:18" x14ac:dyDescent="0.25">
      <c r="A179" s="112" t="s">
        <v>388</v>
      </c>
      <c r="B179" s="112"/>
      <c r="C179" s="112"/>
      <c r="D179" s="112"/>
      <c r="E179" s="112"/>
      <c r="F179" s="112"/>
      <c r="G179" s="112"/>
      <c r="H179" s="112"/>
      <c r="I179" s="112"/>
      <c r="J179" s="112"/>
      <c r="K179" s="112"/>
      <c r="L179" s="112"/>
      <c r="M179" s="112"/>
      <c r="N179" s="112"/>
      <c r="O179" s="112"/>
      <c r="P179" s="107"/>
      <c r="Q179" s="112"/>
      <c r="R179" s="110"/>
    </row>
    <row r="180" spans="1:18" x14ac:dyDescent="0.25">
      <c r="A180" s="113" t="s">
        <v>227</v>
      </c>
      <c r="B180" s="114">
        <v>43976</v>
      </c>
      <c r="C180" s="115">
        <v>320.34800000000001</v>
      </c>
      <c r="D180" s="115"/>
      <c r="E180" s="115"/>
      <c r="F180" s="115">
        <v>3.4640619185469799</v>
      </c>
      <c r="G180" s="115">
        <v>3.47231980022692</v>
      </c>
      <c r="H180" s="115">
        <v>5.5514581787891997</v>
      </c>
      <c r="I180" s="115">
        <v>6.17459756723974</v>
      </c>
      <c r="J180" s="115">
        <v>5.2895184044794501</v>
      </c>
      <c r="K180" s="115">
        <v>5.8033622597122996</v>
      </c>
      <c r="L180" s="115">
        <v>5.5170988451548002</v>
      </c>
      <c r="M180" s="115">
        <v>5.57547907674308</v>
      </c>
      <c r="N180" s="115">
        <v>5.97461586124584</v>
      </c>
      <c r="O180" s="115">
        <v>7.2490885883331204</v>
      </c>
      <c r="P180" s="107"/>
      <c r="Q180" s="115">
        <v>13.6293204137537</v>
      </c>
      <c r="R180" s="110"/>
    </row>
    <row r="181" spans="1:18" x14ac:dyDescent="0.25">
      <c r="A181" s="113" t="s">
        <v>228</v>
      </c>
      <c r="B181" s="114">
        <v>43976</v>
      </c>
      <c r="C181" s="115">
        <v>2211.8816999999999</v>
      </c>
      <c r="D181" s="115"/>
      <c r="E181" s="115"/>
      <c r="F181" s="115">
        <v>3.5663845384200599</v>
      </c>
      <c r="G181" s="115">
        <v>3.5681823759397702</v>
      </c>
      <c r="H181" s="115">
        <v>5.1647478373037599</v>
      </c>
      <c r="I181" s="115">
        <v>5.6720725379880399</v>
      </c>
      <c r="J181" s="115">
        <v>4.8468848202775501</v>
      </c>
      <c r="K181" s="115">
        <v>5.9278923563949997</v>
      </c>
      <c r="L181" s="115">
        <v>5.5917581900529303</v>
      </c>
      <c r="M181" s="115">
        <v>5.6326285288968201</v>
      </c>
      <c r="N181" s="115">
        <v>5.9481541619826697</v>
      </c>
      <c r="O181" s="115">
        <v>7.2664397621539099</v>
      </c>
      <c r="P181" s="107"/>
      <c r="Q181" s="115">
        <v>11.3974960190672</v>
      </c>
      <c r="R181" s="110"/>
    </row>
    <row r="182" spans="1:18" x14ac:dyDescent="0.25">
      <c r="A182" s="113" t="s">
        <v>229</v>
      </c>
      <c r="B182" s="114">
        <v>43976</v>
      </c>
      <c r="C182" s="115">
        <v>2289.0769</v>
      </c>
      <c r="D182" s="115"/>
      <c r="E182" s="115"/>
      <c r="F182" s="115">
        <v>3.11119167446738</v>
      </c>
      <c r="G182" s="115">
        <v>3.1143810580390698</v>
      </c>
      <c r="H182" s="115">
        <v>4.35396384336814</v>
      </c>
      <c r="I182" s="115">
        <v>4.2708698732794597</v>
      </c>
      <c r="J182" s="115">
        <v>3.90275826552885</v>
      </c>
      <c r="K182" s="115">
        <v>5.6787046316529102</v>
      </c>
      <c r="L182" s="115">
        <v>5.46192600146464</v>
      </c>
      <c r="M182" s="115">
        <v>5.5644761768538098</v>
      </c>
      <c r="N182" s="115">
        <v>5.8728487741767097</v>
      </c>
      <c r="O182" s="115">
        <v>7.2271612741466003</v>
      </c>
      <c r="P182" s="107"/>
      <c r="Q182" s="115">
        <v>11.4008497334626</v>
      </c>
      <c r="R182" s="110"/>
    </row>
    <row r="183" spans="1:18" x14ac:dyDescent="0.25">
      <c r="A183" s="113" t="s">
        <v>230</v>
      </c>
      <c r="B183" s="114">
        <v>43976</v>
      </c>
      <c r="C183" s="115">
        <v>3057.2581</v>
      </c>
      <c r="D183" s="115"/>
      <c r="E183" s="115"/>
      <c r="F183" s="115">
        <v>3.5882700907716401</v>
      </c>
      <c r="G183" s="115">
        <v>3.5882700907716401</v>
      </c>
      <c r="H183" s="115">
        <v>4.1125768356387402</v>
      </c>
      <c r="I183" s="115">
        <v>4.4026923722127203</v>
      </c>
      <c r="J183" s="115">
        <v>4.0997997360136997</v>
      </c>
      <c r="K183" s="115">
        <v>5.4837179286415996</v>
      </c>
      <c r="L183" s="115">
        <v>5.3893825868633396</v>
      </c>
      <c r="M183" s="115">
        <v>5.5521260818989902</v>
      </c>
      <c r="N183" s="115">
        <v>5.8835837491644396</v>
      </c>
      <c r="O183" s="115">
        <v>7.1783989149304599</v>
      </c>
      <c r="P183" s="107"/>
      <c r="Q183" s="115">
        <v>13.0727577733287</v>
      </c>
      <c r="R183" s="110"/>
    </row>
    <row r="184" spans="1:18" x14ac:dyDescent="0.25">
      <c r="A184" s="113" t="s">
        <v>231</v>
      </c>
      <c r="B184" s="114">
        <v>43976</v>
      </c>
      <c r="C184" s="115">
        <v>2287.4403000000002</v>
      </c>
      <c r="D184" s="115"/>
      <c r="E184" s="115"/>
      <c r="F184" s="115">
        <v>3.4597405981556801</v>
      </c>
      <c r="G184" s="115">
        <v>3.4609287948855401</v>
      </c>
      <c r="H184" s="115">
        <v>6.4805379605443401</v>
      </c>
      <c r="I184" s="115">
        <v>6.0529477655559401</v>
      </c>
      <c r="J184" s="115">
        <v>4.9882205215752098</v>
      </c>
      <c r="K184" s="115">
        <v>5.7018575412408099</v>
      </c>
      <c r="L184" s="115">
        <v>5.3361448696417604</v>
      </c>
      <c r="M184" s="115">
        <v>5.3848221128125298</v>
      </c>
      <c r="N184" s="115">
        <v>5.6842665903982299</v>
      </c>
      <c r="O184" s="115">
        <v>7.1318015344611796</v>
      </c>
      <c r="P184" s="107"/>
      <c r="Q184" s="115">
        <v>10.850051015931699</v>
      </c>
      <c r="R184" s="110"/>
    </row>
    <row r="185" spans="1:18" x14ac:dyDescent="0.25">
      <c r="A185" s="113" t="s">
        <v>232</v>
      </c>
      <c r="B185" s="114">
        <v>43976</v>
      </c>
      <c r="C185" s="115">
        <v>2396.1922</v>
      </c>
      <c r="D185" s="115"/>
      <c r="E185" s="115"/>
      <c r="F185" s="115">
        <v>2.95077396750998</v>
      </c>
      <c r="G185" s="115">
        <v>2.95226713709362</v>
      </c>
      <c r="H185" s="115">
        <v>3.6703503779834001</v>
      </c>
      <c r="I185" s="115">
        <v>3.5160445006805801</v>
      </c>
      <c r="J185" s="115">
        <v>3.4625773643429199</v>
      </c>
      <c r="K185" s="115">
        <v>4.1088816884150097</v>
      </c>
      <c r="L185" s="115">
        <v>4.5972898930885098</v>
      </c>
      <c r="M185" s="115">
        <v>4.8724995183979498</v>
      </c>
      <c r="N185" s="115">
        <v>5.2467389740424402</v>
      </c>
      <c r="O185" s="115">
        <v>6.8934154538328496</v>
      </c>
      <c r="P185" s="107"/>
      <c r="Q185" s="115">
        <v>11.676409902243799</v>
      </c>
      <c r="R185" s="110"/>
    </row>
    <row r="186" spans="1:18" x14ac:dyDescent="0.25">
      <c r="A186" s="113" t="s">
        <v>233</v>
      </c>
      <c r="B186" s="114">
        <v>43976</v>
      </c>
      <c r="C186" s="115">
        <v>2842.8184999999999</v>
      </c>
      <c r="D186" s="115"/>
      <c r="E186" s="115"/>
      <c r="F186" s="115">
        <v>3.30515322960323</v>
      </c>
      <c r="G186" s="115">
        <v>3.3053237038388099</v>
      </c>
      <c r="H186" s="115">
        <v>4.3743718141578203</v>
      </c>
      <c r="I186" s="115">
        <v>4.88902885125243</v>
      </c>
      <c r="J186" s="115">
        <v>4.3330432715672798</v>
      </c>
      <c r="K186" s="115">
        <v>5.7382109472189002</v>
      </c>
      <c r="L186" s="115">
        <v>5.4286408819192999</v>
      </c>
      <c r="M186" s="115">
        <v>5.46014052541135</v>
      </c>
      <c r="N186" s="115">
        <v>5.7941282071120304</v>
      </c>
      <c r="O186" s="115">
        <v>7.1481625875738404</v>
      </c>
      <c r="P186" s="107"/>
      <c r="Q186" s="115">
        <v>12.6958994431861</v>
      </c>
      <c r="R186" s="110"/>
    </row>
    <row r="187" spans="1:18" x14ac:dyDescent="0.25">
      <c r="A187" s="113" t="s">
        <v>234</v>
      </c>
      <c r="B187" s="114">
        <v>43976</v>
      </c>
      <c r="C187" s="115">
        <v>2555.8872000000001</v>
      </c>
      <c r="D187" s="115"/>
      <c r="E187" s="115"/>
      <c r="F187" s="115">
        <v>3.6305291096243599</v>
      </c>
      <c r="G187" s="115">
        <v>3.6302988670714802</v>
      </c>
      <c r="H187" s="115">
        <v>5.2824933285934303</v>
      </c>
      <c r="I187" s="115">
        <v>5.6369429659336596</v>
      </c>
      <c r="J187" s="115">
        <v>4.9928694750807896</v>
      </c>
      <c r="K187" s="115">
        <v>5.8963205244573098</v>
      </c>
      <c r="L187" s="115">
        <v>5.4883276662574199</v>
      </c>
      <c r="M187" s="115">
        <v>5.5621269475493804</v>
      </c>
      <c r="N187" s="115">
        <v>5.8913462956596696</v>
      </c>
      <c r="O187" s="115">
        <v>7.2090604755817997</v>
      </c>
      <c r="P187" s="107"/>
      <c r="Q187" s="115">
        <v>11.6178305611379</v>
      </c>
      <c r="R187" s="110"/>
    </row>
    <row r="188" spans="1:18" x14ac:dyDescent="0.25">
      <c r="A188" s="113" t="s">
        <v>235</v>
      </c>
      <c r="B188" s="114">
        <v>43976</v>
      </c>
      <c r="C188" s="115">
        <v>2177.7190999999998</v>
      </c>
      <c r="D188" s="115"/>
      <c r="E188" s="115"/>
      <c r="F188" s="115">
        <v>2.8969309076543799</v>
      </c>
      <c r="G188" s="115">
        <v>2.8969309076543799</v>
      </c>
      <c r="H188" s="115">
        <v>3.2454450661044199</v>
      </c>
      <c r="I188" s="115">
        <v>3.3282405443051202</v>
      </c>
      <c r="J188" s="115">
        <v>3.4528428418294901</v>
      </c>
      <c r="K188" s="115">
        <v>4.4824935501738903</v>
      </c>
      <c r="L188" s="115">
        <v>4.6580381578011201</v>
      </c>
      <c r="M188" s="115">
        <v>4.78386043412831</v>
      </c>
      <c r="N188" s="115">
        <v>5.1462398901078803</v>
      </c>
      <c r="O188" s="115">
        <v>6.9402717616545697</v>
      </c>
      <c r="P188" s="107"/>
      <c r="Q188" s="115">
        <v>11.469249506403401</v>
      </c>
      <c r="R188" s="110"/>
    </row>
    <row r="189" spans="1:18" x14ac:dyDescent="0.25">
      <c r="A189" s="113" t="s">
        <v>236</v>
      </c>
      <c r="B189" s="114">
        <v>43976</v>
      </c>
      <c r="C189" s="115">
        <v>3914.1532999999999</v>
      </c>
      <c r="D189" s="115"/>
      <c r="E189" s="115"/>
      <c r="F189" s="115">
        <v>3.16056121618624</v>
      </c>
      <c r="G189" s="115">
        <v>3.1617306601764099</v>
      </c>
      <c r="H189" s="115">
        <v>5.2431941577528596</v>
      </c>
      <c r="I189" s="115">
        <v>5.7190998447338002</v>
      </c>
      <c r="J189" s="115">
        <v>4.8529316318245597</v>
      </c>
      <c r="K189" s="115">
        <v>5.68140377070646</v>
      </c>
      <c r="L189" s="115">
        <v>5.37118791767187</v>
      </c>
      <c r="M189" s="115">
        <v>5.4401274325771096</v>
      </c>
      <c r="N189" s="115">
        <v>5.7821910661884104</v>
      </c>
      <c r="O189" s="115">
        <v>7.0478422738427602</v>
      </c>
      <c r="P189" s="107"/>
      <c r="Q189" s="115">
        <v>14.8556697555866</v>
      </c>
      <c r="R189" s="110"/>
    </row>
    <row r="190" spans="1:18" x14ac:dyDescent="0.25">
      <c r="A190" s="113" t="s">
        <v>237</v>
      </c>
      <c r="B190" s="114">
        <v>43976</v>
      </c>
      <c r="C190" s="115">
        <v>1984.7672</v>
      </c>
      <c r="D190" s="115"/>
      <c r="E190" s="115"/>
      <c r="F190" s="115">
        <v>3.6662446092681198</v>
      </c>
      <c r="G190" s="115">
        <v>3.6662446092681198</v>
      </c>
      <c r="H190" s="115">
        <v>5.1593099649555096</v>
      </c>
      <c r="I190" s="115">
        <v>5.1236701029296299</v>
      </c>
      <c r="J190" s="115">
        <v>4.6706668510522302</v>
      </c>
      <c r="K190" s="115">
        <v>5.0811965502388201</v>
      </c>
      <c r="L190" s="115">
        <v>5.1538078532434</v>
      </c>
      <c r="M190" s="115">
        <v>5.3645992388042298</v>
      </c>
      <c r="N190" s="115">
        <v>5.7550970731043796</v>
      </c>
      <c r="O190" s="115">
        <v>7.1788612826240401</v>
      </c>
      <c r="P190" s="107"/>
      <c r="Q190" s="115">
        <v>6.1579583347610098</v>
      </c>
      <c r="R190" s="110"/>
    </row>
    <row r="191" spans="1:18" x14ac:dyDescent="0.25">
      <c r="A191" s="113" t="s">
        <v>238</v>
      </c>
      <c r="B191" s="114">
        <v>43976</v>
      </c>
      <c r="C191" s="115">
        <v>294.89280000000002</v>
      </c>
      <c r="D191" s="115"/>
      <c r="E191" s="115"/>
      <c r="F191" s="115">
        <v>3.4907547396376701</v>
      </c>
      <c r="G191" s="115">
        <v>3.49142255880319</v>
      </c>
      <c r="H191" s="115">
        <v>5.5757765860153299</v>
      </c>
      <c r="I191" s="115">
        <v>6.0568518495414896</v>
      </c>
      <c r="J191" s="115">
        <v>5.0339936149958602</v>
      </c>
      <c r="K191" s="115">
        <v>5.922838190467</v>
      </c>
      <c r="L191" s="115">
        <v>5.5428942485608399</v>
      </c>
      <c r="M191" s="115">
        <v>5.5809752310522898</v>
      </c>
      <c r="N191" s="115">
        <v>5.9074964416843496</v>
      </c>
      <c r="O191" s="115">
        <v>7.1943869055962404</v>
      </c>
      <c r="P191" s="107"/>
      <c r="Q191" s="115">
        <v>13.4142696586838</v>
      </c>
      <c r="R191" s="110"/>
    </row>
    <row r="192" spans="1:18" x14ac:dyDescent="0.25">
      <c r="A192" s="113" t="s">
        <v>239</v>
      </c>
      <c r="B192" s="114">
        <v>43976</v>
      </c>
      <c r="C192" s="115">
        <v>2132.8915999999999</v>
      </c>
      <c r="D192" s="115"/>
      <c r="E192" s="115"/>
      <c r="F192" s="115">
        <v>3.7429790569358801</v>
      </c>
      <c r="G192" s="115">
        <v>3.7454592251359902</v>
      </c>
      <c r="H192" s="115">
        <v>5.0157270835403702</v>
      </c>
      <c r="I192" s="115">
        <v>5.2467238598254697</v>
      </c>
      <c r="J192" s="115">
        <v>4.9272312500021496</v>
      </c>
      <c r="K192" s="115">
        <v>6.09593624132388</v>
      </c>
      <c r="L192" s="115">
        <v>5.72294269290974</v>
      </c>
      <c r="M192" s="115">
        <v>5.7661121495558696</v>
      </c>
      <c r="N192" s="115">
        <v>6.0464075805932502</v>
      </c>
      <c r="O192" s="115">
        <v>7.2753495196524902</v>
      </c>
      <c r="P192" s="107"/>
      <c r="Q192" s="115">
        <v>11.4607936252772</v>
      </c>
      <c r="R192" s="110"/>
    </row>
    <row r="193" spans="1:18" x14ac:dyDescent="0.25">
      <c r="A193" s="113" t="s">
        <v>240</v>
      </c>
      <c r="B193" s="114">
        <v>43976</v>
      </c>
      <c r="C193" s="115">
        <v>2409.0162999999998</v>
      </c>
      <c r="D193" s="115"/>
      <c r="E193" s="115"/>
      <c r="F193" s="115">
        <v>3.3760469712231802</v>
      </c>
      <c r="G193" s="115">
        <v>3.3802089111829199</v>
      </c>
      <c r="H193" s="115">
        <v>4.8603374964993904</v>
      </c>
      <c r="I193" s="115">
        <v>5.2186148960632099</v>
      </c>
      <c r="J193" s="115">
        <v>4.5725441682934296</v>
      </c>
      <c r="K193" s="115">
        <v>5.3681557306324397</v>
      </c>
      <c r="L193" s="115">
        <v>5.1987758192878797</v>
      </c>
      <c r="M193" s="115">
        <v>5.2690258195913797</v>
      </c>
      <c r="N193" s="115">
        <v>5.5903148931119198</v>
      </c>
      <c r="O193" s="115">
        <v>7.0122135350364303</v>
      </c>
      <c r="P193" s="107"/>
      <c r="Q193" s="115">
        <v>8.7192921237010399</v>
      </c>
      <c r="R193" s="110"/>
    </row>
    <row r="194" spans="1:18" x14ac:dyDescent="0.25">
      <c r="A194" s="113" t="s">
        <v>241</v>
      </c>
      <c r="B194" s="114">
        <v>43976</v>
      </c>
      <c r="C194" s="115">
        <v>1546.9147</v>
      </c>
      <c r="D194" s="115"/>
      <c r="E194" s="115"/>
      <c r="F194" s="115">
        <v>2.7793809759733401</v>
      </c>
      <c r="G194" s="115">
        <v>2.7793809759733401</v>
      </c>
      <c r="H194" s="115">
        <v>3.3516820809632399</v>
      </c>
      <c r="I194" s="115">
        <v>3.5833222245755501</v>
      </c>
      <c r="J194" s="115">
        <v>3.3948563050314302</v>
      </c>
      <c r="K194" s="115">
        <v>3.89574560298098</v>
      </c>
      <c r="L194" s="115">
        <v>4.3170682564298604</v>
      </c>
      <c r="M194" s="115">
        <v>4.5836348424098601</v>
      </c>
      <c r="N194" s="115">
        <v>4.9838956242113497</v>
      </c>
      <c r="O194" s="115">
        <v>6.4335536376495996</v>
      </c>
      <c r="P194" s="107"/>
      <c r="Q194" s="115">
        <v>8.3645059752203501</v>
      </c>
      <c r="R194" s="110"/>
    </row>
    <row r="195" spans="1:18" x14ac:dyDescent="0.25">
      <c r="A195" s="113" t="s">
        <v>242</v>
      </c>
      <c r="B195" s="114">
        <v>43976</v>
      </c>
      <c r="C195" s="115">
        <v>1938.2062000000001</v>
      </c>
      <c r="D195" s="115"/>
      <c r="E195" s="115"/>
      <c r="F195" s="115">
        <v>3.5143607422786198</v>
      </c>
      <c r="G195" s="115">
        <v>3.5219466294156301</v>
      </c>
      <c r="H195" s="115">
        <v>3.7222137465548899</v>
      </c>
      <c r="I195" s="115">
        <v>3.7656125215673701</v>
      </c>
      <c r="J195" s="115">
        <v>3.7542525903001902</v>
      </c>
      <c r="K195" s="115">
        <v>5.0046797912530598</v>
      </c>
      <c r="L195" s="115">
        <v>5.1335694269041801</v>
      </c>
      <c r="M195" s="115">
        <v>5.3047654946438003</v>
      </c>
      <c r="N195" s="115">
        <v>5.66981490574166</v>
      </c>
      <c r="O195" s="115">
        <v>7.0899389405846804</v>
      </c>
      <c r="P195" s="107"/>
      <c r="Q195" s="115">
        <v>10.9232938755981</v>
      </c>
      <c r="R195" s="110"/>
    </row>
    <row r="196" spans="1:18" x14ac:dyDescent="0.25">
      <c r="A196" s="113" t="s">
        <v>243</v>
      </c>
      <c r="B196" s="114">
        <v>43976</v>
      </c>
      <c r="C196" s="115">
        <v>2736.4409999999998</v>
      </c>
      <c r="D196" s="115"/>
      <c r="E196" s="115"/>
      <c r="F196" s="115">
        <v>3.2682234752185999</v>
      </c>
      <c r="G196" s="115">
        <v>3.2696985667566301</v>
      </c>
      <c r="H196" s="115">
        <v>5.41456629851091</v>
      </c>
      <c r="I196" s="115">
        <v>5.8798815013645003</v>
      </c>
      <c r="J196" s="115">
        <v>4.8148791962276896</v>
      </c>
      <c r="K196" s="115">
        <v>5.4632052270408096</v>
      </c>
      <c r="L196" s="115">
        <v>5.2708662134560802</v>
      </c>
      <c r="M196" s="115">
        <v>5.3550182492815601</v>
      </c>
      <c r="N196" s="115">
        <v>5.6766831702933596</v>
      </c>
      <c r="O196" s="115">
        <v>7.1218322552250699</v>
      </c>
      <c r="P196" s="107"/>
      <c r="Q196" s="115">
        <v>12.835175475901201</v>
      </c>
      <c r="R196" s="110"/>
    </row>
    <row r="197" spans="1:18" x14ac:dyDescent="0.25">
      <c r="A197" s="113" t="s">
        <v>244</v>
      </c>
      <c r="B197" s="114">
        <v>43976</v>
      </c>
      <c r="C197" s="115">
        <v>1052.2040999999999</v>
      </c>
      <c r="D197" s="115"/>
      <c r="E197" s="115"/>
      <c r="F197" s="115">
        <v>2.5324790798330099</v>
      </c>
      <c r="G197" s="115">
        <v>2.5328305505455</v>
      </c>
      <c r="H197" s="115">
        <v>2.58413036314042</v>
      </c>
      <c r="I197" s="115">
        <v>2.5307932109563702</v>
      </c>
      <c r="J197" s="115">
        <v>2.7547552036584899</v>
      </c>
      <c r="K197" s="115">
        <v>3.1446331158229301</v>
      </c>
      <c r="L197" s="115">
        <v>3.8833334556916901</v>
      </c>
      <c r="M197" s="115">
        <v>4.2548346116805904</v>
      </c>
      <c r="N197" s="115">
        <v>4.6172912756825601</v>
      </c>
      <c r="O197" s="115"/>
      <c r="P197" s="107"/>
      <c r="Q197" s="115">
        <v>4.7914765324870299</v>
      </c>
      <c r="R197" s="110"/>
    </row>
    <row r="198" spans="1:18" x14ac:dyDescent="0.25">
      <c r="A198" s="113" t="s">
        <v>245</v>
      </c>
      <c r="B198" s="114">
        <v>43976</v>
      </c>
      <c r="C198" s="115">
        <v>54.401699999999998</v>
      </c>
      <c r="D198" s="115"/>
      <c r="E198" s="115"/>
      <c r="F198" s="115">
        <v>3.3549829309432702</v>
      </c>
      <c r="G198" s="115">
        <v>3.33322301244606</v>
      </c>
      <c r="H198" s="115">
        <v>3.9807222405888898</v>
      </c>
      <c r="I198" s="115">
        <v>4.2481780277561603</v>
      </c>
      <c r="J198" s="115">
        <v>4.1065167552892303</v>
      </c>
      <c r="K198" s="115">
        <v>4.9905450813333996</v>
      </c>
      <c r="L198" s="115">
        <v>5.0568498773203698</v>
      </c>
      <c r="M198" s="115">
        <v>5.2250601765476103</v>
      </c>
      <c r="N198" s="115">
        <v>5.6263389709920002</v>
      </c>
      <c r="O198" s="115">
        <v>7.1308346206053397</v>
      </c>
      <c r="P198" s="107"/>
      <c r="Q198" s="115">
        <v>19.8100727294952</v>
      </c>
      <c r="R198" s="110"/>
    </row>
    <row r="199" spans="1:18" x14ac:dyDescent="0.25">
      <c r="A199" s="113" t="s">
        <v>246</v>
      </c>
      <c r="B199" s="114">
        <v>43976</v>
      </c>
      <c r="C199" s="115">
        <v>4030.8957999999998</v>
      </c>
      <c r="D199" s="115"/>
      <c r="E199" s="115"/>
      <c r="F199" s="115">
        <v>3.2830427703050402</v>
      </c>
      <c r="G199" s="115">
        <v>3.2830427703050402</v>
      </c>
      <c r="H199" s="115">
        <v>5.1010433292822501</v>
      </c>
      <c r="I199" s="115">
        <v>5.5125797324317398</v>
      </c>
      <c r="J199" s="115">
        <v>4.6976508934616099</v>
      </c>
      <c r="K199" s="115">
        <v>5.4352724426070402</v>
      </c>
      <c r="L199" s="115">
        <v>5.27951410401975</v>
      </c>
      <c r="M199" s="115">
        <v>5.3792658467702701</v>
      </c>
      <c r="N199" s="115">
        <v>5.7181184365320501</v>
      </c>
      <c r="O199" s="115">
        <v>7.0973126220137397</v>
      </c>
      <c r="P199" s="107"/>
      <c r="Q199" s="115">
        <v>13.461883417140401</v>
      </c>
      <c r="R199" s="110"/>
    </row>
    <row r="200" spans="1:18" x14ac:dyDescent="0.25">
      <c r="A200" s="113" t="s">
        <v>247</v>
      </c>
      <c r="B200" s="114">
        <v>43976</v>
      </c>
      <c r="C200" s="115">
        <v>2731.5102999999999</v>
      </c>
      <c r="D200" s="115"/>
      <c r="E200" s="115"/>
      <c r="F200" s="115">
        <v>3.2260097129197498</v>
      </c>
      <c r="G200" s="115">
        <v>3.23148227829402</v>
      </c>
      <c r="H200" s="115">
        <v>4.6548991656921999</v>
      </c>
      <c r="I200" s="115">
        <v>5.3678931156698599</v>
      </c>
      <c r="J200" s="115">
        <v>4.5251210653345604</v>
      </c>
      <c r="K200" s="115">
        <v>5.76382543769438</v>
      </c>
      <c r="L200" s="115">
        <v>5.4830227633787203</v>
      </c>
      <c r="M200" s="115">
        <v>5.5288197664503498</v>
      </c>
      <c r="N200" s="115">
        <v>5.8244487254489803</v>
      </c>
      <c r="O200" s="115">
        <v>7.1904348567486398</v>
      </c>
      <c r="P200" s="107"/>
      <c r="Q200" s="115">
        <v>12.683147892835599</v>
      </c>
      <c r="R200" s="110"/>
    </row>
    <row r="201" spans="1:18" x14ac:dyDescent="0.25">
      <c r="A201" s="113" t="s">
        <v>248</v>
      </c>
      <c r="B201" s="114">
        <v>43976</v>
      </c>
      <c r="C201" s="115">
        <v>3603.0808000000002</v>
      </c>
      <c r="D201" s="115"/>
      <c r="E201" s="115"/>
      <c r="F201" s="115">
        <v>3.6006352302128102</v>
      </c>
      <c r="G201" s="115">
        <v>3.60067001020303</v>
      </c>
      <c r="H201" s="115">
        <v>4.7390231252625004</v>
      </c>
      <c r="I201" s="115">
        <v>5.2254169232121699</v>
      </c>
      <c r="J201" s="115">
        <v>4.5134523563886804</v>
      </c>
      <c r="K201" s="115">
        <v>5.8794374949015502</v>
      </c>
      <c r="L201" s="115">
        <v>5.5691975456111198</v>
      </c>
      <c r="M201" s="115">
        <v>5.6004406521175598</v>
      </c>
      <c r="N201" s="115">
        <v>5.8755301353041496</v>
      </c>
      <c r="O201" s="115">
        <v>7.1411869958320997</v>
      </c>
      <c r="P201" s="107"/>
      <c r="Q201" s="115">
        <v>14.2918846570397</v>
      </c>
      <c r="R201" s="110"/>
    </row>
    <row r="202" spans="1:18" x14ac:dyDescent="0.25">
      <c r="A202" s="113" t="s">
        <v>249</v>
      </c>
      <c r="B202" s="114">
        <v>43976</v>
      </c>
      <c r="C202" s="115">
        <v>1292.4434000000001</v>
      </c>
      <c r="D202" s="115"/>
      <c r="E202" s="115"/>
      <c r="F202" s="115">
        <v>3.7225542198953101</v>
      </c>
      <c r="G202" s="115">
        <v>3.7233136849416502</v>
      </c>
      <c r="H202" s="115">
        <v>4.4966270982284202</v>
      </c>
      <c r="I202" s="115">
        <v>5.1741300667854997</v>
      </c>
      <c r="J202" s="115">
        <v>4.7018842178512603</v>
      </c>
      <c r="K202" s="115">
        <v>5.5757250855842901</v>
      </c>
      <c r="L202" s="115">
        <v>5.4573225393798399</v>
      </c>
      <c r="M202" s="115">
        <v>5.5956125982319804</v>
      </c>
      <c r="N202" s="115">
        <v>5.9355390128058003</v>
      </c>
      <c r="O202" s="115">
        <v>7.2314927853784203</v>
      </c>
      <c r="P202" s="107"/>
      <c r="Q202" s="115">
        <v>7.5064501994947799</v>
      </c>
      <c r="R202" s="109"/>
    </row>
    <row r="203" spans="1:18" x14ac:dyDescent="0.25">
      <c r="A203" s="113" t="s">
        <v>250</v>
      </c>
      <c r="B203" s="114">
        <v>43976</v>
      </c>
      <c r="C203" s="115">
        <v>2085.4357</v>
      </c>
      <c r="D203" s="115"/>
      <c r="E203" s="115"/>
      <c r="F203" s="115">
        <v>3.2854923628366701</v>
      </c>
      <c r="G203" s="115">
        <v>3.2854923628366701</v>
      </c>
      <c r="H203" s="115">
        <v>4.4230890503586604</v>
      </c>
      <c r="I203" s="115">
        <v>5.1039025788046404</v>
      </c>
      <c r="J203" s="115">
        <v>4.4556161679087598</v>
      </c>
      <c r="K203" s="115">
        <v>5.4748254323504897</v>
      </c>
      <c r="L203" s="115">
        <v>5.3592514503101603</v>
      </c>
      <c r="M203" s="115">
        <v>5.4442427993927298</v>
      </c>
      <c r="N203" s="115">
        <v>5.7787949108979504</v>
      </c>
      <c r="O203" s="115">
        <v>7.1575131327380399</v>
      </c>
      <c r="P203" s="107"/>
      <c r="Q203" s="115">
        <v>9.5443033124548293</v>
      </c>
      <c r="R203" s="110"/>
    </row>
    <row r="204" spans="1:18" x14ac:dyDescent="0.25">
      <c r="A204" s="113" t="s">
        <v>251</v>
      </c>
      <c r="B204" s="114">
        <v>43976</v>
      </c>
      <c r="C204" s="115">
        <v>10.7423</v>
      </c>
      <c r="D204" s="115"/>
      <c r="E204" s="115"/>
      <c r="F204" s="115">
        <v>2.6055245189322198</v>
      </c>
      <c r="G204" s="115">
        <v>2.6055245189322198</v>
      </c>
      <c r="H204" s="115">
        <v>3.4972060942950902</v>
      </c>
      <c r="I204" s="115">
        <v>3.3292188303095802</v>
      </c>
      <c r="J204" s="115">
        <v>3.2202358906725599</v>
      </c>
      <c r="K204" s="115">
        <v>3.83771655056047</v>
      </c>
      <c r="L204" s="115">
        <v>4.1969748444691604</v>
      </c>
      <c r="M204" s="115">
        <v>4.4426958570063304</v>
      </c>
      <c r="N204" s="115">
        <v>4.7340607214206099</v>
      </c>
      <c r="O204" s="115"/>
      <c r="P204" s="107"/>
      <c r="Q204" s="115">
        <v>5.18048757170172</v>
      </c>
      <c r="R204" s="110"/>
    </row>
    <row r="205" spans="1:18" x14ac:dyDescent="0.25">
      <c r="A205" s="113" t="s">
        <v>252</v>
      </c>
      <c r="B205" s="114">
        <v>43976</v>
      </c>
      <c r="C205" s="115">
        <v>4863.9102000000003</v>
      </c>
      <c r="D205" s="115"/>
      <c r="E205" s="115"/>
      <c r="F205" s="115">
        <v>3.5873842345339702</v>
      </c>
      <c r="G205" s="115">
        <v>3.5875889632448899</v>
      </c>
      <c r="H205" s="115">
        <v>5.3468954830150999</v>
      </c>
      <c r="I205" s="115">
        <v>5.8168974679981202</v>
      </c>
      <c r="J205" s="115">
        <v>5.0818290893175098</v>
      </c>
      <c r="K205" s="115">
        <v>5.8697449743379302</v>
      </c>
      <c r="L205" s="115">
        <v>5.5288559567223796</v>
      </c>
      <c r="M205" s="115">
        <v>5.6045578818354302</v>
      </c>
      <c r="N205" s="115">
        <v>5.9721034645281499</v>
      </c>
      <c r="O205" s="115">
        <v>7.26646451700773</v>
      </c>
      <c r="P205" s="107"/>
      <c r="Q205" s="115">
        <v>13.350894784623</v>
      </c>
      <c r="R205" s="110"/>
    </row>
    <row r="206" spans="1:18" x14ac:dyDescent="0.25">
      <c r="A206" s="113" t="s">
        <v>253</v>
      </c>
      <c r="B206" s="114">
        <v>43976</v>
      </c>
      <c r="C206" s="115">
        <v>1121.5064</v>
      </c>
      <c r="D206" s="115"/>
      <c r="E206" s="115"/>
      <c r="F206" s="115">
        <v>2.6552082652354598</v>
      </c>
      <c r="G206" s="115">
        <v>2.6552082652354598</v>
      </c>
      <c r="H206" s="115">
        <v>4.55290465107218</v>
      </c>
      <c r="I206" s="115">
        <v>4.1997787193226799</v>
      </c>
      <c r="J206" s="115">
        <v>3.7455827125975101</v>
      </c>
      <c r="K206" s="115">
        <v>4.44076674541187</v>
      </c>
      <c r="L206" s="115">
        <v>4.6233407718336199</v>
      </c>
      <c r="M206" s="115">
        <v>4.8100577615011897</v>
      </c>
      <c r="N206" s="115">
        <v>5.1833642057225404</v>
      </c>
      <c r="O206" s="115"/>
      <c r="P206" s="107"/>
      <c r="Q206" s="115">
        <v>5.9529981208053604</v>
      </c>
      <c r="R206" s="110"/>
    </row>
    <row r="207" spans="1:18" x14ac:dyDescent="0.25">
      <c r="A207" s="113" t="s">
        <v>254</v>
      </c>
      <c r="B207" s="114">
        <v>43976</v>
      </c>
      <c r="C207" s="115">
        <v>259.09640000000002</v>
      </c>
      <c r="D207" s="115"/>
      <c r="E207" s="115"/>
      <c r="F207" s="115">
        <v>4.0153565918452596</v>
      </c>
      <c r="G207" s="115">
        <v>4.0209391526023799</v>
      </c>
      <c r="H207" s="115">
        <v>5.9839507245500796</v>
      </c>
      <c r="I207" s="115">
        <v>6.2779456126566497</v>
      </c>
      <c r="J207" s="115">
        <v>5.4612092438535997</v>
      </c>
      <c r="K207" s="115">
        <v>5.4910626114435797</v>
      </c>
      <c r="L207" s="115">
        <v>5.3710960316299401</v>
      </c>
      <c r="M207" s="115">
        <v>5.5116937734909097</v>
      </c>
      <c r="N207" s="115">
        <v>5.8853382352803401</v>
      </c>
      <c r="O207" s="115">
        <v>7.2454208935202304</v>
      </c>
      <c r="P207" s="107"/>
      <c r="Q207" s="115">
        <v>12.4962741553691</v>
      </c>
      <c r="R207" s="110"/>
    </row>
    <row r="208" spans="1:18" x14ac:dyDescent="0.25">
      <c r="A208" s="113" t="s">
        <v>255</v>
      </c>
      <c r="B208" s="114">
        <v>43976</v>
      </c>
      <c r="C208" s="115">
        <v>1760.1238000000001</v>
      </c>
      <c r="D208" s="115"/>
      <c r="E208" s="115"/>
      <c r="F208" s="115">
        <v>3.3099536911085399</v>
      </c>
      <c r="G208" s="115">
        <v>3.3064044259818099</v>
      </c>
      <c r="H208" s="115">
        <v>4.1094936604659296</v>
      </c>
      <c r="I208" s="115">
        <v>4.3124557559371803</v>
      </c>
      <c r="J208" s="115">
        <v>3.9356802626771299</v>
      </c>
      <c r="K208" s="115">
        <v>4.4012286964931002</v>
      </c>
      <c r="L208" s="115">
        <v>4.7333603691547896</v>
      </c>
      <c r="M208" s="115">
        <v>5.0214033320730698</v>
      </c>
      <c r="N208" s="115">
        <v>5.2791914756421701</v>
      </c>
      <c r="O208" s="115">
        <v>3.4669155166415702</v>
      </c>
      <c r="P208" s="107"/>
      <c r="Q208" s="115">
        <v>11.534927774491001</v>
      </c>
      <c r="R208" s="110"/>
    </row>
    <row r="209" spans="1:18" x14ac:dyDescent="0.25">
      <c r="A209" s="113" t="s">
        <v>256</v>
      </c>
      <c r="B209" s="114">
        <v>43976</v>
      </c>
      <c r="C209" s="115">
        <v>31.265499999999999</v>
      </c>
      <c r="D209" s="115"/>
      <c r="E209" s="115"/>
      <c r="F209" s="115">
        <v>4.2820500514596098</v>
      </c>
      <c r="G209" s="115">
        <v>4.2820500514596098</v>
      </c>
      <c r="H209" s="115">
        <v>5.1584277874996101</v>
      </c>
      <c r="I209" s="115">
        <v>5.9004608354018604</v>
      </c>
      <c r="J209" s="115">
        <v>5.0565970403876603</v>
      </c>
      <c r="K209" s="115">
        <v>5.0987834644436703</v>
      </c>
      <c r="L209" s="115">
        <v>5.5632735069385104</v>
      </c>
      <c r="M209" s="115">
        <v>5.8845227430714999</v>
      </c>
      <c r="N209" s="115">
        <v>6.2840445413107604</v>
      </c>
      <c r="O209" s="115">
        <v>7.26784454044485</v>
      </c>
      <c r="P209" s="107"/>
      <c r="Q209" s="115">
        <v>14.502816704035901</v>
      </c>
      <c r="R209" s="110"/>
    </row>
    <row r="210" spans="1:18" x14ac:dyDescent="0.25">
      <c r="A210" s="113" t="s">
        <v>257</v>
      </c>
      <c r="B210" s="114">
        <v>43976</v>
      </c>
      <c r="C210" s="115">
        <v>27.0289</v>
      </c>
      <c r="D210" s="115"/>
      <c r="E210" s="115"/>
      <c r="F210" s="115">
        <v>2.70101269476186</v>
      </c>
      <c r="G210" s="115">
        <v>2.7014125056906302</v>
      </c>
      <c r="H210" s="115">
        <v>4.0350478165197501</v>
      </c>
      <c r="I210" s="115">
        <v>3.72858820708589</v>
      </c>
      <c r="J210" s="115">
        <v>3.3944628504929799</v>
      </c>
      <c r="K210" s="115">
        <v>4.1625292216786001</v>
      </c>
      <c r="L210" s="115">
        <v>4.4978729471466501</v>
      </c>
      <c r="M210" s="115">
        <v>4.7351949006148404</v>
      </c>
      <c r="N210" s="115">
        <v>5.1110011464885003</v>
      </c>
      <c r="O210" s="115">
        <v>6.3335950496910201</v>
      </c>
      <c r="P210" s="107"/>
      <c r="Q210" s="115">
        <v>11.9362402276205</v>
      </c>
      <c r="R210" s="110"/>
    </row>
    <row r="211" spans="1:18" x14ac:dyDescent="0.25">
      <c r="A211" s="113" t="s">
        <v>260</v>
      </c>
      <c r="B211" s="114">
        <v>43976</v>
      </c>
      <c r="C211" s="115">
        <v>3117.5862999999999</v>
      </c>
      <c r="D211" s="115"/>
      <c r="E211" s="115"/>
      <c r="F211" s="115">
        <v>3.4833955711801599</v>
      </c>
      <c r="G211" s="115">
        <v>3.5195946085500802</v>
      </c>
      <c r="H211" s="115">
        <v>5.0147425231904501</v>
      </c>
      <c r="I211" s="115">
        <v>5.6180976727736098</v>
      </c>
      <c r="J211" s="115">
        <v>4.8603872314586702</v>
      </c>
      <c r="K211" s="115">
        <v>5.67018096358749</v>
      </c>
      <c r="L211" s="115">
        <v>5.4029514159145302</v>
      </c>
      <c r="M211" s="115">
        <v>5.4719092116257597</v>
      </c>
      <c r="N211" s="115">
        <v>5.7813144138320203</v>
      </c>
      <c r="O211" s="115">
        <v>7.09292372935034</v>
      </c>
      <c r="P211" s="107"/>
      <c r="Q211" s="115">
        <v>11.444546948459401</v>
      </c>
      <c r="R211" s="110"/>
    </row>
    <row r="212" spans="1:18" x14ac:dyDescent="0.25">
      <c r="A212" s="113" t="s">
        <v>261</v>
      </c>
      <c r="B212" s="114">
        <v>43976</v>
      </c>
      <c r="C212" s="115">
        <v>41.9602</v>
      </c>
      <c r="D212" s="115"/>
      <c r="E212" s="115"/>
      <c r="F212" s="115">
        <v>3.30581270079922</v>
      </c>
      <c r="G212" s="115">
        <v>3.3644348877749</v>
      </c>
      <c r="H212" s="115">
        <v>5.1123984736581898</v>
      </c>
      <c r="I212" s="115">
        <v>5.4418210798965303</v>
      </c>
      <c r="J212" s="115">
        <v>4.7272025481404398</v>
      </c>
      <c r="K212" s="115">
        <v>5.5155367459098699</v>
      </c>
      <c r="L212" s="115">
        <v>5.3909401074723897</v>
      </c>
      <c r="M212" s="115">
        <v>5.4698978907722502</v>
      </c>
      <c r="N212" s="115">
        <v>5.8222752494202403</v>
      </c>
      <c r="O212" s="115">
        <v>7.1717820035567401</v>
      </c>
      <c r="P212" s="107"/>
      <c r="Q212" s="115">
        <v>13.1118316186645</v>
      </c>
      <c r="R212" s="110"/>
    </row>
    <row r="213" spans="1:18" x14ac:dyDescent="0.25">
      <c r="A213" s="113" t="s">
        <v>262</v>
      </c>
      <c r="B213" s="114">
        <v>43976</v>
      </c>
      <c r="C213" s="115">
        <v>3139.7206000000001</v>
      </c>
      <c r="D213" s="115"/>
      <c r="E213" s="115"/>
      <c r="F213" s="115">
        <v>3.43674398974558</v>
      </c>
      <c r="G213" s="115">
        <v>3.43622812049948</v>
      </c>
      <c r="H213" s="115">
        <v>5.5271765063189502</v>
      </c>
      <c r="I213" s="115">
        <v>6.0541677367642404</v>
      </c>
      <c r="J213" s="115">
        <v>5.1388107756522396</v>
      </c>
      <c r="K213" s="115">
        <v>6.1932398498832901</v>
      </c>
      <c r="L213" s="115">
        <v>5.6748722803143696</v>
      </c>
      <c r="M213" s="115">
        <v>5.6528371782812101</v>
      </c>
      <c r="N213" s="115">
        <v>5.9627279259259298</v>
      </c>
      <c r="O213" s="115">
        <v>7.24440633243956</v>
      </c>
      <c r="P213" s="107"/>
      <c r="Q213" s="115">
        <v>13.5943954569191</v>
      </c>
      <c r="R213" s="110"/>
    </row>
    <row r="214" spans="1:18" x14ac:dyDescent="0.25">
      <c r="A214" s="113" t="s">
        <v>263</v>
      </c>
      <c r="B214" s="114">
        <v>43976</v>
      </c>
      <c r="C214" s="115">
        <v>1913.6206</v>
      </c>
      <c r="D214" s="115"/>
      <c r="E214" s="115"/>
      <c r="F214" s="115">
        <v>3.53280805821288</v>
      </c>
      <c r="G214" s="115">
        <v>3.5334920663945999</v>
      </c>
      <c r="H214" s="115">
        <v>5.4078454483240801</v>
      </c>
      <c r="I214" s="115">
        <v>5.99652772381602</v>
      </c>
      <c r="J214" s="115">
        <v>5.0877581669304597</v>
      </c>
      <c r="K214" s="115">
        <v>6.1916988757815501</v>
      </c>
      <c r="L214" s="115">
        <v>5.6889101274014298</v>
      </c>
      <c r="M214" s="115">
        <v>5.6140911357335099</v>
      </c>
      <c r="N214" s="115">
        <v>5.8891211953733302</v>
      </c>
      <c r="O214" s="115">
        <v>5.6932799283832596</v>
      </c>
      <c r="P214" s="107"/>
      <c r="Q214" s="115">
        <v>10.203422612579899</v>
      </c>
      <c r="R214" s="110"/>
    </row>
    <row r="215" spans="1:18" x14ac:dyDescent="0.25">
      <c r="A215" s="113" t="s">
        <v>264</v>
      </c>
      <c r="B215" s="114">
        <v>43976</v>
      </c>
      <c r="C215" s="115">
        <v>3263.221</v>
      </c>
      <c r="D215" s="115"/>
      <c r="E215" s="115"/>
      <c r="F215" s="115">
        <v>3.3413452719929202</v>
      </c>
      <c r="G215" s="115">
        <v>3.3408380010656198</v>
      </c>
      <c r="H215" s="115">
        <v>4.8694954928555996</v>
      </c>
      <c r="I215" s="115">
        <v>5.6311354609393796</v>
      </c>
      <c r="J215" s="115">
        <v>4.8644566049664002</v>
      </c>
      <c r="K215" s="115">
        <v>5.6403998120177503</v>
      </c>
      <c r="L215" s="115">
        <v>5.3789098266798501</v>
      </c>
      <c r="M215" s="115">
        <v>5.4809369250667803</v>
      </c>
      <c r="N215" s="115">
        <v>5.8322404565850796</v>
      </c>
      <c r="O215" s="115">
        <v>7.2060608169647704</v>
      </c>
      <c r="P215" s="107"/>
      <c r="Q215" s="115">
        <v>13.308602737053</v>
      </c>
      <c r="R215" s="110"/>
    </row>
    <row r="216" spans="1:18" x14ac:dyDescent="0.25">
      <c r="A216" s="113" t="s">
        <v>265</v>
      </c>
      <c r="B216" s="114">
        <v>43976</v>
      </c>
      <c r="C216" s="115">
        <v>1083.0866000000001</v>
      </c>
      <c r="D216" s="115"/>
      <c r="E216" s="115"/>
      <c r="F216" s="115">
        <v>2.8752878912662299</v>
      </c>
      <c r="G216" s="115">
        <v>2.8752878912662299</v>
      </c>
      <c r="H216" s="115">
        <v>3.6999931707467102</v>
      </c>
      <c r="I216" s="115">
        <v>3.5927888687575602</v>
      </c>
      <c r="J216" s="115">
        <v>3.4077712234019799</v>
      </c>
      <c r="K216" s="115">
        <v>4.1538488229285502</v>
      </c>
      <c r="L216" s="115">
        <v>4.6737892635013898</v>
      </c>
      <c r="M216" s="115">
        <v>5.0710066570827497</v>
      </c>
      <c r="N216" s="115">
        <v>5.5499370635806304</v>
      </c>
      <c r="O216" s="115"/>
      <c r="P216" s="107"/>
      <c r="Q216" s="115">
        <v>6.1101188459627398</v>
      </c>
      <c r="R216" s="110"/>
    </row>
    <row r="217" spans="1:18" x14ac:dyDescent="0.25">
      <c r="A217" s="136"/>
      <c r="B217" s="136"/>
      <c r="C217" s="136"/>
      <c r="D217" s="118"/>
      <c r="E217" s="118"/>
      <c r="F217" s="118"/>
      <c r="G217" s="118"/>
      <c r="H217" s="118"/>
      <c r="I217" s="118"/>
      <c r="J217" s="118"/>
      <c r="K217" s="118"/>
      <c r="L217" s="118"/>
      <c r="M217" s="118"/>
      <c r="N217" s="118" t="s">
        <v>4</v>
      </c>
      <c r="O217" s="118" t="s">
        <v>5</v>
      </c>
      <c r="P217" s="118" t="s">
        <v>6</v>
      </c>
      <c r="Q217" s="118" t="s">
        <v>46</v>
      </c>
      <c r="R217" s="110"/>
    </row>
    <row r="218" spans="1:18" x14ac:dyDescent="0.25">
      <c r="A218" s="136"/>
      <c r="B218" s="136"/>
      <c r="C218" s="136"/>
      <c r="D218" s="118"/>
      <c r="E218" s="118"/>
      <c r="F218" s="118"/>
      <c r="G218" s="118"/>
      <c r="H218" s="118"/>
      <c r="I218" s="118"/>
      <c r="J218" s="118"/>
      <c r="K218" s="118"/>
      <c r="L218" s="118"/>
      <c r="M218" s="118"/>
      <c r="N218" s="118" t="s">
        <v>0</v>
      </c>
      <c r="O218" s="118" t="s">
        <v>0</v>
      </c>
      <c r="P218" s="118" t="s">
        <v>0</v>
      </c>
      <c r="Q218" s="118" t="s">
        <v>0</v>
      </c>
      <c r="R218" s="110"/>
    </row>
    <row r="219" spans="1:18" x14ac:dyDescent="0.25">
      <c r="A219" s="118" t="s">
        <v>7</v>
      </c>
      <c r="B219" s="118" t="s">
        <v>8</v>
      </c>
      <c r="C219" s="118" t="s">
        <v>9</v>
      </c>
      <c r="D219" s="118"/>
      <c r="E219" s="118"/>
      <c r="F219" s="118"/>
      <c r="G219" s="118"/>
      <c r="H219" s="118"/>
      <c r="I219" s="118"/>
      <c r="J219" s="118"/>
      <c r="K219" s="118"/>
      <c r="L219" s="118"/>
      <c r="M219" s="118"/>
      <c r="N219" s="118"/>
      <c r="O219" s="118"/>
      <c r="P219" s="118"/>
      <c r="Q219" s="118"/>
      <c r="R219" s="110"/>
    </row>
    <row r="220" spans="1:18" x14ac:dyDescent="0.25">
      <c r="A220" s="112" t="s">
        <v>387</v>
      </c>
      <c r="B220" s="112"/>
      <c r="C220" s="112"/>
      <c r="D220" s="112"/>
      <c r="E220" s="112"/>
      <c r="F220" s="112"/>
      <c r="G220" s="112"/>
      <c r="H220" s="112"/>
      <c r="I220" s="112"/>
      <c r="J220" s="112"/>
      <c r="K220" s="112"/>
      <c r="L220" s="112"/>
      <c r="M220" s="112"/>
      <c r="N220" s="112"/>
      <c r="O220" s="112"/>
      <c r="P220" s="112"/>
      <c r="Q220" s="112"/>
      <c r="R220" s="110"/>
    </row>
    <row r="221" spans="1:18" x14ac:dyDescent="0.25">
      <c r="A221" s="113" t="s">
        <v>163</v>
      </c>
      <c r="B221" s="114">
        <v>43973</v>
      </c>
      <c r="C221" s="115">
        <v>33.96</v>
      </c>
      <c r="D221" s="115"/>
      <c r="E221" s="115"/>
      <c r="F221" s="115"/>
      <c r="G221" s="115"/>
      <c r="H221" s="115"/>
      <c r="I221" s="115"/>
      <c r="J221" s="115"/>
      <c r="K221" s="115"/>
      <c r="L221" s="115"/>
      <c r="M221" s="115"/>
      <c r="N221" s="115">
        <v>-17.304743552404599</v>
      </c>
      <c r="O221" s="115">
        <v>-0.53076226715201502</v>
      </c>
      <c r="P221" s="115">
        <v>4.3829884664404597</v>
      </c>
      <c r="Q221" s="115">
        <v>16.1503496704421</v>
      </c>
      <c r="R221" s="110"/>
    </row>
    <row r="222" spans="1:18" x14ac:dyDescent="0.25">
      <c r="A222" s="113" t="s">
        <v>164</v>
      </c>
      <c r="B222" s="114">
        <v>43973</v>
      </c>
      <c r="C222" s="115">
        <v>27.71</v>
      </c>
      <c r="D222" s="115"/>
      <c r="E222" s="115"/>
      <c r="F222" s="115"/>
      <c r="G222" s="115"/>
      <c r="H222" s="115"/>
      <c r="I222" s="115"/>
      <c r="J222" s="115"/>
      <c r="K222" s="115"/>
      <c r="L222" s="115"/>
      <c r="M222" s="115"/>
      <c r="N222" s="115">
        <v>-15.7830043357303</v>
      </c>
      <c r="O222" s="115">
        <v>0.48777619491803997</v>
      </c>
      <c r="P222" s="115">
        <v>5.2655473665898702</v>
      </c>
      <c r="Q222" s="115">
        <v>17.7894080394958</v>
      </c>
      <c r="R222" s="110"/>
    </row>
    <row r="223" spans="1:18" x14ac:dyDescent="0.25">
      <c r="A223" s="113" t="s">
        <v>165</v>
      </c>
      <c r="B223" s="114">
        <v>43973</v>
      </c>
      <c r="C223" s="115">
        <v>42.827199999999998</v>
      </c>
      <c r="D223" s="115"/>
      <c r="E223" s="115"/>
      <c r="F223" s="115"/>
      <c r="G223" s="115"/>
      <c r="H223" s="115"/>
      <c r="I223" s="115"/>
      <c r="J223" s="115"/>
      <c r="K223" s="115"/>
      <c r="L223" s="115"/>
      <c r="M223" s="115"/>
      <c r="N223" s="115">
        <v>-10.985345061789101</v>
      </c>
      <c r="O223" s="115">
        <v>4.9974367162589299</v>
      </c>
      <c r="P223" s="115">
        <v>6.6844371835754899</v>
      </c>
      <c r="Q223" s="115">
        <v>25.3178135638919</v>
      </c>
      <c r="R223" s="110"/>
    </row>
    <row r="224" spans="1:18" x14ac:dyDescent="0.25">
      <c r="A224" s="113" t="s">
        <v>166</v>
      </c>
      <c r="B224" s="114">
        <v>43973</v>
      </c>
      <c r="C224" s="115">
        <v>37.58</v>
      </c>
      <c r="D224" s="115"/>
      <c r="E224" s="115"/>
      <c r="F224" s="115"/>
      <c r="G224" s="115"/>
      <c r="H224" s="115"/>
      <c r="I224" s="115"/>
      <c r="J224" s="115"/>
      <c r="K224" s="115"/>
      <c r="L224" s="115"/>
      <c r="M224" s="115"/>
      <c r="N224" s="115">
        <v>-19.936862385129</v>
      </c>
      <c r="O224" s="115">
        <v>-5.52831423471057</v>
      </c>
      <c r="P224" s="115">
        <v>-0.163452439096092</v>
      </c>
      <c r="Q224" s="115">
        <v>-1.2213287073417201</v>
      </c>
      <c r="R224" s="110"/>
    </row>
    <row r="225" spans="1:18" x14ac:dyDescent="0.25">
      <c r="A225" s="113" t="s">
        <v>167</v>
      </c>
      <c r="B225" s="114">
        <v>43973</v>
      </c>
      <c r="C225" s="115">
        <v>35.500999999999998</v>
      </c>
      <c r="D225" s="115"/>
      <c r="E225" s="115"/>
      <c r="F225" s="115"/>
      <c r="G225" s="115"/>
      <c r="H225" s="115"/>
      <c r="I225" s="115"/>
      <c r="J225" s="115"/>
      <c r="K225" s="115"/>
      <c r="L225" s="115"/>
      <c r="M225" s="115"/>
      <c r="N225" s="115">
        <v>-10.3272437805343</v>
      </c>
      <c r="O225" s="115">
        <v>1.2911507670042901</v>
      </c>
      <c r="P225" s="115">
        <v>3.8116079555997602</v>
      </c>
      <c r="Q225" s="115">
        <v>14.6753899789147</v>
      </c>
      <c r="R225" s="110"/>
    </row>
    <row r="226" spans="1:18" x14ac:dyDescent="0.25">
      <c r="A226" s="113" t="s">
        <v>168</v>
      </c>
      <c r="B226" s="114">
        <v>43973</v>
      </c>
      <c r="C226" s="115">
        <v>8.09</v>
      </c>
      <c r="D226" s="115"/>
      <c r="E226" s="115"/>
      <c r="F226" s="115"/>
      <c r="G226" s="115"/>
      <c r="H226" s="115"/>
      <c r="I226" s="115"/>
      <c r="J226" s="115"/>
      <c r="K226" s="115"/>
      <c r="L226" s="115"/>
      <c r="M226" s="115"/>
      <c r="N226" s="115">
        <v>-4.8103503696560601</v>
      </c>
      <c r="O226" s="115"/>
      <c r="P226" s="115"/>
      <c r="Q226" s="115">
        <v>-8.4708383961117892</v>
      </c>
      <c r="R226" s="110"/>
    </row>
    <row r="227" spans="1:18" x14ac:dyDescent="0.25">
      <c r="A227" s="113" t="s">
        <v>169</v>
      </c>
      <c r="B227" s="114">
        <v>43973</v>
      </c>
      <c r="C227" s="115">
        <v>9.77</v>
      </c>
      <c r="D227" s="115"/>
      <c r="E227" s="115"/>
      <c r="F227" s="115"/>
      <c r="G227" s="115"/>
      <c r="H227" s="115"/>
      <c r="I227" s="115"/>
      <c r="J227" s="115"/>
      <c r="K227" s="115"/>
      <c r="L227" s="115"/>
      <c r="M227" s="115"/>
      <c r="N227" s="115">
        <v>-8.24033453911081</v>
      </c>
      <c r="O227" s="115"/>
      <c r="P227" s="115"/>
      <c r="Q227" s="115">
        <v>-1.4449225473321901</v>
      </c>
      <c r="R227" s="110"/>
    </row>
    <row r="228" spans="1:18" x14ac:dyDescent="0.25">
      <c r="A228" s="113" t="s">
        <v>170</v>
      </c>
      <c r="B228" s="114">
        <v>43973</v>
      </c>
      <c r="C228" s="115">
        <v>52.17</v>
      </c>
      <c r="D228" s="115"/>
      <c r="E228" s="115"/>
      <c r="F228" s="115"/>
      <c r="G228" s="115"/>
      <c r="H228" s="115"/>
      <c r="I228" s="115"/>
      <c r="J228" s="115"/>
      <c r="K228" s="115"/>
      <c r="L228" s="115"/>
      <c r="M228" s="115"/>
      <c r="N228" s="115">
        <v>-5.0453218773152004</v>
      </c>
      <c r="O228" s="115">
        <v>4.0688445674683997</v>
      </c>
      <c r="P228" s="115">
        <v>6.5222192579566496</v>
      </c>
      <c r="Q228" s="115">
        <v>16.658967355979598</v>
      </c>
      <c r="R228" s="110"/>
    </row>
    <row r="229" spans="1:18" x14ac:dyDescent="0.25">
      <c r="A229" s="113" t="s">
        <v>171</v>
      </c>
      <c r="B229" s="114">
        <v>43973</v>
      </c>
      <c r="C229" s="115">
        <v>60.41</v>
      </c>
      <c r="D229" s="115"/>
      <c r="E229" s="115"/>
      <c r="F229" s="115"/>
      <c r="G229" s="115"/>
      <c r="H229" s="115"/>
      <c r="I229" s="115"/>
      <c r="J229" s="115"/>
      <c r="K229" s="115"/>
      <c r="L229" s="115"/>
      <c r="M229" s="115"/>
      <c r="N229" s="115">
        <v>-11.442858378336799</v>
      </c>
      <c r="O229" s="115">
        <v>3.4159957795058302</v>
      </c>
      <c r="P229" s="115">
        <v>5.6565028769347201</v>
      </c>
      <c r="Q229" s="115">
        <v>13.831992004889999</v>
      </c>
      <c r="R229" s="110"/>
    </row>
    <row r="230" spans="1:18" x14ac:dyDescent="0.25">
      <c r="A230" s="113" t="s">
        <v>172</v>
      </c>
      <c r="B230" s="114">
        <v>43973</v>
      </c>
      <c r="C230" s="115">
        <v>41.889000000000003</v>
      </c>
      <c r="D230" s="115"/>
      <c r="E230" s="115"/>
      <c r="F230" s="115"/>
      <c r="G230" s="115"/>
      <c r="H230" s="115"/>
      <c r="I230" s="115"/>
      <c r="J230" s="115"/>
      <c r="K230" s="115"/>
      <c r="L230" s="115"/>
      <c r="M230" s="115"/>
      <c r="N230" s="115">
        <v>-16.844054674732099</v>
      </c>
      <c r="O230" s="115">
        <v>-0.97173393697063204</v>
      </c>
      <c r="P230" s="115">
        <v>6.2147855202736304</v>
      </c>
      <c r="Q230" s="115">
        <v>16.401831047362101</v>
      </c>
      <c r="R230" s="110"/>
    </row>
    <row r="231" spans="1:18" x14ac:dyDescent="0.25">
      <c r="A231" s="113" t="s">
        <v>173</v>
      </c>
      <c r="B231" s="114">
        <v>43973</v>
      </c>
      <c r="C231" s="115">
        <v>40.1</v>
      </c>
      <c r="D231" s="115"/>
      <c r="E231" s="115"/>
      <c r="F231" s="115"/>
      <c r="G231" s="115"/>
      <c r="H231" s="115"/>
      <c r="I231" s="115"/>
      <c r="J231" s="115"/>
      <c r="K231" s="115"/>
      <c r="L231" s="115"/>
      <c r="M231" s="115"/>
      <c r="N231" s="115">
        <v>-19.489141208150201</v>
      </c>
      <c r="O231" s="115">
        <v>-2.8827128676653899</v>
      </c>
      <c r="P231" s="115">
        <v>1.5458609836863999</v>
      </c>
      <c r="Q231" s="115">
        <v>11.441339901747799</v>
      </c>
      <c r="R231" s="110"/>
    </row>
    <row r="232" spans="1:18" x14ac:dyDescent="0.25">
      <c r="A232" s="113" t="s">
        <v>174</v>
      </c>
      <c r="B232" s="114">
        <v>43973</v>
      </c>
      <c r="C232" s="115">
        <v>12.0548</v>
      </c>
      <c r="D232" s="115"/>
      <c r="E232" s="115"/>
      <c r="F232" s="115"/>
      <c r="G232" s="115"/>
      <c r="H232" s="115"/>
      <c r="I232" s="115"/>
      <c r="J232" s="115"/>
      <c r="K232" s="115"/>
      <c r="L232" s="115"/>
      <c r="M232" s="115"/>
      <c r="N232" s="115">
        <v>-20.404909819371898</v>
      </c>
      <c r="O232" s="115">
        <v>-2.90056630161564</v>
      </c>
      <c r="P232" s="115"/>
      <c r="Q232" s="115">
        <v>4.6729096573208704</v>
      </c>
      <c r="R232" s="110"/>
    </row>
    <row r="233" spans="1:18" x14ac:dyDescent="0.25">
      <c r="A233" s="113" t="s">
        <v>175</v>
      </c>
      <c r="B233" s="114">
        <v>43973</v>
      </c>
      <c r="C233" s="115">
        <v>437.59710000000001</v>
      </c>
      <c r="D233" s="115"/>
      <c r="E233" s="115"/>
      <c r="F233" s="115"/>
      <c r="G233" s="115"/>
      <c r="H233" s="115"/>
      <c r="I233" s="115"/>
      <c r="J233" s="115"/>
      <c r="K233" s="115"/>
      <c r="L233" s="115"/>
      <c r="M233" s="115"/>
      <c r="N233" s="115">
        <v>-26.6542246515071</v>
      </c>
      <c r="O233" s="115">
        <v>-5.0635915998376202</v>
      </c>
      <c r="P233" s="115">
        <v>0.37355498396880898</v>
      </c>
      <c r="Q233" s="115">
        <v>10.8704736812739</v>
      </c>
      <c r="R233" s="110"/>
    </row>
    <row r="234" spans="1:18" x14ac:dyDescent="0.25">
      <c r="A234" s="113" t="s">
        <v>176</v>
      </c>
      <c r="B234" s="114">
        <v>43973</v>
      </c>
      <c r="C234" s="115">
        <v>280.98200000000003</v>
      </c>
      <c r="D234" s="115"/>
      <c r="E234" s="115"/>
      <c r="F234" s="115"/>
      <c r="G234" s="115"/>
      <c r="H234" s="115"/>
      <c r="I234" s="115"/>
      <c r="J234" s="115"/>
      <c r="K234" s="115"/>
      <c r="L234" s="115"/>
      <c r="M234" s="115"/>
      <c r="N234" s="115">
        <v>-25.446074535828</v>
      </c>
      <c r="O234" s="115">
        <v>-3.0658676147817898</v>
      </c>
      <c r="P234" s="115">
        <v>3.5132238789177501</v>
      </c>
      <c r="Q234" s="115">
        <v>12.3628937009191</v>
      </c>
      <c r="R234" s="110"/>
    </row>
    <row r="235" spans="1:18" x14ac:dyDescent="0.25">
      <c r="A235" s="113" t="s">
        <v>177</v>
      </c>
      <c r="B235" s="114">
        <v>43973</v>
      </c>
      <c r="C235" s="115">
        <v>393.08199999999999</v>
      </c>
      <c r="D235" s="115"/>
      <c r="E235" s="115"/>
      <c r="F235" s="115"/>
      <c r="G235" s="115"/>
      <c r="H235" s="115"/>
      <c r="I235" s="115"/>
      <c r="J235" s="115"/>
      <c r="K235" s="115"/>
      <c r="L235" s="115"/>
      <c r="M235" s="115"/>
      <c r="N235" s="115">
        <v>-27.673103414333799</v>
      </c>
      <c r="O235" s="115">
        <v>-6.9815439908766104</v>
      </c>
      <c r="P235" s="115">
        <v>-0.31066079952386</v>
      </c>
      <c r="Q235" s="115">
        <v>8.2645501983426009</v>
      </c>
      <c r="R235" s="110"/>
    </row>
    <row r="236" spans="1:18" x14ac:dyDescent="0.25">
      <c r="A236" s="113" t="s">
        <v>178</v>
      </c>
      <c r="B236" s="114">
        <v>43973</v>
      </c>
      <c r="C236" s="115">
        <v>30.0334</v>
      </c>
      <c r="D236" s="115"/>
      <c r="E236" s="115"/>
      <c r="F236" s="115"/>
      <c r="G236" s="115"/>
      <c r="H236" s="115"/>
      <c r="I236" s="115"/>
      <c r="J236" s="115"/>
      <c r="K236" s="115"/>
      <c r="L236" s="115"/>
      <c r="M236" s="115"/>
      <c r="N236" s="115">
        <v>-21.092866621309099</v>
      </c>
      <c r="O236" s="115">
        <v>-5.1321627488735801</v>
      </c>
      <c r="P236" s="115">
        <v>2.1967861502558801</v>
      </c>
      <c r="Q236" s="115">
        <v>10.428867531894699</v>
      </c>
      <c r="R236" s="110"/>
    </row>
    <row r="237" spans="1:18" x14ac:dyDescent="0.25">
      <c r="A237" s="113" t="s">
        <v>179</v>
      </c>
      <c r="B237" s="114">
        <v>43973</v>
      </c>
      <c r="C237" s="115">
        <v>320.61</v>
      </c>
      <c r="D237" s="115"/>
      <c r="E237" s="115"/>
      <c r="F237" s="115"/>
      <c r="G237" s="115"/>
      <c r="H237" s="115"/>
      <c r="I237" s="115"/>
      <c r="J237" s="115"/>
      <c r="K237" s="115"/>
      <c r="L237" s="115"/>
      <c r="M237" s="115"/>
      <c r="N237" s="115">
        <v>-20.9007771412744</v>
      </c>
      <c r="O237" s="115">
        <v>-1.4495513082939899</v>
      </c>
      <c r="P237" s="115">
        <v>3.2982243040361801</v>
      </c>
      <c r="Q237" s="115">
        <v>13.7420362609816</v>
      </c>
      <c r="R237" s="110"/>
    </row>
    <row r="238" spans="1:18" x14ac:dyDescent="0.25">
      <c r="A238" s="113" t="s">
        <v>180</v>
      </c>
      <c r="B238" s="114">
        <v>43973</v>
      </c>
      <c r="C238" s="115">
        <v>7.99</v>
      </c>
      <c r="D238" s="115"/>
      <c r="E238" s="115"/>
      <c r="F238" s="115"/>
      <c r="G238" s="115"/>
      <c r="H238" s="115"/>
      <c r="I238" s="115"/>
      <c r="J238" s="115"/>
      <c r="K238" s="115"/>
      <c r="L238" s="115"/>
      <c r="M238" s="115"/>
      <c r="N238" s="115">
        <v>-27.551328502415501</v>
      </c>
      <c r="O238" s="115"/>
      <c r="P238" s="115"/>
      <c r="Q238" s="115">
        <v>-9.2749683944374208</v>
      </c>
      <c r="R238" s="110"/>
    </row>
    <row r="239" spans="1:18" x14ac:dyDescent="0.25">
      <c r="A239" s="113" t="s">
        <v>181</v>
      </c>
      <c r="B239" s="114">
        <v>43973</v>
      </c>
      <c r="C239" s="115">
        <v>23.89</v>
      </c>
      <c r="D239" s="115"/>
      <c r="E239" s="115"/>
      <c r="F239" s="115"/>
      <c r="G239" s="115"/>
      <c r="H239" s="115"/>
      <c r="I239" s="115"/>
      <c r="J239" s="115"/>
      <c r="K239" s="115"/>
      <c r="L239" s="115"/>
      <c r="M239" s="115"/>
      <c r="N239" s="115">
        <v>-13.2486388384755</v>
      </c>
      <c r="O239" s="115">
        <v>-0.38580130402351098</v>
      </c>
      <c r="P239" s="115">
        <v>3.0342832441060099</v>
      </c>
      <c r="Q239" s="115">
        <v>20.727105478332</v>
      </c>
      <c r="R239" s="110"/>
    </row>
    <row r="240" spans="1:18" x14ac:dyDescent="0.25">
      <c r="A240" s="113" t="s">
        <v>182</v>
      </c>
      <c r="B240" s="114">
        <v>43973</v>
      </c>
      <c r="C240" s="115">
        <v>43.96</v>
      </c>
      <c r="D240" s="115"/>
      <c r="E240" s="115"/>
      <c r="F240" s="115"/>
      <c r="G240" s="115"/>
      <c r="H240" s="115"/>
      <c r="I240" s="115"/>
      <c r="J240" s="115"/>
      <c r="K240" s="115"/>
      <c r="L240" s="115"/>
      <c r="M240" s="115"/>
      <c r="N240" s="115">
        <v>-26.4526815047005</v>
      </c>
      <c r="O240" s="115">
        <v>-4.1722002458153904</v>
      </c>
      <c r="P240" s="115">
        <v>1.41378190315088</v>
      </c>
      <c r="Q240" s="115">
        <v>13.126530749075901</v>
      </c>
      <c r="R240" s="110"/>
    </row>
    <row r="241" spans="1:18" x14ac:dyDescent="0.25">
      <c r="A241" s="113" t="s">
        <v>183</v>
      </c>
      <c r="B241" s="114">
        <v>43973</v>
      </c>
      <c r="C241" s="115">
        <v>7.85</v>
      </c>
      <c r="D241" s="115"/>
      <c r="E241" s="115"/>
      <c r="F241" s="115"/>
      <c r="G241" s="115"/>
      <c r="H241" s="115"/>
      <c r="I241" s="115"/>
      <c r="J241" s="115"/>
      <c r="K241" s="115"/>
      <c r="L241" s="115"/>
      <c r="M241" s="115"/>
      <c r="N241" s="115">
        <v>-19.925023534588899</v>
      </c>
      <c r="O241" s="115"/>
      <c r="P241" s="115"/>
      <c r="Q241" s="115">
        <v>-8.9583333333333393</v>
      </c>
      <c r="R241" s="110"/>
    </row>
    <row r="242" spans="1:18" x14ac:dyDescent="0.25">
      <c r="A242" s="113" t="s">
        <v>184</v>
      </c>
      <c r="B242" s="114">
        <v>43973</v>
      </c>
      <c r="C242" s="115">
        <v>47.5</v>
      </c>
      <c r="D242" s="115"/>
      <c r="E242" s="115"/>
      <c r="F242" s="115"/>
      <c r="G242" s="115"/>
      <c r="H242" s="115"/>
      <c r="I242" s="115"/>
      <c r="J242" s="115"/>
      <c r="K242" s="115"/>
      <c r="L242" s="115"/>
      <c r="M242" s="115"/>
      <c r="N242" s="115">
        <v>-14.513214921502801</v>
      </c>
      <c r="O242" s="115">
        <v>1.9127678728120101</v>
      </c>
      <c r="P242" s="115">
        <v>6.2943202764488202</v>
      </c>
      <c r="Q242" s="115">
        <v>19.024937230700399</v>
      </c>
      <c r="R242" s="110"/>
    </row>
    <row r="243" spans="1:18" x14ac:dyDescent="0.25">
      <c r="A243" s="113" t="s">
        <v>185</v>
      </c>
      <c r="B243" s="114">
        <v>43973</v>
      </c>
      <c r="C243" s="115">
        <v>8.0184999999999995</v>
      </c>
      <c r="D243" s="115"/>
      <c r="E243" s="115"/>
      <c r="F243" s="115"/>
      <c r="G243" s="115"/>
      <c r="H243" s="115"/>
      <c r="I243" s="115"/>
      <c r="J243" s="115"/>
      <c r="K243" s="115"/>
      <c r="L243" s="115"/>
      <c r="M243" s="115"/>
      <c r="N243" s="115"/>
      <c r="O243" s="115"/>
      <c r="P243" s="115"/>
      <c r="Q243" s="115">
        <v>-33.329377880184303</v>
      </c>
      <c r="R243" s="110"/>
    </row>
    <row r="244" spans="1:18" x14ac:dyDescent="0.25">
      <c r="A244" s="113" t="s">
        <v>186</v>
      </c>
      <c r="B244" s="114">
        <v>43973</v>
      </c>
      <c r="C244" s="115">
        <v>14.6997</v>
      </c>
      <c r="D244" s="115"/>
      <c r="E244" s="115"/>
      <c r="F244" s="115"/>
      <c r="G244" s="115"/>
      <c r="H244" s="115"/>
      <c r="I244" s="115"/>
      <c r="J244" s="115"/>
      <c r="K244" s="115"/>
      <c r="L244" s="115"/>
      <c r="M244" s="115"/>
      <c r="N244" s="115">
        <v>-19.943075610439202</v>
      </c>
      <c r="O244" s="115">
        <v>-1.37343048078443</v>
      </c>
      <c r="P244" s="115">
        <v>4.4116492704225401</v>
      </c>
      <c r="Q244" s="115">
        <v>14.299213783404101</v>
      </c>
      <c r="R244" s="110"/>
    </row>
    <row r="245" spans="1:18" x14ac:dyDescent="0.25">
      <c r="A245" s="113" t="s">
        <v>187</v>
      </c>
      <c r="B245" s="114">
        <v>43973</v>
      </c>
      <c r="C245" s="115">
        <v>39.536000000000001</v>
      </c>
      <c r="D245" s="115"/>
      <c r="E245" s="115"/>
      <c r="F245" s="115"/>
      <c r="G245" s="115"/>
      <c r="H245" s="115"/>
      <c r="I245" s="115"/>
      <c r="J245" s="115"/>
      <c r="K245" s="115"/>
      <c r="L245" s="115"/>
      <c r="M245" s="115"/>
      <c r="N245" s="115">
        <v>-17.738882127886399</v>
      </c>
      <c r="O245" s="115">
        <v>-1.03331935567778</v>
      </c>
      <c r="P245" s="115">
        <v>4.7543088366113704</v>
      </c>
      <c r="Q245" s="115">
        <v>12.7909340128016</v>
      </c>
      <c r="R245" s="110"/>
    </row>
    <row r="246" spans="1:18" x14ac:dyDescent="0.25">
      <c r="A246" s="113" t="s">
        <v>188</v>
      </c>
      <c r="B246" s="114">
        <v>43973</v>
      </c>
      <c r="C246" s="115">
        <v>44.567</v>
      </c>
      <c r="D246" s="115"/>
      <c r="E246" s="115"/>
      <c r="F246" s="115"/>
      <c r="G246" s="115"/>
      <c r="H246" s="115"/>
      <c r="I246" s="115"/>
      <c r="J246" s="115"/>
      <c r="K246" s="115"/>
      <c r="L246" s="115"/>
      <c r="M246" s="115"/>
      <c r="N246" s="115">
        <v>-19.728877831014799</v>
      </c>
      <c r="O246" s="115">
        <v>-3.9184171812476198</v>
      </c>
      <c r="P246" s="115">
        <v>3.4741329391120201</v>
      </c>
      <c r="Q246" s="115">
        <v>11.9608670790905</v>
      </c>
      <c r="R246" s="110"/>
    </row>
    <row r="247" spans="1:18" x14ac:dyDescent="0.25">
      <c r="A247" s="113" t="s">
        <v>189</v>
      </c>
      <c r="B247" s="114">
        <v>43973</v>
      </c>
      <c r="C247" s="115">
        <v>57.815800000000003</v>
      </c>
      <c r="D247" s="115"/>
      <c r="E247" s="115"/>
      <c r="F247" s="115"/>
      <c r="G247" s="115"/>
      <c r="H247" s="115"/>
      <c r="I247" s="115"/>
      <c r="J247" s="115"/>
      <c r="K247" s="115"/>
      <c r="L247" s="115"/>
      <c r="M247" s="115"/>
      <c r="N247" s="115">
        <v>-17.829934439113998</v>
      </c>
      <c r="O247" s="115">
        <v>-2.79709441005206E-2</v>
      </c>
      <c r="P247" s="115">
        <v>2.2458941453774299</v>
      </c>
      <c r="Q247" s="115">
        <v>12.5444408809179</v>
      </c>
      <c r="R247" s="110"/>
    </row>
    <row r="248" spans="1:18" x14ac:dyDescent="0.25">
      <c r="A248" s="113" t="s">
        <v>190</v>
      </c>
      <c r="B248" s="114">
        <v>43973</v>
      </c>
      <c r="C248" s="115">
        <v>9.7932000000000006</v>
      </c>
      <c r="D248" s="115"/>
      <c r="E248" s="115"/>
      <c r="F248" s="115"/>
      <c r="G248" s="115"/>
      <c r="H248" s="115"/>
      <c r="I248" s="115"/>
      <c r="J248" s="115"/>
      <c r="K248" s="115"/>
      <c r="L248" s="115"/>
      <c r="M248" s="115"/>
      <c r="N248" s="115">
        <v>-19.992252105174899</v>
      </c>
      <c r="O248" s="115">
        <v>-4.5405596398875696</v>
      </c>
      <c r="P248" s="115"/>
      <c r="Q248" s="115">
        <v>-0.57532012195121696</v>
      </c>
      <c r="R248" s="110"/>
    </row>
    <row r="249" spans="1:18" x14ac:dyDescent="0.25">
      <c r="A249" s="113" t="s">
        <v>191</v>
      </c>
      <c r="B249" s="114">
        <v>43973</v>
      </c>
      <c r="C249" s="115">
        <v>15.265000000000001</v>
      </c>
      <c r="D249" s="115"/>
      <c r="E249" s="115"/>
      <c r="F249" s="115"/>
      <c r="G249" s="115"/>
      <c r="H249" s="115"/>
      <c r="I249" s="115"/>
      <c r="J249" s="115"/>
      <c r="K249" s="115"/>
      <c r="L249" s="115"/>
      <c r="M249" s="115"/>
      <c r="N249" s="115">
        <v>-16.8653980457313</v>
      </c>
      <c r="O249" s="115">
        <v>2.05696547963622</v>
      </c>
      <c r="P249" s="115"/>
      <c r="Q249" s="115">
        <v>11.958462974486601</v>
      </c>
      <c r="R249" s="110"/>
    </row>
    <row r="250" spans="1:18" x14ac:dyDescent="0.25">
      <c r="A250" s="113" t="s">
        <v>192</v>
      </c>
      <c r="B250" s="114">
        <v>43973</v>
      </c>
      <c r="C250" s="115">
        <v>14.6563</v>
      </c>
      <c r="D250" s="115"/>
      <c r="E250" s="115"/>
      <c r="F250" s="115"/>
      <c r="G250" s="115"/>
      <c r="H250" s="115"/>
      <c r="I250" s="115"/>
      <c r="J250" s="115"/>
      <c r="K250" s="115"/>
      <c r="L250" s="115"/>
      <c r="M250" s="115"/>
      <c r="N250" s="115">
        <v>-18.846183060986199</v>
      </c>
      <c r="O250" s="115">
        <v>-2.2583923035586402</v>
      </c>
      <c r="P250" s="115">
        <v>7.0748640165287204</v>
      </c>
      <c r="Q250" s="115">
        <v>8.7245867556468202</v>
      </c>
      <c r="R250" s="110"/>
    </row>
    <row r="251" spans="1:18" x14ac:dyDescent="0.25">
      <c r="A251" s="113" t="s">
        <v>193</v>
      </c>
      <c r="B251" s="114">
        <v>43973</v>
      </c>
      <c r="C251" s="115">
        <v>38.391399999999997</v>
      </c>
      <c r="D251" s="115"/>
      <c r="E251" s="115"/>
      <c r="F251" s="115"/>
      <c r="G251" s="115"/>
      <c r="H251" s="115"/>
      <c r="I251" s="115"/>
      <c r="J251" s="115"/>
      <c r="K251" s="115"/>
      <c r="L251" s="115"/>
      <c r="M251" s="115"/>
      <c r="N251" s="115">
        <v>-33.878817163634103</v>
      </c>
      <c r="O251" s="115">
        <v>-11.421703650874299</v>
      </c>
      <c r="P251" s="115">
        <v>-3.9943722280591998</v>
      </c>
      <c r="Q251" s="115">
        <v>7.4173946964505602</v>
      </c>
      <c r="R251" s="110"/>
    </row>
    <row r="252" spans="1:18" x14ac:dyDescent="0.25">
      <c r="A252" s="113" t="s">
        <v>194</v>
      </c>
      <c r="B252" s="114">
        <v>43973</v>
      </c>
      <c r="C252" s="115">
        <v>9.2414000000000005</v>
      </c>
      <c r="D252" s="115"/>
      <c r="E252" s="115"/>
      <c r="F252" s="115"/>
      <c r="G252" s="115"/>
      <c r="H252" s="115"/>
      <c r="I252" s="115"/>
      <c r="J252" s="115"/>
      <c r="K252" s="115"/>
      <c r="L252" s="115"/>
      <c r="M252" s="115"/>
      <c r="N252" s="115"/>
      <c r="O252" s="115"/>
      <c r="P252" s="115"/>
      <c r="Q252" s="115">
        <v>-9.1382508250824994</v>
      </c>
      <c r="R252" s="110"/>
    </row>
    <row r="253" spans="1:18" x14ac:dyDescent="0.25">
      <c r="A253" s="113" t="s">
        <v>195</v>
      </c>
      <c r="B253" s="114">
        <v>43973</v>
      </c>
      <c r="C253" s="115">
        <v>12.19</v>
      </c>
      <c r="D253" s="115"/>
      <c r="E253" s="115"/>
      <c r="F253" s="115"/>
      <c r="G253" s="115"/>
      <c r="H253" s="115"/>
      <c r="I253" s="115"/>
      <c r="J253" s="115"/>
      <c r="K253" s="115"/>
      <c r="L253" s="115"/>
      <c r="M253" s="115"/>
      <c r="N253" s="115">
        <v>-19.165516916714701</v>
      </c>
      <c r="O253" s="115">
        <v>-1.3876216545012201</v>
      </c>
      <c r="P253" s="115"/>
      <c r="Q253" s="115">
        <v>4.9221059113300498</v>
      </c>
      <c r="R253" s="110"/>
    </row>
    <row r="254" spans="1:18" x14ac:dyDescent="0.25">
      <c r="A254" s="113" t="s">
        <v>196</v>
      </c>
      <c r="B254" s="114">
        <v>43973</v>
      </c>
      <c r="C254" s="115">
        <v>155.18</v>
      </c>
      <c r="D254" s="115"/>
      <c r="E254" s="115"/>
      <c r="F254" s="115"/>
      <c r="G254" s="115"/>
      <c r="H254" s="115"/>
      <c r="I254" s="115"/>
      <c r="J254" s="115"/>
      <c r="K254" s="115"/>
      <c r="L254" s="115"/>
      <c r="M254" s="115"/>
      <c r="N254" s="115">
        <v>-22.924785420819301</v>
      </c>
      <c r="O254" s="115">
        <v>-5.4538757877189603</v>
      </c>
      <c r="P254" s="115">
        <v>-0.18494703420962499</v>
      </c>
      <c r="Q254" s="115">
        <v>7.0837213550792901</v>
      </c>
      <c r="R254" s="110"/>
    </row>
    <row r="255" spans="1:18" x14ac:dyDescent="0.25">
      <c r="A255" s="113" t="s">
        <v>197</v>
      </c>
      <c r="B255" s="114">
        <v>43973</v>
      </c>
      <c r="C255" s="115">
        <v>166.96</v>
      </c>
      <c r="D255" s="115"/>
      <c r="E255" s="115"/>
      <c r="F255" s="115"/>
      <c r="G255" s="115"/>
      <c r="H255" s="115"/>
      <c r="I255" s="115"/>
      <c r="J255" s="115"/>
      <c r="K255" s="115"/>
      <c r="L255" s="115"/>
      <c r="M255" s="115"/>
      <c r="N255" s="115">
        <v>-22.080895926153602</v>
      </c>
      <c r="O255" s="115">
        <v>-3.7632316962746701</v>
      </c>
      <c r="P255" s="115">
        <v>3.5116445801244298</v>
      </c>
      <c r="Q255" s="115">
        <v>12.8307202484242</v>
      </c>
      <c r="R255" s="110"/>
    </row>
    <row r="256" spans="1:18" x14ac:dyDescent="0.25">
      <c r="A256" s="113" t="s">
        <v>198</v>
      </c>
      <c r="B256" s="114">
        <v>43973</v>
      </c>
      <c r="C256" s="115">
        <v>84.389399999999995</v>
      </c>
      <c r="D256" s="115"/>
      <c r="E256" s="115"/>
      <c r="F256" s="115"/>
      <c r="G256" s="115"/>
      <c r="H256" s="115"/>
      <c r="I256" s="115"/>
      <c r="J256" s="115"/>
      <c r="K256" s="115"/>
      <c r="L256" s="115"/>
      <c r="M256" s="115"/>
      <c r="N256" s="115">
        <v>-10.0414485258403</v>
      </c>
      <c r="O256" s="115">
        <v>0.74416754277319896</v>
      </c>
      <c r="P256" s="115">
        <v>8.4029131115518592</v>
      </c>
      <c r="Q256" s="115">
        <v>15.6661962367043</v>
      </c>
      <c r="R256" s="110"/>
    </row>
    <row r="257" spans="1:18" x14ac:dyDescent="0.25">
      <c r="A257" s="113" t="s">
        <v>199</v>
      </c>
      <c r="B257" s="114">
        <v>43973</v>
      </c>
      <c r="C257" s="115">
        <v>39.86</v>
      </c>
      <c r="D257" s="115"/>
      <c r="E257" s="115"/>
      <c r="F257" s="115"/>
      <c r="G257" s="115"/>
      <c r="H257" s="115"/>
      <c r="I257" s="115"/>
      <c r="J257" s="115"/>
      <c r="K257" s="115"/>
      <c r="L257" s="115"/>
      <c r="M257" s="115"/>
      <c r="N257" s="115">
        <v>-27.042385946822002</v>
      </c>
      <c r="O257" s="115">
        <v>-6.3001861937483996</v>
      </c>
      <c r="P257" s="115">
        <v>0.90642863100064497</v>
      </c>
      <c r="Q257" s="115">
        <v>26.148992322456799</v>
      </c>
      <c r="R257" s="110"/>
    </row>
    <row r="258" spans="1:18" x14ac:dyDescent="0.25">
      <c r="A258" s="113" t="s">
        <v>372</v>
      </c>
      <c r="B258" s="114">
        <v>43973</v>
      </c>
      <c r="C258" s="115">
        <v>118.8591</v>
      </c>
      <c r="D258" s="115"/>
      <c r="E258" s="115"/>
      <c r="F258" s="115"/>
      <c r="G258" s="115"/>
      <c r="H258" s="115"/>
      <c r="I258" s="115"/>
      <c r="J258" s="115"/>
      <c r="K258" s="115"/>
      <c r="L258" s="115"/>
      <c r="M258" s="115"/>
      <c r="N258" s="115">
        <v>-19.2511853377279</v>
      </c>
      <c r="O258" s="115">
        <v>-3.5113960295906401</v>
      </c>
      <c r="P258" s="115">
        <v>0.43412820142032899</v>
      </c>
      <c r="Q258" s="115">
        <v>10.2723787569767</v>
      </c>
      <c r="R258" s="110"/>
    </row>
    <row r="259" spans="1:18" x14ac:dyDescent="0.25">
      <c r="A259" s="113" t="s">
        <v>201</v>
      </c>
      <c r="B259" s="114">
        <v>43973</v>
      </c>
      <c r="C259" s="115">
        <v>10.7789</v>
      </c>
      <c r="D259" s="115"/>
      <c r="E259" s="115"/>
      <c r="F259" s="115"/>
      <c r="G259" s="115"/>
      <c r="H259" s="115"/>
      <c r="I259" s="115"/>
      <c r="J259" s="115"/>
      <c r="K259" s="115"/>
      <c r="L259" s="115"/>
      <c r="M259" s="115"/>
      <c r="N259" s="115">
        <v>-20.1118397733166</v>
      </c>
      <c r="O259" s="115">
        <v>-4.4429596458924197</v>
      </c>
      <c r="P259" s="115">
        <v>1.08244294090813</v>
      </c>
      <c r="Q259" s="115">
        <v>1.5519876199987399</v>
      </c>
      <c r="R259" s="110"/>
    </row>
    <row r="260" spans="1:18" x14ac:dyDescent="0.25">
      <c r="A260" s="113" t="s">
        <v>202</v>
      </c>
      <c r="B260" s="114">
        <v>43973</v>
      </c>
      <c r="C260" s="115">
        <v>11.605600000000001</v>
      </c>
      <c r="D260" s="115"/>
      <c r="E260" s="115"/>
      <c r="F260" s="115"/>
      <c r="G260" s="115"/>
      <c r="H260" s="115"/>
      <c r="I260" s="115"/>
      <c r="J260" s="115"/>
      <c r="K260" s="115"/>
      <c r="L260" s="115"/>
      <c r="M260" s="115"/>
      <c r="N260" s="115">
        <v>-16.809745993089798</v>
      </c>
      <c r="O260" s="115">
        <v>-2.7705297340584298</v>
      </c>
      <c r="P260" s="115">
        <v>3.7028535981293298</v>
      </c>
      <c r="Q260" s="115">
        <v>3.06589651683151</v>
      </c>
      <c r="R260" s="110"/>
    </row>
    <row r="261" spans="1:18" x14ac:dyDescent="0.25">
      <c r="A261" s="113" t="s">
        <v>203</v>
      </c>
      <c r="B261" s="114">
        <v>43973</v>
      </c>
      <c r="C261" s="115">
        <v>11.408300000000001</v>
      </c>
      <c r="D261" s="115"/>
      <c r="E261" s="115"/>
      <c r="F261" s="115"/>
      <c r="G261" s="115"/>
      <c r="H261" s="115"/>
      <c r="I261" s="115"/>
      <c r="J261" s="115"/>
      <c r="K261" s="115"/>
      <c r="L261" s="115"/>
      <c r="M261" s="115"/>
      <c r="N261" s="115">
        <v>-17.384645801034001</v>
      </c>
      <c r="O261" s="115">
        <v>-2.2826794277250202</v>
      </c>
      <c r="P261" s="115"/>
      <c r="Q261" s="115">
        <v>3.3974190350297402</v>
      </c>
      <c r="R261" s="110"/>
    </row>
    <row r="262" spans="1:18" x14ac:dyDescent="0.25">
      <c r="A262" s="113" t="s">
        <v>204</v>
      </c>
      <c r="B262" s="114">
        <v>43973</v>
      </c>
      <c r="C262" s="115">
        <v>11.6538</v>
      </c>
      <c r="D262" s="115"/>
      <c r="E262" s="115"/>
      <c r="F262" s="115"/>
      <c r="G262" s="115"/>
      <c r="H262" s="115"/>
      <c r="I262" s="115"/>
      <c r="J262" s="115"/>
      <c r="K262" s="115"/>
      <c r="L262" s="115"/>
      <c r="M262" s="115"/>
      <c r="N262" s="115">
        <v>-8.4732405454106203</v>
      </c>
      <c r="O262" s="115">
        <v>5.1690832354115903</v>
      </c>
      <c r="P262" s="115"/>
      <c r="Q262" s="115">
        <v>5.2581620209059299</v>
      </c>
      <c r="R262" s="110"/>
    </row>
    <row r="263" spans="1:18" x14ac:dyDescent="0.25">
      <c r="A263" s="113" t="s">
        <v>205</v>
      </c>
      <c r="B263" s="114">
        <v>43973</v>
      </c>
      <c r="C263" s="115">
        <v>8.4212000000000007</v>
      </c>
      <c r="D263" s="115"/>
      <c r="E263" s="115"/>
      <c r="F263" s="115"/>
      <c r="G263" s="115"/>
      <c r="H263" s="115"/>
      <c r="I263" s="115"/>
      <c r="J263" s="115"/>
      <c r="K263" s="115"/>
      <c r="L263" s="115"/>
      <c r="M263" s="115"/>
      <c r="N263" s="115">
        <v>-18.008460720022601</v>
      </c>
      <c r="O263" s="115"/>
      <c r="P263" s="115"/>
      <c r="Q263" s="115">
        <v>-7.3222617534942804</v>
      </c>
      <c r="R263" s="110"/>
    </row>
    <row r="264" spans="1:18" x14ac:dyDescent="0.25">
      <c r="A264" s="113" t="s">
        <v>206</v>
      </c>
      <c r="B264" s="114">
        <v>43973</v>
      </c>
      <c r="C264" s="115">
        <v>8.7560000000000002</v>
      </c>
      <c r="D264" s="115"/>
      <c r="E264" s="115"/>
      <c r="F264" s="115"/>
      <c r="G264" s="115"/>
      <c r="H264" s="115"/>
      <c r="I264" s="115"/>
      <c r="J264" s="115"/>
      <c r="K264" s="115"/>
      <c r="L264" s="115"/>
      <c r="M264" s="115"/>
      <c r="N264" s="115">
        <v>-16.737235067925202</v>
      </c>
      <c r="O264" s="115"/>
      <c r="P264" s="115"/>
      <c r="Q264" s="115">
        <v>-6.7268148148148104</v>
      </c>
      <c r="R264" s="110"/>
    </row>
    <row r="265" spans="1:18" x14ac:dyDescent="0.25">
      <c r="A265" s="113" t="s">
        <v>207</v>
      </c>
      <c r="B265" s="114">
        <v>43973</v>
      </c>
      <c r="C265" s="115">
        <v>24.793800000000001</v>
      </c>
      <c r="D265" s="115"/>
      <c r="E265" s="115"/>
      <c r="F265" s="115"/>
      <c r="G265" s="115"/>
      <c r="H265" s="115"/>
      <c r="I265" s="115"/>
      <c r="J265" s="115"/>
      <c r="K265" s="115"/>
      <c r="L265" s="115"/>
      <c r="M265" s="115"/>
      <c r="N265" s="115">
        <v>-2.0211984726565699</v>
      </c>
      <c r="O265" s="115">
        <v>8.3283325309232197</v>
      </c>
      <c r="P265" s="115">
        <v>9.8493822310318997</v>
      </c>
      <c r="Q265" s="115">
        <v>24.030872274143299</v>
      </c>
      <c r="R265" s="110"/>
    </row>
    <row r="266" spans="1:18" x14ac:dyDescent="0.25">
      <c r="A266" s="113" t="s">
        <v>208</v>
      </c>
      <c r="B266" s="114">
        <v>43973</v>
      </c>
      <c r="C266" s="115">
        <v>9.3916000000000004</v>
      </c>
      <c r="D266" s="115"/>
      <c r="E266" s="115"/>
      <c r="F266" s="115"/>
      <c r="G266" s="115"/>
      <c r="H266" s="115"/>
      <c r="I266" s="115"/>
      <c r="J266" s="115"/>
      <c r="K266" s="115"/>
      <c r="L266" s="115"/>
      <c r="M266" s="115"/>
      <c r="N266" s="115">
        <v>-10.266636017888599</v>
      </c>
      <c r="O266" s="115"/>
      <c r="P266" s="115"/>
      <c r="Q266" s="115">
        <v>-4.5976397515527996</v>
      </c>
      <c r="R266" s="110"/>
    </row>
    <row r="267" spans="1:18" x14ac:dyDescent="0.25">
      <c r="A267" s="113" t="s">
        <v>209</v>
      </c>
      <c r="B267" s="114">
        <v>43973</v>
      </c>
      <c r="C267" s="115">
        <v>76.375699999999995</v>
      </c>
      <c r="D267" s="115"/>
      <c r="E267" s="115"/>
      <c r="F267" s="115"/>
      <c r="G267" s="115"/>
      <c r="H267" s="115"/>
      <c r="I267" s="115"/>
      <c r="J267" s="115"/>
      <c r="K267" s="115"/>
      <c r="L267" s="115"/>
      <c r="M267" s="115"/>
      <c r="N267" s="115">
        <v>-26.973552248290598</v>
      </c>
      <c r="O267" s="115">
        <v>-6.6548548782453096</v>
      </c>
      <c r="P267" s="115">
        <v>0.82560348391558003</v>
      </c>
      <c r="Q267" s="115">
        <v>7.6926778776457798</v>
      </c>
      <c r="R267" s="110"/>
    </row>
    <row r="268" spans="1:18" x14ac:dyDescent="0.25">
      <c r="A268" s="113" t="s">
        <v>210</v>
      </c>
      <c r="B268" s="114">
        <v>43973</v>
      </c>
      <c r="C268" s="115">
        <v>6.7371999999999996</v>
      </c>
      <c r="D268" s="115"/>
      <c r="E268" s="115"/>
      <c r="F268" s="115"/>
      <c r="G268" s="115"/>
      <c r="H268" s="115"/>
      <c r="I268" s="115"/>
      <c r="J268" s="115"/>
      <c r="K268" s="115"/>
      <c r="L268" s="115"/>
      <c r="M268" s="115"/>
      <c r="N268" s="115">
        <v>-35.192501811836102</v>
      </c>
      <c r="O268" s="115">
        <v>-14.4601470912586</v>
      </c>
      <c r="P268" s="115"/>
      <c r="Q268" s="115">
        <v>-9.2968149882904001</v>
      </c>
      <c r="R268" s="110"/>
    </row>
    <row r="269" spans="1:18" x14ac:dyDescent="0.25">
      <c r="A269" s="113" t="s">
        <v>211</v>
      </c>
      <c r="B269" s="114">
        <v>43973</v>
      </c>
      <c r="C269" s="115">
        <v>5.6696</v>
      </c>
      <c r="D269" s="115"/>
      <c r="E269" s="115"/>
      <c r="F269" s="115"/>
      <c r="G269" s="115"/>
      <c r="H269" s="115"/>
      <c r="I269" s="115"/>
      <c r="J269" s="115"/>
      <c r="K269" s="115"/>
      <c r="L269" s="115"/>
      <c r="M269" s="115"/>
      <c r="N269" s="115">
        <v>-35.2822003018494</v>
      </c>
      <c r="O269" s="115">
        <v>-14.607145389349499</v>
      </c>
      <c r="P269" s="115"/>
      <c r="Q269" s="115">
        <v>-13.6848138528139</v>
      </c>
      <c r="R269" s="110"/>
    </row>
    <row r="270" spans="1:18" x14ac:dyDescent="0.25">
      <c r="A270" s="113" t="s">
        <v>212</v>
      </c>
      <c r="B270" s="114">
        <v>43973</v>
      </c>
      <c r="C270" s="115">
        <v>5.5061999999999998</v>
      </c>
      <c r="D270" s="115"/>
      <c r="E270" s="115"/>
      <c r="F270" s="115"/>
      <c r="G270" s="115"/>
      <c r="H270" s="115"/>
      <c r="I270" s="115"/>
      <c r="J270" s="115"/>
      <c r="K270" s="115"/>
      <c r="L270" s="115"/>
      <c r="M270" s="115"/>
      <c r="N270" s="115">
        <v>-35.532014061652298</v>
      </c>
      <c r="O270" s="115"/>
      <c r="P270" s="115"/>
      <c r="Q270" s="115">
        <v>-15.5916064638783</v>
      </c>
      <c r="R270" s="110"/>
    </row>
    <row r="271" spans="1:18" x14ac:dyDescent="0.25">
      <c r="A271" s="113" t="s">
        <v>213</v>
      </c>
      <c r="B271" s="114">
        <v>43973</v>
      </c>
      <c r="C271" s="115">
        <v>5.0997000000000003</v>
      </c>
      <c r="D271" s="115"/>
      <c r="E271" s="115"/>
      <c r="F271" s="115"/>
      <c r="G271" s="115"/>
      <c r="H271" s="115"/>
      <c r="I271" s="115"/>
      <c r="J271" s="115"/>
      <c r="K271" s="115"/>
      <c r="L271" s="115"/>
      <c r="M271" s="115"/>
      <c r="N271" s="115">
        <v>-37.501865352816402</v>
      </c>
      <c r="O271" s="115"/>
      <c r="P271" s="115"/>
      <c r="Q271" s="115">
        <v>-18.496478800413598</v>
      </c>
      <c r="R271" s="110"/>
    </row>
    <row r="272" spans="1:18" x14ac:dyDescent="0.25">
      <c r="A272" s="113" t="s">
        <v>214</v>
      </c>
      <c r="B272" s="114">
        <v>43973</v>
      </c>
      <c r="C272" s="115">
        <v>10.850199999999999</v>
      </c>
      <c r="D272" s="115"/>
      <c r="E272" s="115"/>
      <c r="F272" s="115"/>
      <c r="G272" s="115"/>
      <c r="H272" s="115"/>
      <c r="I272" s="115"/>
      <c r="J272" s="115"/>
      <c r="K272" s="115"/>
      <c r="L272" s="115"/>
      <c r="M272" s="115"/>
      <c r="N272" s="115">
        <v>-21.536233168242301</v>
      </c>
      <c r="O272" s="115">
        <v>-4.5701478078973299</v>
      </c>
      <c r="P272" s="115">
        <v>1.54828438169339</v>
      </c>
      <c r="Q272" s="115">
        <v>1.6471496815286599</v>
      </c>
      <c r="R272" s="110"/>
    </row>
    <row r="273" spans="1:18" x14ac:dyDescent="0.25">
      <c r="A273" s="113" t="s">
        <v>215</v>
      </c>
      <c r="B273" s="114">
        <v>43973</v>
      </c>
      <c r="C273" s="115">
        <v>11.928800000000001</v>
      </c>
      <c r="D273" s="115"/>
      <c r="E273" s="115"/>
      <c r="F273" s="115"/>
      <c r="G273" s="115"/>
      <c r="H273" s="115"/>
      <c r="I273" s="115"/>
      <c r="J273" s="115"/>
      <c r="K273" s="115"/>
      <c r="L273" s="115"/>
      <c r="M273" s="115"/>
      <c r="N273" s="115">
        <v>-19.925018079062198</v>
      </c>
      <c r="O273" s="115">
        <v>-3.5339541396743499</v>
      </c>
      <c r="P273" s="115"/>
      <c r="Q273" s="115">
        <v>4.6225344714379597</v>
      </c>
      <c r="R273" s="110"/>
    </row>
    <row r="274" spans="1:18" x14ac:dyDescent="0.25">
      <c r="A274" s="113" t="s">
        <v>216</v>
      </c>
      <c r="B274" s="114">
        <v>43973</v>
      </c>
      <c r="C274" s="115">
        <v>5.5194000000000001</v>
      </c>
      <c r="D274" s="115"/>
      <c r="E274" s="115"/>
      <c r="F274" s="115"/>
      <c r="G274" s="115"/>
      <c r="H274" s="115"/>
      <c r="I274" s="115"/>
      <c r="J274" s="115"/>
      <c r="K274" s="115"/>
      <c r="L274" s="115"/>
      <c r="M274" s="115"/>
      <c r="N274" s="115">
        <v>-35.597783597593398</v>
      </c>
      <c r="O274" s="115"/>
      <c r="P274" s="115"/>
      <c r="Q274" s="115">
        <v>-20.8068575063613</v>
      </c>
      <c r="R274" s="110"/>
    </row>
    <row r="275" spans="1:18" x14ac:dyDescent="0.25">
      <c r="A275" s="113" t="s">
        <v>217</v>
      </c>
      <c r="B275" s="114">
        <v>43973</v>
      </c>
      <c r="C275" s="115">
        <v>6.7055999999999996</v>
      </c>
      <c r="D275" s="115"/>
      <c r="E275" s="115"/>
      <c r="F275" s="115"/>
      <c r="G275" s="115"/>
      <c r="H275" s="115"/>
      <c r="I275" s="115"/>
      <c r="J275" s="115"/>
      <c r="K275" s="115"/>
      <c r="L275" s="115"/>
      <c r="M275" s="115"/>
      <c r="N275" s="115">
        <v>-31.910666995392301</v>
      </c>
      <c r="O275" s="115"/>
      <c r="P275" s="115"/>
      <c r="Q275" s="115">
        <v>-17.351457431457401</v>
      </c>
      <c r="R275" s="110"/>
    </row>
    <row r="276" spans="1:18" x14ac:dyDescent="0.25">
      <c r="A276" s="113" t="s">
        <v>218</v>
      </c>
      <c r="B276" s="114">
        <v>43973</v>
      </c>
      <c r="C276" s="115">
        <v>15.436299999999999</v>
      </c>
      <c r="D276" s="115"/>
      <c r="E276" s="115"/>
      <c r="F276" s="115"/>
      <c r="G276" s="115"/>
      <c r="H276" s="115"/>
      <c r="I276" s="115"/>
      <c r="J276" s="115"/>
      <c r="K276" s="115"/>
      <c r="L276" s="115"/>
      <c r="M276" s="115"/>
      <c r="N276" s="115">
        <v>-20.449176219236598</v>
      </c>
      <c r="O276" s="115">
        <v>-0.92235410655205596</v>
      </c>
      <c r="P276" s="115">
        <v>5.98638410349362</v>
      </c>
      <c r="Q276" s="115">
        <v>9.6887182617187495</v>
      </c>
      <c r="R276" s="110"/>
    </row>
    <row r="277" spans="1:18" x14ac:dyDescent="0.25">
      <c r="A277" s="113" t="s">
        <v>219</v>
      </c>
      <c r="B277" s="114">
        <v>43973</v>
      </c>
      <c r="C277" s="115">
        <v>68.180000000000007</v>
      </c>
      <c r="D277" s="115"/>
      <c r="E277" s="115"/>
      <c r="F277" s="115"/>
      <c r="G277" s="115"/>
      <c r="H277" s="115"/>
      <c r="I277" s="115"/>
      <c r="J277" s="115"/>
      <c r="K277" s="115"/>
      <c r="L277" s="115"/>
      <c r="M277" s="115"/>
      <c r="N277" s="115">
        <v>-16.84803894142</v>
      </c>
      <c r="O277" s="115">
        <v>9.3065961825648497E-2</v>
      </c>
      <c r="P277" s="115">
        <v>4.9506507639995796</v>
      </c>
      <c r="Q277" s="115">
        <v>10.311621466635</v>
      </c>
      <c r="R277" s="110"/>
    </row>
    <row r="278" spans="1:18" x14ac:dyDescent="0.25">
      <c r="A278" s="113" t="s">
        <v>220</v>
      </c>
      <c r="B278" s="114">
        <v>43973</v>
      </c>
      <c r="C278" s="115">
        <v>21.42</v>
      </c>
      <c r="D278" s="115"/>
      <c r="E278" s="115"/>
      <c r="F278" s="115"/>
      <c r="G278" s="115"/>
      <c r="H278" s="115"/>
      <c r="I278" s="115"/>
      <c r="J278" s="115"/>
      <c r="K278" s="115"/>
      <c r="L278" s="115"/>
      <c r="M278" s="115"/>
      <c r="N278" s="115">
        <v>-15.4273465567732</v>
      </c>
      <c r="O278" s="115">
        <v>-1.51376907763769</v>
      </c>
      <c r="P278" s="115">
        <v>0.53632499825511104</v>
      </c>
      <c r="Q278" s="115">
        <v>8.5416293810483896</v>
      </c>
      <c r="R278" s="110"/>
    </row>
    <row r="279" spans="1:18" x14ac:dyDescent="0.25">
      <c r="A279" s="113" t="s">
        <v>221</v>
      </c>
      <c r="B279" s="114">
        <v>43973</v>
      </c>
      <c r="C279" s="115">
        <v>10.6988</v>
      </c>
      <c r="D279" s="115"/>
      <c r="E279" s="115"/>
      <c r="F279" s="115"/>
      <c r="G279" s="115"/>
      <c r="H279" s="115"/>
      <c r="I279" s="115"/>
      <c r="J279" s="115"/>
      <c r="K279" s="115"/>
      <c r="L279" s="115"/>
      <c r="M279" s="115"/>
      <c r="N279" s="115">
        <v>-25.2654157356761</v>
      </c>
      <c r="O279" s="115">
        <v>-6.2577425546121104</v>
      </c>
      <c r="P279" s="115"/>
      <c r="Q279" s="115">
        <v>1.6846895640686901</v>
      </c>
      <c r="R279" s="110"/>
    </row>
    <row r="280" spans="1:18" x14ac:dyDescent="0.25">
      <c r="A280" s="113" t="s">
        <v>222</v>
      </c>
      <c r="B280" s="114">
        <v>43973</v>
      </c>
      <c r="C280" s="115">
        <v>7.7850000000000001</v>
      </c>
      <c r="D280" s="115"/>
      <c r="E280" s="115"/>
      <c r="F280" s="115"/>
      <c r="G280" s="115"/>
      <c r="H280" s="115"/>
      <c r="I280" s="115"/>
      <c r="J280" s="115"/>
      <c r="K280" s="115"/>
      <c r="L280" s="115"/>
      <c r="M280" s="115"/>
      <c r="N280" s="115">
        <v>-28.829668847179502</v>
      </c>
      <c r="O280" s="115">
        <v>-9.9220698404155598</v>
      </c>
      <c r="P280" s="115"/>
      <c r="Q280" s="115">
        <v>-6.6650865622423696</v>
      </c>
      <c r="R280" s="110"/>
    </row>
    <row r="281" spans="1:18" x14ac:dyDescent="0.25">
      <c r="A281" s="113" t="s">
        <v>223</v>
      </c>
      <c r="B281" s="114">
        <v>43973</v>
      </c>
      <c r="C281" s="115">
        <v>7.4237000000000002</v>
      </c>
      <c r="D281" s="115"/>
      <c r="E281" s="115"/>
      <c r="F281" s="115"/>
      <c r="G281" s="115"/>
      <c r="H281" s="115"/>
      <c r="I281" s="115"/>
      <c r="J281" s="115"/>
      <c r="K281" s="115"/>
      <c r="L281" s="115"/>
      <c r="M281" s="115"/>
      <c r="N281" s="115">
        <v>-26.279453396867201</v>
      </c>
      <c r="O281" s="115">
        <v>-8.3099066634986301</v>
      </c>
      <c r="P281" s="115"/>
      <c r="Q281" s="115">
        <v>-8.1769521739130404</v>
      </c>
      <c r="R281" s="110"/>
    </row>
    <row r="282" spans="1:18" x14ac:dyDescent="0.25">
      <c r="A282" s="113" t="s">
        <v>224</v>
      </c>
      <c r="B282" s="114">
        <v>43973</v>
      </c>
      <c r="C282" s="115">
        <v>7.0331000000000001</v>
      </c>
      <c r="D282" s="115"/>
      <c r="E282" s="115"/>
      <c r="F282" s="115"/>
      <c r="G282" s="115"/>
      <c r="H282" s="115"/>
      <c r="I282" s="115"/>
      <c r="J282" s="115"/>
      <c r="K282" s="115"/>
      <c r="L282" s="115"/>
      <c r="M282" s="115"/>
      <c r="N282" s="115">
        <v>-21.040216168750099</v>
      </c>
      <c r="O282" s="115"/>
      <c r="P282" s="115"/>
      <c r="Q282" s="115">
        <v>-12.665713450292399</v>
      </c>
      <c r="R282" s="110"/>
    </row>
    <row r="283" spans="1:18" x14ac:dyDescent="0.25">
      <c r="A283" s="113" t="s">
        <v>225</v>
      </c>
      <c r="B283" s="114">
        <v>43973</v>
      </c>
      <c r="C283" s="115">
        <v>7.3817000000000004</v>
      </c>
      <c r="D283" s="115"/>
      <c r="E283" s="115"/>
      <c r="F283" s="115"/>
      <c r="G283" s="115"/>
      <c r="H283" s="115"/>
      <c r="I283" s="115"/>
      <c r="J283" s="115"/>
      <c r="K283" s="115"/>
      <c r="L283" s="115"/>
      <c r="M283" s="115"/>
      <c r="N283" s="115">
        <v>-19.052459016393399</v>
      </c>
      <c r="O283" s="115"/>
      <c r="P283" s="115"/>
      <c r="Q283" s="115">
        <v>-12.143322744599701</v>
      </c>
      <c r="R283" s="109"/>
    </row>
    <row r="284" spans="1:18" x14ac:dyDescent="0.25">
      <c r="A284" s="113" t="s">
        <v>226</v>
      </c>
      <c r="B284" s="114">
        <v>43973</v>
      </c>
      <c r="C284" s="115">
        <v>76.521100000000004</v>
      </c>
      <c r="D284" s="115"/>
      <c r="E284" s="115"/>
      <c r="F284" s="115"/>
      <c r="G284" s="115"/>
      <c r="H284" s="115"/>
      <c r="I284" s="115"/>
      <c r="J284" s="115"/>
      <c r="K284" s="115"/>
      <c r="L284" s="115"/>
      <c r="M284" s="115"/>
      <c r="N284" s="115">
        <v>-15.414436413085401</v>
      </c>
      <c r="O284" s="115">
        <v>-1.9185144056100401</v>
      </c>
      <c r="P284" s="115">
        <v>3.1272736386964102</v>
      </c>
      <c r="Q284" s="115">
        <v>10.845035933069299</v>
      </c>
      <c r="R284" s="110"/>
    </row>
    <row r="285" spans="1:18" x14ac:dyDescent="0.25">
      <c r="A285" s="136"/>
      <c r="B285" s="136"/>
      <c r="C285" s="136"/>
      <c r="D285" s="118"/>
      <c r="E285" s="118"/>
      <c r="F285" s="118"/>
      <c r="G285" s="118"/>
      <c r="H285" s="118"/>
      <c r="I285" s="118"/>
      <c r="J285" s="118"/>
      <c r="K285" s="118"/>
      <c r="L285" s="118"/>
      <c r="M285" s="118"/>
      <c r="N285" s="118" t="s">
        <v>4</v>
      </c>
      <c r="O285" s="118" t="s">
        <v>5</v>
      </c>
      <c r="P285" s="118" t="s">
        <v>6</v>
      </c>
      <c r="Q285" s="118" t="s">
        <v>46</v>
      </c>
      <c r="R285" s="110"/>
    </row>
    <row r="286" spans="1:18" x14ac:dyDescent="0.25">
      <c r="A286" s="136"/>
      <c r="B286" s="136"/>
      <c r="C286" s="136"/>
      <c r="D286" s="118"/>
      <c r="E286" s="118"/>
      <c r="F286" s="118"/>
      <c r="G286" s="118"/>
      <c r="H286" s="118"/>
      <c r="I286" s="118"/>
      <c r="J286" s="118"/>
      <c r="K286" s="118"/>
      <c r="L286" s="118"/>
      <c r="M286" s="118"/>
      <c r="N286" s="118" t="s">
        <v>0</v>
      </c>
      <c r="O286" s="118" t="s">
        <v>0</v>
      </c>
      <c r="P286" s="118" t="s">
        <v>0</v>
      </c>
      <c r="Q286" s="118" t="s">
        <v>0</v>
      </c>
      <c r="R286" s="110"/>
    </row>
    <row r="287" spans="1:18" x14ac:dyDescent="0.25">
      <c r="A287" s="118" t="s">
        <v>7</v>
      </c>
      <c r="B287" s="118" t="s">
        <v>8</v>
      </c>
      <c r="C287" s="118" t="s">
        <v>9</v>
      </c>
      <c r="D287" s="118"/>
      <c r="E287" s="118"/>
      <c r="F287" s="118"/>
      <c r="G287" s="118"/>
      <c r="H287" s="118"/>
      <c r="I287" s="118"/>
      <c r="J287" s="118"/>
      <c r="K287" s="118"/>
      <c r="L287" s="118"/>
      <c r="M287" s="118"/>
      <c r="N287" s="118"/>
      <c r="O287" s="118"/>
      <c r="P287" s="118"/>
      <c r="Q287" s="118"/>
      <c r="R287" s="110"/>
    </row>
    <row r="288" spans="1:18" x14ac:dyDescent="0.25">
      <c r="A288" s="112" t="s">
        <v>387</v>
      </c>
      <c r="B288" s="112"/>
      <c r="C288" s="112"/>
      <c r="D288" s="112"/>
      <c r="E288" s="112"/>
      <c r="F288" s="112"/>
      <c r="G288" s="112"/>
      <c r="H288" s="112"/>
      <c r="I288" s="112"/>
      <c r="J288" s="112"/>
      <c r="K288" s="112"/>
      <c r="L288" s="112"/>
      <c r="M288" s="112"/>
      <c r="N288" s="112"/>
      <c r="O288" s="112"/>
      <c r="P288" s="112"/>
      <c r="Q288" s="112"/>
      <c r="R288" s="110"/>
    </row>
    <row r="289" spans="1:18" x14ac:dyDescent="0.25">
      <c r="A289" s="113" t="s">
        <v>266</v>
      </c>
      <c r="B289" s="114">
        <v>43973</v>
      </c>
      <c r="C289" s="115">
        <v>31.65</v>
      </c>
      <c r="D289" s="115"/>
      <c r="E289" s="115"/>
      <c r="F289" s="115"/>
      <c r="G289" s="115"/>
      <c r="H289" s="115"/>
      <c r="I289" s="115"/>
      <c r="J289" s="115"/>
      <c r="K289" s="115"/>
      <c r="L289" s="115"/>
      <c r="M289" s="115"/>
      <c r="N289" s="115">
        <v>-17.892385004342401</v>
      </c>
      <c r="O289" s="115">
        <v>-1.4107136941373899</v>
      </c>
      <c r="P289" s="115">
        <v>3.2173105705121801</v>
      </c>
      <c r="Q289" s="115">
        <v>8.8112945088636199</v>
      </c>
      <c r="R289" s="110"/>
    </row>
    <row r="290" spans="1:18" x14ac:dyDescent="0.25">
      <c r="A290" s="113" t="s">
        <v>406</v>
      </c>
      <c r="B290" s="114">
        <v>43973</v>
      </c>
      <c r="C290" s="115">
        <v>25.89</v>
      </c>
      <c r="D290" s="115"/>
      <c r="E290" s="115"/>
      <c r="F290" s="115"/>
      <c r="G290" s="115"/>
      <c r="H290" s="115"/>
      <c r="I290" s="115"/>
      <c r="J290" s="115"/>
      <c r="K290" s="115"/>
      <c r="L290" s="115"/>
      <c r="M290" s="115"/>
      <c r="N290" s="115">
        <v>-16.599724136960401</v>
      </c>
      <c r="O290" s="115">
        <v>-0.56895648703922097</v>
      </c>
      <c r="P290" s="115">
        <v>4.0568923805047401</v>
      </c>
      <c r="Q290" s="115">
        <v>8.2106370237986308</v>
      </c>
      <c r="R290" s="109"/>
    </row>
    <row r="291" spans="1:18" x14ac:dyDescent="0.25">
      <c r="A291" s="113" t="s">
        <v>267</v>
      </c>
      <c r="B291" s="114">
        <v>43973</v>
      </c>
      <c r="C291" s="115">
        <v>25.89</v>
      </c>
      <c r="D291" s="115"/>
      <c r="E291" s="115"/>
      <c r="F291" s="115"/>
      <c r="G291" s="115"/>
      <c r="H291" s="115"/>
      <c r="I291" s="115"/>
      <c r="J291" s="115"/>
      <c r="K291" s="115"/>
      <c r="L291" s="115"/>
      <c r="M291" s="115"/>
      <c r="N291" s="115">
        <v>-16.599724136960401</v>
      </c>
      <c r="O291" s="115">
        <v>-0.56895648703922097</v>
      </c>
      <c r="P291" s="115">
        <v>4.0568923805047401</v>
      </c>
      <c r="Q291" s="115">
        <v>8.2106370237986308</v>
      </c>
      <c r="R291" s="110"/>
    </row>
    <row r="292" spans="1:18" x14ac:dyDescent="0.25">
      <c r="A292" s="113" t="s">
        <v>268</v>
      </c>
      <c r="B292" s="114">
        <v>43973</v>
      </c>
      <c r="C292" s="115">
        <v>39.51</v>
      </c>
      <c r="D292" s="115"/>
      <c r="E292" s="115"/>
      <c r="F292" s="115"/>
      <c r="G292" s="115"/>
      <c r="H292" s="115"/>
      <c r="I292" s="115"/>
      <c r="J292" s="115"/>
      <c r="K292" s="115"/>
      <c r="L292" s="115"/>
      <c r="M292" s="115"/>
      <c r="N292" s="115">
        <v>-11.6924551251228</v>
      </c>
      <c r="O292" s="115">
        <v>3.9035216592126201</v>
      </c>
      <c r="P292" s="115">
        <v>5.3581216149054001</v>
      </c>
      <c r="Q292" s="115">
        <v>14.119685241285101</v>
      </c>
      <c r="R292" s="110"/>
    </row>
    <row r="293" spans="1:18" x14ac:dyDescent="0.25">
      <c r="A293" s="113" t="s">
        <v>269</v>
      </c>
      <c r="B293" s="114">
        <v>43973</v>
      </c>
      <c r="C293" s="115">
        <v>34.72</v>
      </c>
      <c r="D293" s="115"/>
      <c r="E293" s="115"/>
      <c r="F293" s="115"/>
      <c r="G293" s="115"/>
      <c r="H293" s="115"/>
      <c r="I293" s="115"/>
      <c r="J293" s="115"/>
      <c r="K293" s="115"/>
      <c r="L293" s="115"/>
      <c r="M293" s="115"/>
      <c r="N293" s="115">
        <v>-20.5111808704414</v>
      </c>
      <c r="O293" s="115">
        <v>-6.2491674323442696</v>
      </c>
      <c r="P293" s="115">
        <v>-1.0158359077120001</v>
      </c>
      <c r="Q293" s="115">
        <v>-2.1415624719089901</v>
      </c>
      <c r="R293" s="110"/>
    </row>
    <row r="294" spans="1:18" x14ac:dyDescent="0.25">
      <c r="A294" s="113" t="s">
        <v>270</v>
      </c>
      <c r="B294" s="114">
        <v>43973</v>
      </c>
      <c r="C294" s="115">
        <v>33.572000000000003</v>
      </c>
      <c r="D294" s="115"/>
      <c r="E294" s="115"/>
      <c r="F294" s="115"/>
      <c r="G294" s="115"/>
      <c r="H294" s="115"/>
      <c r="I294" s="115"/>
      <c r="J294" s="115"/>
      <c r="K294" s="115"/>
      <c r="L294" s="115"/>
      <c r="M294" s="115"/>
      <c r="N294" s="115">
        <v>-11.378999874260399</v>
      </c>
      <c r="O294" s="115">
        <v>0.11846612995113801</v>
      </c>
      <c r="P294" s="115">
        <v>2.6724284420923299</v>
      </c>
      <c r="Q294" s="115">
        <v>8.7829860050474107</v>
      </c>
      <c r="R294" s="110"/>
    </row>
    <row r="295" spans="1:18" x14ac:dyDescent="0.25">
      <c r="A295" s="113" t="s">
        <v>271</v>
      </c>
      <c r="B295" s="114">
        <v>43973</v>
      </c>
      <c r="C295" s="115">
        <v>7.94</v>
      </c>
      <c r="D295" s="115"/>
      <c r="E295" s="115"/>
      <c r="F295" s="115"/>
      <c r="G295" s="115"/>
      <c r="H295" s="115"/>
      <c r="I295" s="115"/>
      <c r="J295" s="115"/>
      <c r="K295" s="115"/>
      <c r="L295" s="115"/>
      <c r="M295" s="115"/>
      <c r="N295" s="115">
        <v>-5.5733156598636802</v>
      </c>
      <c r="O295" s="115"/>
      <c r="P295" s="115"/>
      <c r="Q295" s="115">
        <v>-9.7243854237690108</v>
      </c>
      <c r="R295" s="110"/>
    </row>
    <row r="296" spans="1:18" x14ac:dyDescent="0.25">
      <c r="A296" s="113" t="s">
        <v>272</v>
      </c>
      <c r="B296" s="114">
        <v>43973</v>
      </c>
      <c r="C296" s="115">
        <v>9.6</v>
      </c>
      <c r="D296" s="115"/>
      <c r="E296" s="115"/>
      <c r="F296" s="115"/>
      <c r="G296" s="115"/>
      <c r="H296" s="115"/>
      <c r="I296" s="115"/>
      <c r="J296" s="115"/>
      <c r="K296" s="115"/>
      <c r="L296" s="115"/>
      <c r="M296" s="115"/>
      <c r="N296" s="115">
        <v>-9.2374518371605401</v>
      </c>
      <c r="O296" s="115"/>
      <c r="P296" s="115"/>
      <c r="Q296" s="115">
        <v>-2.5319434790168001</v>
      </c>
      <c r="R296" s="110"/>
    </row>
    <row r="297" spans="1:18" x14ac:dyDescent="0.25">
      <c r="A297" s="113" t="s">
        <v>273</v>
      </c>
      <c r="B297" s="114">
        <v>43973</v>
      </c>
      <c r="C297" s="115">
        <v>47.4</v>
      </c>
      <c r="D297" s="115"/>
      <c r="E297" s="115"/>
      <c r="F297" s="115"/>
      <c r="G297" s="115"/>
      <c r="H297" s="115"/>
      <c r="I297" s="115"/>
      <c r="J297" s="115"/>
      <c r="K297" s="115"/>
      <c r="L297" s="115"/>
      <c r="M297" s="115"/>
      <c r="N297" s="115">
        <v>-6.1033023906697998</v>
      </c>
      <c r="O297" s="115">
        <v>2.7289998117284799</v>
      </c>
      <c r="P297" s="115">
        <v>4.7985090208876304</v>
      </c>
      <c r="Q297" s="115">
        <v>14.8423626354143</v>
      </c>
      <c r="R297" s="110"/>
    </row>
    <row r="298" spans="1:18" x14ac:dyDescent="0.25">
      <c r="A298" s="113" t="s">
        <v>274</v>
      </c>
      <c r="B298" s="114">
        <v>43973</v>
      </c>
      <c r="C298" s="115">
        <v>57.55</v>
      </c>
      <c r="D298" s="115"/>
      <c r="E298" s="115"/>
      <c r="F298" s="115"/>
      <c r="G298" s="115"/>
      <c r="H298" s="115"/>
      <c r="I298" s="115"/>
      <c r="J298" s="115"/>
      <c r="K298" s="115"/>
      <c r="L298" s="115"/>
      <c r="M298" s="115"/>
      <c r="N298" s="115">
        <v>-12.304446081430299</v>
      </c>
      <c r="O298" s="115">
        <v>2.46089871326358</v>
      </c>
      <c r="P298" s="115">
        <v>4.6838417117563296</v>
      </c>
      <c r="Q298" s="115">
        <v>16.316050676348201</v>
      </c>
      <c r="R298" s="110"/>
    </row>
    <row r="299" spans="1:18" x14ac:dyDescent="0.25">
      <c r="A299" s="113" t="s">
        <v>275</v>
      </c>
      <c r="B299" s="114">
        <v>43973</v>
      </c>
      <c r="C299" s="115">
        <v>39.595999999999997</v>
      </c>
      <c r="D299" s="115"/>
      <c r="E299" s="115"/>
      <c r="F299" s="115"/>
      <c r="G299" s="115"/>
      <c r="H299" s="115"/>
      <c r="I299" s="115"/>
      <c r="J299" s="115"/>
      <c r="K299" s="115"/>
      <c r="L299" s="115"/>
      <c r="M299" s="115"/>
      <c r="N299" s="115">
        <v>-17.641767417535799</v>
      </c>
      <c r="O299" s="115">
        <v>-1.95471077520799</v>
      </c>
      <c r="P299" s="115">
        <v>5.0101457814302304</v>
      </c>
      <c r="Q299" s="115">
        <v>10.8576306134213</v>
      </c>
      <c r="R299" s="110"/>
    </row>
    <row r="300" spans="1:18" x14ac:dyDescent="0.25">
      <c r="A300" s="113" t="s">
        <v>276</v>
      </c>
      <c r="B300" s="114">
        <v>43973</v>
      </c>
      <c r="C300" s="115">
        <v>36.97</v>
      </c>
      <c r="D300" s="115"/>
      <c r="E300" s="115"/>
      <c r="F300" s="115"/>
      <c r="G300" s="115"/>
      <c r="H300" s="115"/>
      <c r="I300" s="115"/>
      <c r="J300" s="115"/>
      <c r="K300" s="115"/>
      <c r="L300" s="115"/>
      <c r="M300" s="115"/>
      <c r="N300" s="115">
        <v>-20.8626282107478</v>
      </c>
      <c r="O300" s="115">
        <v>-4.2375528145957801</v>
      </c>
      <c r="P300" s="115">
        <v>0.29057069917813999</v>
      </c>
      <c r="Q300" s="115">
        <v>12.1531188483322</v>
      </c>
      <c r="R300" s="110"/>
    </row>
    <row r="301" spans="1:18" x14ac:dyDescent="0.25">
      <c r="A301" s="113" t="s">
        <v>277</v>
      </c>
      <c r="B301" s="114">
        <v>43973</v>
      </c>
      <c r="C301" s="115">
        <v>11.2219</v>
      </c>
      <c r="D301" s="115"/>
      <c r="E301" s="115"/>
      <c r="F301" s="115"/>
      <c r="G301" s="115"/>
      <c r="H301" s="115"/>
      <c r="I301" s="115"/>
      <c r="J301" s="115"/>
      <c r="K301" s="115"/>
      <c r="L301" s="115"/>
      <c r="M301" s="115"/>
      <c r="N301" s="115">
        <v>-21.622571281450199</v>
      </c>
      <c r="O301" s="115">
        <v>-4.3539871478974499</v>
      </c>
      <c r="P301" s="115"/>
      <c r="Q301" s="115">
        <v>2.6563492669115401</v>
      </c>
      <c r="R301" s="110"/>
    </row>
    <row r="302" spans="1:18" x14ac:dyDescent="0.25">
      <c r="A302" s="113" t="s">
        <v>278</v>
      </c>
      <c r="B302" s="114">
        <v>43973</v>
      </c>
      <c r="C302" s="115">
        <v>409.71620000000001</v>
      </c>
      <c r="D302" s="115"/>
      <c r="E302" s="115"/>
      <c r="F302" s="115"/>
      <c r="G302" s="115"/>
      <c r="H302" s="115"/>
      <c r="I302" s="115"/>
      <c r="J302" s="115"/>
      <c r="K302" s="115"/>
      <c r="L302" s="115"/>
      <c r="M302" s="115"/>
      <c r="N302" s="115">
        <v>-27.366425487390099</v>
      </c>
      <c r="O302" s="115">
        <v>-5.8882969806948902</v>
      </c>
      <c r="P302" s="115">
        <v>-0.603868784953696</v>
      </c>
      <c r="Q302" s="115">
        <v>19.2084548561843</v>
      </c>
      <c r="R302" s="110"/>
    </row>
    <row r="303" spans="1:18" x14ac:dyDescent="0.25">
      <c r="A303" s="113" t="s">
        <v>279</v>
      </c>
      <c r="B303" s="114">
        <v>43973</v>
      </c>
      <c r="C303" s="115">
        <v>269.34199999999998</v>
      </c>
      <c r="D303" s="115"/>
      <c r="E303" s="115"/>
      <c r="F303" s="115"/>
      <c r="G303" s="115"/>
      <c r="H303" s="115"/>
      <c r="I303" s="115"/>
      <c r="J303" s="115"/>
      <c r="K303" s="115"/>
      <c r="L303" s="115"/>
      <c r="M303" s="115"/>
      <c r="N303" s="115">
        <v>-25.8169370639229</v>
      </c>
      <c r="O303" s="115">
        <v>-3.5882606031916402</v>
      </c>
      <c r="P303" s="115">
        <v>2.8168979075550502</v>
      </c>
      <c r="Q303" s="115">
        <v>18.505205542120201</v>
      </c>
      <c r="R303" s="110"/>
    </row>
    <row r="304" spans="1:18" x14ac:dyDescent="0.25">
      <c r="A304" s="113" t="s">
        <v>280</v>
      </c>
      <c r="B304" s="114">
        <v>43973</v>
      </c>
      <c r="C304" s="115">
        <v>375.57600000000002</v>
      </c>
      <c r="D304" s="115"/>
      <c r="E304" s="115"/>
      <c r="F304" s="115"/>
      <c r="G304" s="115"/>
      <c r="H304" s="115"/>
      <c r="I304" s="115"/>
      <c r="J304" s="115"/>
      <c r="K304" s="115"/>
      <c r="L304" s="115"/>
      <c r="M304" s="115"/>
      <c r="N304" s="115">
        <v>-28.071944429756901</v>
      </c>
      <c r="O304" s="115">
        <v>-7.49559628075502</v>
      </c>
      <c r="P304" s="115">
        <v>-0.93338291384994598</v>
      </c>
      <c r="Q304" s="115">
        <v>22.0226189517943</v>
      </c>
      <c r="R304" s="110"/>
    </row>
    <row r="305" spans="1:18" x14ac:dyDescent="0.25">
      <c r="A305" s="113" t="s">
        <v>281</v>
      </c>
      <c r="B305" s="114">
        <v>43973</v>
      </c>
      <c r="C305" s="115">
        <v>28.306100000000001</v>
      </c>
      <c r="D305" s="115"/>
      <c r="E305" s="115"/>
      <c r="F305" s="115"/>
      <c r="G305" s="115"/>
      <c r="H305" s="115"/>
      <c r="I305" s="115"/>
      <c r="J305" s="115"/>
      <c r="K305" s="115"/>
      <c r="L305" s="115"/>
      <c r="M305" s="115"/>
      <c r="N305" s="115">
        <v>-22.086930283013601</v>
      </c>
      <c r="O305" s="115">
        <v>-5.8891145802786502</v>
      </c>
      <c r="P305" s="115">
        <v>1.2983348688938301</v>
      </c>
      <c r="Q305" s="115">
        <v>8.0828778893484099</v>
      </c>
      <c r="R305" s="110"/>
    </row>
    <row r="306" spans="1:18" x14ac:dyDescent="0.25">
      <c r="A306" s="113" t="s">
        <v>282</v>
      </c>
      <c r="B306" s="114">
        <v>43973</v>
      </c>
      <c r="C306" s="115">
        <v>299.04000000000002</v>
      </c>
      <c r="D306" s="115"/>
      <c r="E306" s="115"/>
      <c r="F306" s="115"/>
      <c r="G306" s="115"/>
      <c r="H306" s="115"/>
      <c r="I306" s="115"/>
      <c r="J306" s="115"/>
      <c r="K306" s="115"/>
      <c r="L306" s="115"/>
      <c r="M306" s="115"/>
      <c r="N306" s="115">
        <v>-21.4448170052992</v>
      </c>
      <c r="O306" s="115">
        <v>-2.3130481948071102</v>
      </c>
      <c r="P306" s="115">
        <v>2.1307416928864602</v>
      </c>
      <c r="Q306" s="115">
        <v>17.7720129963947</v>
      </c>
      <c r="R306" s="110"/>
    </row>
    <row r="307" spans="1:18" x14ac:dyDescent="0.25">
      <c r="A307" s="113" t="s">
        <v>283</v>
      </c>
      <c r="B307" s="114">
        <v>43973</v>
      </c>
      <c r="C307" s="115">
        <v>7.82</v>
      </c>
      <c r="D307" s="115"/>
      <c r="E307" s="115"/>
      <c r="F307" s="115"/>
      <c r="G307" s="115"/>
      <c r="H307" s="115"/>
      <c r="I307" s="115"/>
      <c r="J307" s="115"/>
      <c r="K307" s="115"/>
      <c r="L307" s="115"/>
      <c r="M307" s="115"/>
      <c r="N307" s="115">
        <v>-27.849966004381599</v>
      </c>
      <c r="O307" s="115"/>
      <c r="P307" s="115"/>
      <c r="Q307" s="115">
        <v>-10.7267810530138</v>
      </c>
      <c r="R307" s="110"/>
    </row>
    <row r="308" spans="1:18" x14ac:dyDescent="0.25">
      <c r="A308" s="113" t="s">
        <v>284</v>
      </c>
      <c r="B308" s="114">
        <v>43973</v>
      </c>
      <c r="C308" s="115">
        <v>22.08</v>
      </c>
      <c r="D308" s="115"/>
      <c r="E308" s="115"/>
      <c r="F308" s="115"/>
      <c r="G308" s="115"/>
      <c r="H308" s="115"/>
      <c r="I308" s="115"/>
      <c r="J308" s="115"/>
      <c r="K308" s="115"/>
      <c r="L308" s="115"/>
      <c r="M308" s="115"/>
      <c r="N308" s="115">
        <v>-14.3129973249904</v>
      </c>
      <c r="O308" s="115">
        <v>-1.8920496886663301</v>
      </c>
      <c r="P308" s="115">
        <v>1.5397759888928899</v>
      </c>
      <c r="Q308" s="115">
        <v>12.5466698877251</v>
      </c>
      <c r="R308" s="110"/>
    </row>
    <row r="309" spans="1:18" x14ac:dyDescent="0.25">
      <c r="A309" s="113" t="s">
        <v>285</v>
      </c>
      <c r="B309" s="114">
        <v>43973</v>
      </c>
      <c r="C309" s="115">
        <v>40.57</v>
      </c>
      <c r="D309" s="115"/>
      <c r="E309" s="115"/>
      <c r="F309" s="115"/>
      <c r="G309" s="115"/>
      <c r="H309" s="115"/>
      <c r="I309" s="115"/>
      <c r="J309" s="115"/>
      <c r="K309" s="115"/>
      <c r="L309" s="115"/>
      <c r="M309" s="115"/>
      <c r="N309" s="115">
        <v>-27.258294843146999</v>
      </c>
      <c r="O309" s="115">
        <v>-5.2034859696706901</v>
      </c>
      <c r="P309" s="115">
        <v>0.207075987682316</v>
      </c>
      <c r="Q309" s="115">
        <v>13.057682454939499</v>
      </c>
      <c r="R309" s="110"/>
    </row>
    <row r="310" spans="1:18" x14ac:dyDescent="0.25">
      <c r="A310" s="113" t="s">
        <v>286</v>
      </c>
      <c r="B310" s="114">
        <v>43973</v>
      </c>
      <c r="C310" s="115">
        <v>7.66</v>
      </c>
      <c r="D310" s="115"/>
      <c r="E310" s="115"/>
      <c r="F310" s="115"/>
      <c r="G310" s="115"/>
      <c r="H310" s="115"/>
      <c r="I310" s="115"/>
      <c r="J310" s="115"/>
      <c r="K310" s="115"/>
      <c r="L310" s="115"/>
      <c r="M310" s="115"/>
      <c r="N310" s="115">
        <v>-20.8107528338527</v>
      </c>
      <c r="O310" s="115"/>
      <c r="P310" s="115"/>
      <c r="Q310" s="115">
        <v>-10.5125799646391</v>
      </c>
      <c r="R310" s="110"/>
    </row>
    <row r="311" spans="1:18" x14ac:dyDescent="0.25">
      <c r="A311" s="113" t="s">
        <v>287</v>
      </c>
      <c r="B311" s="114">
        <v>43973</v>
      </c>
      <c r="C311" s="115">
        <v>42.74</v>
      </c>
      <c r="D311" s="115"/>
      <c r="E311" s="115"/>
      <c r="F311" s="115"/>
      <c r="G311" s="115"/>
      <c r="H311" s="115"/>
      <c r="I311" s="115"/>
      <c r="J311" s="115"/>
      <c r="K311" s="115"/>
      <c r="L311" s="115"/>
      <c r="M311" s="115"/>
      <c r="N311" s="115">
        <v>-15.4911553165295</v>
      </c>
      <c r="O311" s="115">
        <v>0.442144026469804</v>
      </c>
      <c r="P311" s="115">
        <v>4.3485108619208201</v>
      </c>
      <c r="Q311" s="115">
        <v>11.444325522956399</v>
      </c>
      <c r="R311" s="110"/>
    </row>
    <row r="312" spans="1:18" x14ac:dyDescent="0.25">
      <c r="A312" s="113" t="s">
        <v>288</v>
      </c>
      <c r="B312" s="114">
        <v>43973</v>
      </c>
      <c r="C312" s="115">
        <v>7.9154999999999998</v>
      </c>
      <c r="D312" s="115"/>
      <c r="E312" s="115"/>
      <c r="F312" s="115"/>
      <c r="G312" s="115"/>
      <c r="H312" s="115"/>
      <c r="I312" s="115"/>
      <c r="J312" s="115"/>
      <c r="K312" s="115"/>
      <c r="L312" s="115"/>
      <c r="M312" s="115"/>
      <c r="N312" s="115"/>
      <c r="O312" s="115"/>
      <c r="P312" s="115"/>
      <c r="Q312" s="115">
        <v>-32.5102556433148</v>
      </c>
      <c r="R312" s="110"/>
    </row>
    <row r="313" spans="1:18" x14ac:dyDescent="0.25">
      <c r="A313" s="113" t="s">
        <v>289</v>
      </c>
      <c r="B313" s="114">
        <v>43973</v>
      </c>
      <c r="C313" s="115">
        <v>13.536300000000001</v>
      </c>
      <c r="D313" s="115"/>
      <c r="E313" s="115"/>
      <c r="F313" s="115"/>
      <c r="G313" s="115"/>
      <c r="H313" s="115"/>
      <c r="I313" s="115"/>
      <c r="J313" s="115"/>
      <c r="K313" s="115"/>
      <c r="L313" s="115"/>
      <c r="M313" s="115"/>
      <c r="N313" s="115">
        <v>-20.537971041809499</v>
      </c>
      <c r="O313" s="115">
        <v>-2.0831190193768401</v>
      </c>
      <c r="P313" s="115">
        <v>2.8707260458983201</v>
      </c>
      <c r="Q313" s="115">
        <v>2.5232660196384602</v>
      </c>
      <c r="R313" s="110"/>
    </row>
    <row r="314" spans="1:18" x14ac:dyDescent="0.25">
      <c r="A314" s="113" t="s">
        <v>290</v>
      </c>
      <c r="B314" s="114">
        <v>43973</v>
      </c>
      <c r="C314" s="115">
        <v>36.045000000000002</v>
      </c>
      <c r="D314" s="115"/>
      <c r="E314" s="115"/>
      <c r="F314" s="115"/>
      <c r="G314" s="115"/>
      <c r="H314" s="115"/>
      <c r="I314" s="115"/>
      <c r="J314" s="115"/>
      <c r="K314" s="115"/>
      <c r="L314" s="115"/>
      <c r="M314" s="115"/>
      <c r="N314" s="115">
        <v>-18.7168906804574</v>
      </c>
      <c r="O314" s="115">
        <v>-2.16081051703889</v>
      </c>
      <c r="P314" s="115">
        <v>3.1765831216989899</v>
      </c>
      <c r="Q314" s="115">
        <v>9.2426494233321499</v>
      </c>
      <c r="R314" s="110"/>
    </row>
    <row r="315" spans="1:18" x14ac:dyDescent="0.25">
      <c r="A315" s="113" t="s">
        <v>291</v>
      </c>
      <c r="B315" s="114">
        <v>43973</v>
      </c>
      <c r="C315" s="115">
        <v>42.515999999999998</v>
      </c>
      <c r="D315" s="115"/>
      <c r="E315" s="115"/>
      <c r="F315" s="115"/>
      <c r="G315" s="115"/>
      <c r="H315" s="115"/>
      <c r="I315" s="115"/>
      <c r="J315" s="115"/>
      <c r="K315" s="115"/>
      <c r="L315" s="115"/>
      <c r="M315" s="115"/>
      <c r="N315" s="115">
        <v>-20.160944235715601</v>
      </c>
      <c r="O315" s="115">
        <v>-4.4927025121929303</v>
      </c>
      <c r="P315" s="115">
        <v>2.7049350627026598</v>
      </c>
      <c r="Q315" s="115">
        <v>10.697170192495101</v>
      </c>
      <c r="R315" s="110"/>
    </row>
    <row r="316" spans="1:18" x14ac:dyDescent="0.25">
      <c r="A316" s="113" t="s">
        <v>292</v>
      </c>
      <c r="B316" s="114">
        <v>43973</v>
      </c>
      <c r="C316" s="115">
        <v>53.811999999999998</v>
      </c>
      <c r="D316" s="115"/>
      <c r="E316" s="115"/>
      <c r="F316" s="115"/>
      <c r="G316" s="115"/>
      <c r="H316" s="115"/>
      <c r="I316" s="115"/>
      <c r="J316" s="115"/>
      <c r="K316" s="115"/>
      <c r="L316" s="115"/>
      <c r="M316" s="115"/>
      <c r="N316" s="115">
        <v>-18.7219431697321</v>
      </c>
      <c r="O316" s="115">
        <v>-1.1777401729503401</v>
      </c>
      <c r="P316" s="115">
        <v>1.13332927127981</v>
      </c>
      <c r="Q316" s="115">
        <v>7.7326180550183903</v>
      </c>
      <c r="R316" s="110"/>
    </row>
    <row r="317" spans="1:18" x14ac:dyDescent="0.25">
      <c r="A317" s="113" t="s">
        <v>293</v>
      </c>
      <c r="B317" s="114">
        <v>43973</v>
      </c>
      <c r="C317" s="115">
        <v>9.0879999999999992</v>
      </c>
      <c r="D317" s="115"/>
      <c r="E317" s="115"/>
      <c r="F317" s="115"/>
      <c r="G317" s="115"/>
      <c r="H317" s="115"/>
      <c r="I317" s="115"/>
      <c r="J317" s="115"/>
      <c r="K317" s="115"/>
      <c r="L317" s="115"/>
      <c r="M317" s="115"/>
      <c r="N317" s="115">
        <v>-21.329725639630201</v>
      </c>
      <c r="O317" s="115">
        <v>-6.2214638564061104</v>
      </c>
      <c r="P317" s="115"/>
      <c r="Q317" s="115">
        <v>-2.6253666252890402</v>
      </c>
      <c r="R317" s="110"/>
    </row>
    <row r="318" spans="1:18" x14ac:dyDescent="0.25">
      <c r="A318" s="113" t="s">
        <v>294</v>
      </c>
      <c r="B318" s="114">
        <v>43973</v>
      </c>
      <c r="C318" s="115">
        <v>14.327999999999999</v>
      </c>
      <c r="D318" s="115"/>
      <c r="E318" s="115"/>
      <c r="F318" s="115"/>
      <c r="G318" s="115"/>
      <c r="H318" s="115"/>
      <c r="I318" s="115"/>
      <c r="J318" s="115"/>
      <c r="K318" s="115"/>
      <c r="L318" s="115"/>
      <c r="M318" s="115"/>
      <c r="N318" s="115">
        <v>-18.183361820483199</v>
      </c>
      <c r="O318" s="115">
        <v>0.60103322480029897</v>
      </c>
      <c r="P318" s="115"/>
      <c r="Q318" s="115">
        <v>8.5112164952810794</v>
      </c>
      <c r="R318" s="110"/>
    </row>
    <row r="319" spans="1:18" x14ac:dyDescent="0.25">
      <c r="A319" s="113" t="s">
        <v>295</v>
      </c>
      <c r="B319" s="114">
        <v>43973</v>
      </c>
      <c r="C319" s="115">
        <v>13.6411</v>
      </c>
      <c r="D319" s="115"/>
      <c r="E319" s="115"/>
      <c r="F319" s="115"/>
      <c r="G319" s="115"/>
      <c r="H319" s="115"/>
      <c r="I319" s="115"/>
      <c r="J319" s="115"/>
      <c r="K319" s="115"/>
      <c r="L319" s="115"/>
      <c r="M319" s="115"/>
      <c r="N319" s="115">
        <v>-19.904745204274899</v>
      </c>
      <c r="O319" s="115">
        <v>-3.4296716394039999</v>
      </c>
      <c r="P319" s="115">
        <v>5.2847762511725396</v>
      </c>
      <c r="Q319" s="115">
        <v>5.9905034381505304</v>
      </c>
      <c r="R319" s="110"/>
    </row>
    <row r="320" spans="1:18" x14ac:dyDescent="0.25">
      <c r="A320" s="113" t="s">
        <v>296</v>
      </c>
      <c r="B320" s="114">
        <v>43973</v>
      </c>
      <c r="C320" s="115">
        <v>36.256300000000003</v>
      </c>
      <c r="D320" s="115"/>
      <c r="E320" s="115"/>
      <c r="F320" s="115"/>
      <c r="G320" s="115"/>
      <c r="H320" s="115"/>
      <c r="I320" s="115"/>
      <c r="J320" s="115"/>
      <c r="K320" s="115"/>
      <c r="L320" s="115"/>
      <c r="M320" s="115"/>
      <c r="N320" s="115">
        <v>-34.323110699862198</v>
      </c>
      <c r="O320" s="115">
        <v>-11.9657107731711</v>
      </c>
      <c r="P320" s="115">
        <v>-4.6256770721036098</v>
      </c>
      <c r="Q320" s="115">
        <v>9.1726060878672993</v>
      </c>
      <c r="R320" s="110"/>
    </row>
    <row r="321" spans="1:18" x14ac:dyDescent="0.25">
      <c r="A321" s="113" t="s">
        <v>297</v>
      </c>
      <c r="B321" s="114">
        <v>43973</v>
      </c>
      <c r="C321" s="115">
        <v>9.1477000000000004</v>
      </c>
      <c r="D321" s="115"/>
      <c r="E321" s="115"/>
      <c r="F321" s="115"/>
      <c r="G321" s="115"/>
      <c r="H321" s="115"/>
      <c r="I321" s="115"/>
      <c r="J321" s="115"/>
      <c r="K321" s="115"/>
      <c r="L321" s="115"/>
      <c r="M321" s="115"/>
      <c r="N321" s="115"/>
      <c r="O321" s="115"/>
      <c r="P321" s="115"/>
      <c r="Q321" s="115">
        <v>-10.175348838848</v>
      </c>
      <c r="R321" s="110"/>
    </row>
    <row r="322" spans="1:18" x14ac:dyDescent="0.25">
      <c r="A322" s="113" t="s">
        <v>298</v>
      </c>
      <c r="B322" s="114">
        <v>43973</v>
      </c>
      <c r="C322" s="115">
        <v>11.44</v>
      </c>
      <c r="D322" s="115"/>
      <c r="E322" s="115"/>
      <c r="F322" s="115"/>
      <c r="G322" s="115"/>
      <c r="H322" s="115"/>
      <c r="I322" s="115"/>
      <c r="J322" s="115"/>
      <c r="K322" s="115"/>
      <c r="L322" s="115"/>
      <c r="M322" s="115"/>
      <c r="N322" s="115">
        <v>-20.389201760186101</v>
      </c>
      <c r="O322" s="115">
        <v>-2.99381855768282</v>
      </c>
      <c r="P322" s="115"/>
      <c r="Q322" s="115">
        <v>3.0698074826253499</v>
      </c>
      <c r="R322" s="110"/>
    </row>
    <row r="323" spans="1:18" x14ac:dyDescent="0.25">
      <c r="A323" s="113" t="s">
        <v>299</v>
      </c>
      <c r="B323" s="114">
        <v>43973</v>
      </c>
      <c r="C323" s="115">
        <v>149.13</v>
      </c>
      <c r="D323" s="115"/>
      <c r="E323" s="115"/>
      <c r="F323" s="115"/>
      <c r="G323" s="115"/>
      <c r="H323" s="115"/>
      <c r="I323" s="115"/>
      <c r="J323" s="115"/>
      <c r="K323" s="115"/>
      <c r="L323" s="115"/>
      <c r="M323" s="115"/>
      <c r="N323" s="115">
        <v>-23.1761577847757</v>
      </c>
      <c r="O323" s="115">
        <v>-5.8168141346250799</v>
      </c>
      <c r="P323" s="115">
        <v>-0.69688061310619398</v>
      </c>
      <c r="Q323" s="115">
        <v>16.976607389335999</v>
      </c>
      <c r="R323" s="105"/>
    </row>
    <row r="324" spans="1:18" x14ac:dyDescent="0.25">
      <c r="A324" s="113" t="s">
        <v>300</v>
      </c>
      <c r="B324" s="114">
        <v>43973</v>
      </c>
      <c r="C324" s="115">
        <v>160.66999999999999</v>
      </c>
      <c r="D324" s="115"/>
      <c r="E324" s="115"/>
      <c r="F324" s="115"/>
      <c r="G324" s="115"/>
      <c r="H324" s="115"/>
      <c r="I324" s="115"/>
      <c r="J324" s="115"/>
      <c r="K324" s="115"/>
      <c r="L324" s="115"/>
      <c r="M324" s="115"/>
      <c r="N324" s="115">
        <v>-22.443695394396499</v>
      </c>
      <c r="O324" s="115">
        <v>-4.2715046492204003</v>
      </c>
      <c r="P324" s="115">
        <v>2.8957078301358101</v>
      </c>
      <c r="Q324" s="115">
        <v>14.105665174567701</v>
      </c>
      <c r="R324" s="104"/>
    </row>
    <row r="325" spans="1:18" x14ac:dyDescent="0.25">
      <c r="A325" s="113" t="s">
        <v>301</v>
      </c>
      <c r="B325" s="114">
        <v>43973</v>
      </c>
      <c r="C325" s="115">
        <v>81.594300000000004</v>
      </c>
      <c r="D325" s="115"/>
      <c r="E325" s="115"/>
      <c r="F325" s="115"/>
      <c r="G325" s="115"/>
      <c r="H325" s="115"/>
      <c r="I325" s="115"/>
      <c r="J325" s="115"/>
      <c r="K325" s="115"/>
      <c r="L325" s="115"/>
      <c r="M325" s="115"/>
      <c r="N325" s="115">
        <v>-11.505180779932401</v>
      </c>
      <c r="O325" s="115">
        <v>-9.7588171018994099E-2</v>
      </c>
      <c r="P325" s="115">
        <v>7.6554309033966099</v>
      </c>
      <c r="Q325" s="115">
        <v>10.9761940824725</v>
      </c>
      <c r="R325" s="104"/>
    </row>
    <row r="326" spans="1:18" x14ac:dyDescent="0.25">
      <c r="A326" s="113" t="s">
        <v>302</v>
      </c>
      <c r="B326" s="114">
        <v>43973</v>
      </c>
      <c r="C326" s="115">
        <v>39.47</v>
      </c>
      <c r="D326" s="115"/>
      <c r="E326" s="115"/>
      <c r="F326" s="115"/>
      <c r="G326" s="115"/>
      <c r="H326" s="115"/>
      <c r="I326" s="115"/>
      <c r="J326" s="115"/>
      <c r="K326" s="115"/>
      <c r="L326" s="115"/>
      <c r="M326" s="115"/>
      <c r="N326" s="115">
        <v>-27.409747718280599</v>
      </c>
      <c r="O326" s="115">
        <v>-6.5643875502604301</v>
      </c>
      <c r="P326" s="115">
        <v>0.60492307947280299</v>
      </c>
      <c r="Q326" s="115">
        <v>12.5708353831452</v>
      </c>
      <c r="R326" s="104"/>
    </row>
    <row r="327" spans="1:18" x14ac:dyDescent="0.25">
      <c r="A327" s="113" t="s">
        <v>375</v>
      </c>
      <c r="B327" s="114">
        <v>43973</v>
      </c>
      <c r="C327" s="115">
        <v>113.71550000000001</v>
      </c>
      <c r="D327" s="115"/>
      <c r="E327" s="115"/>
      <c r="F327" s="115"/>
      <c r="G327" s="115"/>
      <c r="H327" s="115"/>
      <c r="I327" s="115"/>
      <c r="J327" s="115"/>
      <c r="K327" s="115"/>
      <c r="L327" s="115"/>
      <c r="M327" s="115"/>
      <c r="N327" s="115">
        <v>-19.7518239021516</v>
      </c>
      <c r="O327" s="115">
        <v>-4.1080582480588301</v>
      </c>
      <c r="P327" s="115">
        <v>-0.21194020324024199</v>
      </c>
      <c r="Q327" s="115">
        <v>14.022017944872101</v>
      </c>
    </row>
    <row r="328" spans="1:18" x14ac:dyDescent="0.25">
      <c r="A328" s="113" t="s">
        <v>304</v>
      </c>
      <c r="B328" s="114">
        <v>43973</v>
      </c>
      <c r="C328" s="115">
        <v>10.9406</v>
      </c>
      <c r="D328" s="115"/>
      <c r="E328" s="115"/>
      <c r="F328" s="115"/>
      <c r="G328" s="115"/>
      <c r="H328" s="115"/>
      <c r="I328" s="115"/>
      <c r="J328" s="115"/>
      <c r="K328" s="115"/>
      <c r="L328" s="115"/>
      <c r="M328" s="115"/>
      <c r="N328" s="115">
        <v>-17.784412397067701</v>
      </c>
      <c r="O328" s="115">
        <v>-3.0482531943436002</v>
      </c>
      <c r="P328" s="115"/>
      <c r="Q328" s="115">
        <v>2.1923496488722898</v>
      </c>
    </row>
    <row r="329" spans="1:18" x14ac:dyDescent="0.25">
      <c r="A329" s="113" t="s">
        <v>305</v>
      </c>
      <c r="B329" s="114">
        <v>43973</v>
      </c>
      <c r="C329" s="115">
        <v>11.367699999999999</v>
      </c>
      <c r="D329" s="115"/>
      <c r="E329" s="115"/>
      <c r="F329" s="115"/>
      <c r="G329" s="115"/>
      <c r="H329" s="115"/>
      <c r="I329" s="115"/>
      <c r="J329" s="115"/>
      <c r="K329" s="115"/>
      <c r="L329" s="115"/>
      <c r="M329" s="115"/>
      <c r="N329" s="115">
        <v>-17.093983391193301</v>
      </c>
      <c r="O329" s="115">
        <v>-3.2692349006922101</v>
      </c>
      <c r="P329" s="115">
        <v>3.22619307109253</v>
      </c>
      <c r="Q329" s="115">
        <v>2.4748072594244399</v>
      </c>
    </row>
    <row r="330" spans="1:18" x14ac:dyDescent="0.25">
      <c r="A330" s="113" t="s">
        <v>306</v>
      </c>
      <c r="B330" s="114">
        <v>43973</v>
      </c>
      <c r="C330" s="115">
        <v>10.5555</v>
      </c>
      <c r="D330" s="115"/>
      <c r="E330" s="115"/>
      <c r="F330" s="115"/>
      <c r="G330" s="115"/>
      <c r="H330" s="115"/>
      <c r="I330" s="115"/>
      <c r="J330" s="115"/>
      <c r="K330" s="115"/>
      <c r="L330" s="115"/>
      <c r="M330" s="115"/>
      <c r="N330" s="115">
        <v>-20.388665480288498</v>
      </c>
      <c r="O330" s="115">
        <v>-4.92863857330466</v>
      </c>
      <c r="P330" s="115">
        <v>0.66351201313320096</v>
      </c>
      <c r="Q330" s="115">
        <v>1.1011895501468201</v>
      </c>
    </row>
    <row r="331" spans="1:18" x14ac:dyDescent="0.25">
      <c r="A331" s="113" t="s">
        <v>307</v>
      </c>
      <c r="B331" s="114">
        <v>43973</v>
      </c>
      <c r="C331" s="115">
        <v>11.3636</v>
      </c>
      <c r="D331" s="115"/>
      <c r="E331" s="115"/>
      <c r="F331" s="115"/>
      <c r="G331" s="115"/>
      <c r="H331" s="115"/>
      <c r="I331" s="115"/>
      <c r="J331" s="115"/>
      <c r="K331" s="115"/>
      <c r="L331" s="115"/>
      <c r="M331" s="115"/>
      <c r="N331" s="115">
        <v>-8.9298020069178499</v>
      </c>
      <c r="O331" s="115">
        <v>4.2564858373528702</v>
      </c>
      <c r="P331" s="115"/>
      <c r="Q331" s="115">
        <v>4.14800933747137</v>
      </c>
    </row>
    <row r="332" spans="1:18" x14ac:dyDescent="0.25">
      <c r="A332" s="113" t="s">
        <v>308</v>
      </c>
      <c r="B332" s="114">
        <v>43973</v>
      </c>
      <c r="C332" s="115">
        <v>8.6069999999999993</v>
      </c>
      <c r="D332" s="115"/>
      <c r="E332" s="115"/>
      <c r="F332" s="115"/>
      <c r="G332" s="115"/>
      <c r="H332" s="115"/>
      <c r="I332" s="115"/>
      <c r="J332" s="115"/>
      <c r="K332" s="115"/>
      <c r="L332" s="115"/>
      <c r="M332" s="115"/>
      <c r="N332" s="115">
        <v>-17.305816050027499</v>
      </c>
      <c r="O332" s="115"/>
      <c r="P332" s="115"/>
      <c r="Q332" s="115">
        <v>-7.7913389620229303</v>
      </c>
    </row>
    <row r="333" spans="1:18" x14ac:dyDescent="0.25">
      <c r="A333" s="113" t="s">
        <v>309</v>
      </c>
      <c r="B333" s="114">
        <v>43973</v>
      </c>
      <c r="C333" s="115">
        <v>8.2725000000000009</v>
      </c>
      <c r="D333" s="115"/>
      <c r="E333" s="115"/>
      <c r="F333" s="115"/>
      <c r="G333" s="115"/>
      <c r="H333" s="115"/>
      <c r="I333" s="115"/>
      <c r="J333" s="115"/>
      <c r="K333" s="115"/>
      <c r="L333" s="115"/>
      <c r="M333" s="115"/>
      <c r="N333" s="115">
        <v>-18.495016001739</v>
      </c>
      <c r="O333" s="115"/>
      <c r="P333" s="115"/>
      <c r="Q333" s="115">
        <v>-8.4199142222460104</v>
      </c>
    </row>
    <row r="334" spans="1:18" x14ac:dyDescent="0.25">
      <c r="A334" s="113" t="s">
        <v>310</v>
      </c>
      <c r="B334" s="114">
        <v>43973</v>
      </c>
      <c r="C334" s="115">
        <v>33.657200000000003</v>
      </c>
      <c r="D334" s="115"/>
      <c r="E334" s="115"/>
      <c r="F334" s="115"/>
      <c r="G334" s="115"/>
      <c r="H334" s="115"/>
      <c r="I334" s="115"/>
      <c r="J334" s="115"/>
      <c r="K334" s="115"/>
      <c r="L334" s="115"/>
      <c r="M334" s="115"/>
      <c r="N334" s="115">
        <v>-6.4420589846223901</v>
      </c>
      <c r="O334" s="115">
        <v>3.4895644277686202</v>
      </c>
      <c r="P334" s="115">
        <v>9.2965702466014797</v>
      </c>
      <c r="Q334" s="115">
        <v>16.049956277278898</v>
      </c>
    </row>
    <row r="335" spans="1:18" x14ac:dyDescent="0.25">
      <c r="A335" s="113" t="s">
        <v>311</v>
      </c>
      <c r="B335" s="114">
        <v>43973</v>
      </c>
      <c r="C335" s="115">
        <v>24.193000000000001</v>
      </c>
      <c r="D335" s="115"/>
      <c r="E335" s="115"/>
      <c r="F335" s="115"/>
      <c r="G335" s="115"/>
      <c r="H335" s="115"/>
      <c r="I335" s="115"/>
      <c r="J335" s="115"/>
      <c r="K335" s="115"/>
      <c r="L335" s="115"/>
      <c r="M335" s="115"/>
      <c r="N335" s="115">
        <v>-2.5051849636187198</v>
      </c>
      <c r="O335" s="115">
        <v>7.5481529843040596</v>
      </c>
      <c r="P335" s="115">
        <v>9.2272017375667392</v>
      </c>
      <c r="Q335" s="115">
        <v>15.4319683622433</v>
      </c>
    </row>
    <row r="336" spans="1:18" x14ac:dyDescent="0.25">
      <c r="A336" s="113" t="s">
        <v>312</v>
      </c>
      <c r="B336" s="114">
        <v>43973</v>
      </c>
      <c r="C336" s="115">
        <v>9.1480999999999995</v>
      </c>
      <c r="D336" s="115"/>
      <c r="E336" s="115"/>
      <c r="F336" s="115"/>
      <c r="G336" s="115"/>
      <c r="H336" s="115"/>
      <c r="I336" s="115"/>
      <c r="J336" s="115"/>
      <c r="K336" s="115"/>
      <c r="L336" s="115"/>
      <c r="M336" s="115"/>
      <c r="N336" s="115">
        <v>-12.028221804932301</v>
      </c>
      <c r="O336" s="115"/>
      <c r="P336" s="115"/>
      <c r="Q336" s="115">
        <v>-6.5072333140012999</v>
      </c>
    </row>
    <row r="337" spans="1:17" x14ac:dyDescent="0.25">
      <c r="A337" s="113" t="s">
        <v>313</v>
      </c>
      <c r="B337" s="114">
        <v>43973</v>
      </c>
      <c r="C337" s="115">
        <v>74.132800000000003</v>
      </c>
      <c r="D337" s="115"/>
      <c r="E337" s="115"/>
      <c r="F337" s="115"/>
      <c r="G337" s="115"/>
      <c r="H337" s="115"/>
      <c r="I337" s="115"/>
      <c r="J337" s="115"/>
      <c r="K337" s="115"/>
      <c r="L337" s="115"/>
      <c r="M337" s="115"/>
      <c r="N337" s="115">
        <v>-27.2461373620486</v>
      </c>
      <c r="O337" s="115">
        <v>-7.0563808190310597</v>
      </c>
      <c r="P337" s="115">
        <v>0.38200195338203202</v>
      </c>
      <c r="Q337" s="115">
        <v>12.1332294566231</v>
      </c>
    </row>
    <row r="338" spans="1:17" x14ac:dyDescent="0.25">
      <c r="A338" s="113" t="s">
        <v>314</v>
      </c>
      <c r="B338" s="114">
        <v>43973</v>
      </c>
      <c r="C338" s="115">
        <v>6.6005000000000003</v>
      </c>
      <c r="D338" s="115"/>
      <c r="E338" s="115"/>
      <c r="F338" s="115"/>
      <c r="G338" s="115"/>
      <c r="H338" s="115"/>
      <c r="I338" s="115"/>
      <c r="J338" s="115"/>
      <c r="K338" s="115"/>
      <c r="L338" s="115"/>
      <c r="M338" s="115"/>
      <c r="N338" s="115">
        <v>-35.289453048542498</v>
      </c>
      <c r="O338" s="115">
        <v>-14.655171906671301</v>
      </c>
      <c r="P338" s="115"/>
      <c r="Q338" s="115">
        <v>-11.1635142827717</v>
      </c>
    </row>
    <row r="339" spans="1:17" x14ac:dyDescent="0.25">
      <c r="A339" s="113" t="s">
        <v>315</v>
      </c>
      <c r="B339" s="114">
        <v>43973</v>
      </c>
      <c r="C339" s="115">
        <v>5.5755999999999997</v>
      </c>
      <c r="D339" s="115"/>
      <c r="E339" s="115"/>
      <c r="F339" s="115"/>
      <c r="G339" s="115"/>
      <c r="H339" s="115"/>
      <c r="I339" s="115"/>
      <c r="J339" s="115"/>
      <c r="K339" s="115"/>
      <c r="L339" s="115"/>
      <c r="M339" s="115"/>
      <c r="N339" s="115">
        <v>-35.373665912552603</v>
      </c>
      <c r="O339" s="115">
        <v>-14.8716722765109</v>
      </c>
      <c r="P339" s="115"/>
      <c r="Q339" s="115">
        <v>-16.857370536429201</v>
      </c>
    </row>
    <row r="340" spans="1:17" x14ac:dyDescent="0.25">
      <c r="A340" s="113" t="s">
        <v>316</v>
      </c>
      <c r="B340" s="114">
        <v>43973</v>
      </c>
      <c r="C340" s="115">
        <v>4.9257</v>
      </c>
      <c r="D340" s="115"/>
      <c r="E340" s="115"/>
      <c r="F340" s="115"/>
      <c r="G340" s="115"/>
      <c r="H340" s="115"/>
      <c r="I340" s="115"/>
      <c r="J340" s="115"/>
      <c r="K340" s="115"/>
      <c r="L340" s="115"/>
      <c r="M340" s="115"/>
      <c r="N340" s="115">
        <v>-37.676099479574901</v>
      </c>
      <c r="O340" s="115"/>
      <c r="P340" s="115"/>
      <c r="Q340" s="115">
        <v>-23.454410834538098</v>
      </c>
    </row>
    <row r="341" spans="1:17" x14ac:dyDescent="0.25">
      <c r="A341" s="113" t="s">
        <v>317</v>
      </c>
      <c r="B341" s="114">
        <v>43973</v>
      </c>
      <c r="C341" s="115">
        <v>5.4192</v>
      </c>
      <c r="D341" s="115"/>
      <c r="E341" s="115"/>
      <c r="F341" s="115"/>
      <c r="G341" s="115"/>
      <c r="H341" s="115"/>
      <c r="I341" s="115"/>
      <c r="J341" s="115"/>
      <c r="K341" s="115"/>
      <c r="L341" s="115"/>
      <c r="M341" s="115"/>
      <c r="N341" s="115">
        <v>-35.739167116325</v>
      </c>
      <c r="O341" s="115"/>
      <c r="P341" s="115"/>
      <c r="Q341" s="115">
        <v>-19.148769230370299</v>
      </c>
    </row>
    <row r="342" spans="1:17" x14ac:dyDescent="0.25">
      <c r="A342" s="113" t="s">
        <v>318</v>
      </c>
      <c r="B342" s="114">
        <v>43973</v>
      </c>
      <c r="C342" s="115">
        <v>5.4090999999999996</v>
      </c>
      <c r="D342" s="115"/>
      <c r="E342" s="115"/>
      <c r="F342" s="115"/>
      <c r="G342" s="115"/>
      <c r="H342" s="115"/>
      <c r="I342" s="115"/>
      <c r="J342" s="115"/>
      <c r="K342" s="115"/>
      <c r="L342" s="115"/>
      <c r="M342" s="115"/>
      <c r="N342" s="115">
        <v>-35.733406975308199</v>
      </c>
      <c r="O342" s="115"/>
      <c r="P342" s="115"/>
      <c r="Q342" s="115">
        <v>-24.8256810381165</v>
      </c>
    </row>
    <row r="343" spans="1:17" x14ac:dyDescent="0.25">
      <c r="A343" s="113" t="s">
        <v>319</v>
      </c>
      <c r="B343" s="114">
        <v>43973</v>
      </c>
      <c r="C343" s="115">
        <v>11.688800000000001</v>
      </c>
      <c r="D343" s="115"/>
      <c r="E343" s="115"/>
      <c r="F343" s="115"/>
      <c r="G343" s="115"/>
      <c r="H343" s="115"/>
      <c r="I343" s="115"/>
      <c r="J343" s="115"/>
      <c r="K343" s="115"/>
      <c r="L343" s="115"/>
      <c r="M343" s="115"/>
      <c r="N343" s="115">
        <v>-20.1229668657726</v>
      </c>
      <c r="O343" s="115">
        <v>-4.0172357818761402</v>
      </c>
      <c r="P343" s="115"/>
      <c r="Q343" s="115">
        <v>3.8105863064079402</v>
      </c>
    </row>
    <row r="344" spans="1:17" x14ac:dyDescent="0.25">
      <c r="A344" s="113" t="s">
        <v>320</v>
      </c>
      <c r="B344" s="114">
        <v>43973</v>
      </c>
      <c r="C344" s="115">
        <v>10.621700000000001</v>
      </c>
      <c r="D344" s="115"/>
      <c r="E344" s="115"/>
      <c r="F344" s="115"/>
      <c r="G344" s="115"/>
      <c r="H344" s="115"/>
      <c r="I344" s="115"/>
      <c r="J344" s="115"/>
      <c r="K344" s="115"/>
      <c r="L344" s="115"/>
      <c r="M344" s="115"/>
      <c r="N344" s="115">
        <v>-21.8388579440294</v>
      </c>
      <c r="O344" s="115">
        <v>-4.8835042501421899</v>
      </c>
      <c r="P344" s="115">
        <v>1.1572859391039501</v>
      </c>
      <c r="Q344" s="115">
        <v>1.1753571019110101</v>
      </c>
    </row>
    <row r="345" spans="1:17" x14ac:dyDescent="0.25">
      <c r="A345" s="113" t="s">
        <v>321</v>
      </c>
      <c r="B345" s="114">
        <v>43973</v>
      </c>
      <c r="C345" s="115">
        <v>6.6543000000000001</v>
      </c>
      <c r="D345" s="115"/>
      <c r="E345" s="115"/>
      <c r="F345" s="115"/>
      <c r="G345" s="115"/>
      <c r="H345" s="115"/>
      <c r="I345" s="115"/>
      <c r="J345" s="115"/>
      <c r="K345" s="115"/>
      <c r="L345" s="115"/>
      <c r="M345" s="115"/>
      <c r="N345" s="115">
        <v>-32.106497853418603</v>
      </c>
      <c r="O345" s="115"/>
      <c r="P345" s="115"/>
      <c r="Q345" s="115">
        <v>-19.3083096925719</v>
      </c>
    </row>
    <row r="346" spans="1:17" x14ac:dyDescent="0.25">
      <c r="A346" s="113" t="s">
        <v>322</v>
      </c>
      <c r="B346" s="114">
        <v>43973</v>
      </c>
      <c r="C346" s="115">
        <v>14.350099999999999</v>
      </c>
      <c r="D346" s="115"/>
      <c r="E346" s="115"/>
      <c r="F346" s="115"/>
      <c r="G346" s="115"/>
      <c r="H346" s="115"/>
      <c r="I346" s="115"/>
      <c r="J346" s="115"/>
      <c r="K346" s="115"/>
      <c r="L346" s="115"/>
      <c r="M346" s="115"/>
      <c r="N346" s="115">
        <v>-21.654447208240001</v>
      </c>
      <c r="O346" s="115">
        <v>-2.2236165954056499</v>
      </c>
      <c r="P346" s="115">
        <v>4.4223109943532899</v>
      </c>
      <c r="Q346" s="115">
        <v>6.6485860230636904</v>
      </c>
    </row>
    <row r="347" spans="1:17" x14ac:dyDescent="0.25">
      <c r="A347" s="113" t="s">
        <v>323</v>
      </c>
      <c r="B347" s="114">
        <v>43973</v>
      </c>
      <c r="C347" s="115">
        <v>64.72</v>
      </c>
      <c r="D347" s="115"/>
      <c r="E347" s="115"/>
      <c r="F347" s="115"/>
      <c r="G347" s="115"/>
      <c r="H347" s="115"/>
      <c r="I347" s="115"/>
      <c r="J347" s="115"/>
      <c r="K347" s="115"/>
      <c r="L347" s="115"/>
      <c r="M347" s="115"/>
      <c r="N347" s="115">
        <v>-17.474744098367601</v>
      </c>
      <c r="O347" s="115">
        <v>-0.55159067743127899</v>
      </c>
      <c r="P347" s="115">
        <v>3.8381220760651802</v>
      </c>
      <c r="Q347" s="115">
        <v>9.9211986570702599</v>
      </c>
    </row>
    <row r="348" spans="1:17" x14ac:dyDescent="0.25">
      <c r="A348" s="113" t="s">
        <v>324</v>
      </c>
      <c r="B348" s="114">
        <v>43973</v>
      </c>
      <c r="C348" s="115">
        <v>20.55</v>
      </c>
      <c r="D348" s="115"/>
      <c r="E348" s="115"/>
      <c r="F348" s="115"/>
      <c r="G348" s="115"/>
      <c r="H348" s="115"/>
      <c r="I348" s="115"/>
      <c r="J348" s="115"/>
      <c r="K348" s="115"/>
      <c r="L348" s="115"/>
      <c r="M348" s="115"/>
      <c r="N348" s="115">
        <v>-15.7355773537579</v>
      </c>
      <c r="O348" s="115">
        <v>-1.9957376403256299</v>
      </c>
      <c r="P348" s="115">
        <v>-0.173471254862541</v>
      </c>
      <c r="Q348" s="115">
        <v>8.9317987653619895</v>
      </c>
    </row>
    <row r="349" spans="1:17" x14ac:dyDescent="0.25">
      <c r="A349" s="113" t="s">
        <v>325</v>
      </c>
      <c r="B349" s="114">
        <v>43973</v>
      </c>
      <c r="C349" s="115">
        <v>10.162599999999999</v>
      </c>
      <c r="D349" s="115"/>
      <c r="E349" s="115"/>
      <c r="F349" s="115"/>
      <c r="G349" s="115"/>
      <c r="H349" s="115"/>
      <c r="I349" s="115"/>
      <c r="J349" s="115"/>
      <c r="K349" s="115"/>
      <c r="L349" s="115"/>
      <c r="M349" s="115"/>
      <c r="N349" s="115">
        <v>-25.373238083165301</v>
      </c>
      <c r="O349" s="115">
        <v>-6.9398160746326996</v>
      </c>
      <c r="P349" s="115"/>
      <c r="Q349" s="115">
        <v>0.38960547771453902</v>
      </c>
    </row>
    <row r="350" spans="1:17" x14ac:dyDescent="0.25">
      <c r="A350" s="113" t="s">
        <v>326</v>
      </c>
      <c r="B350" s="114">
        <v>43973</v>
      </c>
      <c r="C350" s="115">
        <v>7.4335000000000004</v>
      </c>
      <c r="D350" s="115"/>
      <c r="E350" s="115"/>
      <c r="F350" s="115"/>
      <c r="G350" s="115"/>
      <c r="H350" s="115"/>
      <c r="I350" s="115"/>
      <c r="J350" s="115"/>
      <c r="K350" s="115"/>
      <c r="L350" s="115"/>
      <c r="M350" s="115"/>
      <c r="N350" s="115">
        <v>-29.080561281246698</v>
      </c>
      <c r="O350" s="115">
        <v>-10.8095749580215</v>
      </c>
      <c r="P350" s="115"/>
      <c r="Q350" s="115">
        <v>-8.5378941723021793</v>
      </c>
    </row>
    <row r="351" spans="1:17" x14ac:dyDescent="0.25">
      <c r="A351" s="113" t="s">
        <v>327</v>
      </c>
      <c r="B351" s="114">
        <v>43973</v>
      </c>
      <c r="C351" s="115">
        <v>7.0846</v>
      </c>
      <c r="D351" s="115"/>
      <c r="E351" s="115"/>
      <c r="F351" s="115"/>
      <c r="G351" s="115"/>
      <c r="H351" s="115"/>
      <c r="I351" s="115"/>
      <c r="J351" s="115"/>
      <c r="K351" s="115"/>
      <c r="L351" s="115"/>
      <c r="M351" s="115"/>
      <c r="N351" s="115">
        <v>-26.570194478303801</v>
      </c>
      <c r="O351" s="115">
        <v>-9.3683042880990293</v>
      </c>
      <c r="P351" s="115"/>
      <c r="Q351" s="115">
        <v>-10.362158749169801</v>
      </c>
    </row>
    <row r="352" spans="1:17" x14ac:dyDescent="0.25">
      <c r="A352" s="113" t="s">
        <v>328</v>
      </c>
      <c r="B352" s="114">
        <v>43973</v>
      </c>
      <c r="C352" s="115">
        <v>6.8021000000000003</v>
      </c>
      <c r="D352" s="115"/>
      <c r="E352" s="115"/>
      <c r="F352" s="115"/>
      <c r="G352" s="115"/>
      <c r="H352" s="115"/>
      <c r="I352" s="115"/>
      <c r="J352" s="115"/>
      <c r="K352" s="115"/>
      <c r="L352" s="115"/>
      <c r="M352" s="115"/>
      <c r="N352" s="115">
        <v>-21.499075704627501</v>
      </c>
      <c r="O352" s="115"/>
      <c r="P352" s="115"/>
      <c r="Q352" s="115">
        <v>-15.1688793740029</v>
      </c>
    </row>
    <row r="353" spans="1:17" x14ac:dyDescent="0.25">
      <c r="A353" s="113" t="s">
        <v>329</v>
      </c>
      <c r="B353" s="114">
        <v>43973</v>
      </c>
      <c r="C353" s="115">
        <v>7.1647999999999996</v>
      </c>
      <c r="D353" s="115"/>
      <c r="E353" s="115"/>
      <c r="F353" s="115"/>
      <c r="G353" s="115"/>
      <c r="H353" s="115"/>
      <c r="I353" s="115"/>
      <c r="J353" s="115"/>
      <c r="K353" s="115"/>
      <c r="L353" s="115"/>
      <c r="M353" s="115"/>
      <c r="N353" s="115">
        <v>-19.421704434572199</v>
      </c>
      <c r="O353" s="115"/>
      <c r="P353" s="115"/>
      <c r="Q353" s="115">
        <v>-14.326679636871001</v>
      </c>
    </row>
    <row r="354" spans="1:17" x14ac:dyDescent="0.25">
      <c r="A354" s="113" t="s">
        <v>330</v>
      </c>
      <c r="B354" s="114">
        <v>43973</v>
      </c>
      <c r="C354" s="115">
        <v>71.940399999999997</v>
      </c>
      <c r="D354" s="115"/>
      <c r="E354" s="115"/>
      <c r="F354" s="115"/>
      <c r="G354" s="115"/>
      <c r="H354" s="115"/>
      <c r="I354" s="115"/>
      <c r="J354" s="115"/>
      <c r="K354" s="115"/>
      <c r="L354" s="115"/>
      <c r="M354" s="115"/>
      <c r="N354" s="115">
        <v>-16.196863824424</v>
      </c>
      <c r="O354" s="115">
        <v>-2.7433380200695598</v>
      </c>
      <c r="P354" s="115">
        <v>2.0791128181414198</v>
      </c>
      <c r="Q354" s="115">
        <v>8.5546982650838999</v>
      </c>
    </row>
    <row r="355" spans="1:17" x14ac:dyDescent="0.25">
      <c r="A355" s="113" t="s">
        <v>331</v>
      </c>
      <c r="B355" s="114">
        <v>43973</v>
      </c>
      <c r="C355" s="115">
        <v>82.330500000000001</v>
      </c>
      <c r="D355" s="115"/>
      <c r="E355" s="115"/>
      <c r="F355" s="115"/>
      <c r="G355" s="115"/>
      <c r="H355" s="115"/>
      <c r="I355" s="115"/>
      <c r="J355" s="115"/>
      <c r="K355" s="115"/>
      <c r="L355" s="115"/>
      <c r="M355" s="115"/>
      <c r="N355" s="115">
        <v>-23.3494290673138</v>
      </c>
      <c r="O355" s="115">
        <v>-3.7681357520626499</v>
      </c>
      <c r="P355" s="115">
        <v>1.80861169290896</v>
      </c>
      <c r="Q355" s="115">
        <v>15.4814964628106</v>
      </c>
    </row>
    <row r="356" spans="1:17" x14ac:dyDescent="0.25">
      <c r="A356" s="107"/>
      <c r="B356" s="107"/>
      <c r="C356" s="107"/>
      <c r="D356" s="107"/>
      <c r="E356" s="107"/>
      <c r="F356" s="107"/>
      <c r="G356" s="107"/>
      <c r="H356" s="107"/>
      <c r="I356" s="107"/>
      <c r="J356" s="107"/>
      <c r="K356" s="107"/>
      <c r="L356" s="107"/>
      <c r="M356" s="107"/>
      <c r="N356" s="107"/>
      <c r="O356" s="107"/>
      <c r="P356" s="107"/>
      <c r="Q356" s="107"/>
    </row>
  </sheetData>
  <mergeCells count="11">
    <mergeCell ref="A4:E4"/>
    <mergeCell ref="F4:R4"/>
    <mergeCell ref="A23:C24"/>
    <mergeCell ref="A43:C44"/>
    <mergeCell ref="A50:C51"/>
    <mergeCell ref="A285:C286"/>
    <mergeCell ref="A57:C58"/>
    <mergeCell ref="A91:C92"/>
    <mergeCell ref="A129:C130"/>
    <mergeCell ref="A176:C177"/>
    <mergeCell ref="A217:C218"/>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7"/>
  <sheetViews>
    <sheetView topLeftCell="A304" workbookViewId="0">
      <selection sqref="A1:D327"/>
    </sheetView>
  </sheetViews>
  <sheetFormatPr defaultRowHeight="15" x14ac:dyDescent="0.25"/>
  <cols>
    <col min="1" max="1" width="38.7109375" customWidth="1"/>
  </cols>
  <sheetData>
    <row r="1" spans="1:10" x14ac:dyDescent="0.25">
      <c r="A1" s="63" t="s">
        <v>7</v>
      </c>
      <c r="B1" s="63" t="s">
        <v>357</v>
      </c>
      <c r="C1" s="63" t="s">
        <v>358</v>
      </c>
      <c r="D1" s="63" t="s">
        <v>359</v>
      </c>
    </row>
    <row r="2" spans="1:10" x14ac:dyDescent="0.25">
      <c r="A2" s="62" t="s">
        <v>53</v>
      </c>
      <c r="B2" s="62" t="s">
        <v>360</v>
      </c>
      <c r="C2" s="62" t="s">
        <v>361</v>
      </c>
      <c r="D2" s="62" t="s">
        <v>362</v>
      </c>
      <c r="G2" s="20" t="s">
        <v>53</v>
      </c>
      <c r="H2" s="64" t="s">
        <v>397</v>
      </c>
      <c r="I2" s="64" t="b">
        <f>EXACT(G2,A2)</f>
        <v>1</v>
      </c>
    </row>
    <row r="3" spans="1:10" x14ac:dyDescent="0.25">
      <c r="A3" s="62" t="s">
        <v>54</v>
      </c>
      <c r="B3" s="62" t="s">
        <v>360</v>
      </c>
      <c r="C3" s="62" t="s">
        <v>361</v>
      </c>
      <c r="D3" s="62" t="s">
        <v>362</v>
      </c>
      <c r="G3" s="20" t="s">
        <v>54</v>
      </c>
      <c r="H3" s="64" t="s">
        <v>397</v>
      </c>
      <c r="I3" s="64" t="b">
        <f t="shared" ref="I3:I66" si="0">EXACT(G3,A3)</f>
        <v>1</v>
      </c>
    </row>
    <row r="4" spans="1:10" x14ac:dyDescent="0.25">
      <c r="A4" s="62" t="s">
        <v>55</v>
      </c>
      <c r="B4" s="62" t="s">
        <v>360</v>
      </c>
      <c r="C4" s="62" t="s">
        <v>361</v>
      </c>
      <c r="D4" s="62" t="s">
        <v>362</v>
      </c>
      <c r="G4" s="20" t="s">
        <v>55</v>
      </c>
      <c r="H4" s="64" t="s">
        <v>397</v>
      </c>
      <c r="I4" s="64" t="b">
        <f t="shared" si="0"/>
        <v>1</v>
      </c>
    </row>
    <row r="5" spans="1:10" x14ac:dyDescent="0.25">
      <c r="A5" s="62" t="s">
        <v>56</v>
      </c>
      <c r="B5" s="62" t="s">
        <v>360</v>
      </c>
      <c r="C5" s="62" t="s">
        <v>361</v>
      </c>
      <c r="D5" s="62" t="s">
        <v>362</v>
      </c>
      <c r="G5" s="20" t="s">
        <v>56</v>
      </c>
      <c r="H5" s="64" t="s">
        <v>397</v>
      </c>
      <c r="I5" s="64" t="b">
        <f t="shared" si="0"/>
        <v>1</v>
      </c>
    </row>
    <row r="6" spans="1:10" x14ac:dyDescent="0.25">
      <c r="A6" s="62" t="s">
        <v>57</v>
      </c>
      <c r="B6" s="62" t="s">
        <v>360</v>
      </c>
      <c r="C6" s="62" t="s">
        <v>361</v>
      </c>
      <c r="D6" s="62" t="s">
        <v>362</v>
      </c>
      <c r="G6" s="20" t="s">
        <v>57</v>
      </c>
      <c r="H6" s="64" t="s">
        <v>397</v>
      </c>
      <c r="I6" s="64" t="b">
        <f t="shared" si="0"/>
        <v>1</v>
      </c>
    </row>
    <row r="7" spans="1:10" x14ac:dyDescent="0.25">
      <c r="A7" s="62" t="s">
        <v>58</v>
      </c>
      <c r="B7" s="62" t="s">
        <v>360</v>
      </c>
      <c r="C7" s="62" t="s">
        <v>361</v>
      </c>
      <c r="D7" s="62" t="s">
        <v>362</v>
      </c>
      <c r="G7" s="20" t="s">
        <v>58</v>
      </c>
      <c r="H7" s="64" t="s">
        <v>397</v>
      </c>
      <c r="I7" s="64" t="b">
        <f t="shared" si="0"/>
        <v>1</v>
      </c>
    </row>
    <row r="8" spans="1:10" x14ac:dyDescent="0.25">
      <c r="A8" s="62" t="s">
        <v>59</v>
      </c>
      <c r="B8" s="62" t="s">
        <v>360</v>
      </c>
      <c r="C8" s="62" t="s">
        <v>361</v>
      </c>
      <c r="D8" s="62" t="s">
        <v>362</v>
      </c>
      <c r="G8" s="20" t="s">
        <v>59</v>
      </c>
      <c r="H8" s="64" t="s">
        <v>397</v>
      </c>
      <c r="I8" s="64" t="b">
        <f t="shared" si="0"/>
        <v>1</v>
      </c>
    </row>
    <row r="9" spans="1:10" x14ac:dyDescent="0.25">
      <c r="A9" s="62" t="s">
        <v>60</v>
      </c>
      <c r="B9" s="62" t="s">
        <v>360</v>
      </c>
      <c r="C9" s="62" t="s">
        <v>361</v>
      </c>
      <c r="D9" s="62" t="s">
        <v>362</v>
      </c>
      <c r="G9" s="20" t="s">
        <v>60</v>
      </c>
      <c r="H9" s="64" t="s">
        <v>397</v>
      </c>
      <c r="I9" s="64" t="b">
        <f t="shared" si="0"/>
        <v>1</v>
      </c>
    </row>
    <row r="10" spans="1:10" x14ac:dyDescent="0.25">
      <c r="A10" s="62" t="s">
        <v>61</v>
      </c>
      <c r="B10" s="62" t="s">
        <v>360</v>
      </c>
      <c r="C10" s="62" t="s">
        <v>361</v>
      </c>
      <c r="D10" s="62" t="s">
        <v>362</v>
      </c>
      <c r="G10" s="20" t="s">
        <v>61</v>
      </c>
      <c r="H10" s="64" t="s">
        <v>397</v>
      </c>
      <c r="I10" s="64" t="b">
        <f t="shared" si="0"/>
        <v>1</v>
      </c>
    </row>
    <row r="11" spans="1:10" x14ac:dyDescent="0.25">
      <c r="A11" s="62" t="s">
        <v>363</v>
      </c>
      <c r="B11" s="62" t="s">
        <v>360</v>
      </c>
      <c r="C11" s="62" t="s">
        <v>361</v>
      </c>
      <c r="D11" s="62" t="s">
        <v>362</v>
      </c>
      <c r="G11" s="65" t="s">
        <v>363</v>
      </c>
      <c r="H11" s="64" t="s">
        <v>397</v>
      </c>
      <c r="I11" s="64" t="b">
        <f t="shared" si="0"/>
        <v>1</v>
      </c>
      <c r="J11" s="64"/>
    </row>
    <row r="12" spans="1:10" x14ac:dyDescent="0.25">
      <c r="A12" s="62" t="s">
        <v>364</v>
      </c>
      <c r="B12" s="62" t="s">
        <v>360</v>
      </c>
      <c r="C12" s="62" t="s">
        <v>361</v>
      </c>
      <c r="D12" s="62" t="s">
        <v>362</v>
      </c>
      <c r="G12" s="65" t="s">
        <v>364</v>
      </c>
      <c r="H12" s="64" t="s">
        <v>397</v>
      </c>
      <c r="I12" s="64" t="b">
        <f t="shared" si="0"/>
        <v>1</v>
      </c>
      <c r="J12" s="64"/>
    </row>
    <row r="13" spans="1:10" x14ac:dyDescent="0.25">
      <c r="A13" s="62" t="s">
        <v>62</v>
      </c>
      <c r="B13" s="62" t="s">
        <v>360</v>
      </c>
      <c r="C13" s="62" t="s">
        <v>361</v>
      </c>
      <c r="D13" s="62" t="s">
        <v>362</v>
      </c>
      <c r="G13" s="20" t="s">
        <v>62</v>
      </c>
      <c r="H13" s="64" t="s">
        <v>397</v>
      </c>
      <c r="I13" s="64" t="b">
        <f t="shared" si="0"/>
        <v>1</v>
      </c>
    </row>
    <row r="14" spans="1:10" x14ac:dyDescent="0.25">
      <c r="A14" s="62" t="s">
        <v>63</v>
      </c>
      <c r="B14" s="62" t="s">
        <v>360</v>
      </c>
      <c r="C14" s="62" t="s">
        <v>361</v>
      </c>
      <c r="D14" s="62" t="s">
        <v>362</v>
      </c>
      <c r="G14" s="20" t="s">
        <v>63</v>
      </c>
      <c r="H14" s="64" t="s">
        <v>397</v>
      </c>
      <c r="I14" s="64" t="b">
        <f t="shared" si="0"/>
        <v>1</v>
      </c>
    </row>
    <row r="15" spans="1:10" x14ac:dyDescent="0.25">
      <c r="A15" s="62" t="s">
        <v>64</v>
      </c>
      <c r="B15" s="62" t="s">
        <v>360</v>
      </c>
      <c r="C15" s="62" t="s">
        <v>361</v>
      </c>
      <c r="D15" s="62" t="s">
        <v>362</v>
      </c>
      <c r="G15" s="20" t="s">
        <v>64</v>
      </c>
      <c r="H15" s="64" t="s">
        <v>397</v>
      </c>
      <c r="I15" s="64" t="b">
        <f t="shared" si="0"/>
        <v>1</v>
      </c>
    </row>
    <row r="16" spans="1:10" x14ac:dyDescent="0.25">
      <c r="A16" s="62" t="s">
        <v>65</v>
      </c>
      <c r="B16" s="62" t="s">
        <v>360</v>
      </c>
      <c r="C16" s="62" t="s">
        <v>361</v>
      </c>
      <c r="D16" s="62" t="s">
        <v>362</v>
      </c>
      <c r="G16" s="20" t="s">
        <v>65</v>
      </c>
      <c r="H16" s="64" t="s">
        <v>397</v>
      </c>
      <c r="I16" s="64" t="b">
        <f t="shared" si="0"/>
        <v>1</v>
      </c>
    </row>
    <row r="17" spans="1:10" x14ac:dyDescent="0.25">
      <c r="A17" s="62" t="s">
        <v>66</v>
      </c>
      <c r="B17" s="62" t="s">
        <v>360</v>
      </c>
      <c r="C17" s="62" t="s">
        <v>361</v>
      </c>
      <c r="D17" s="62" t="s">
        <v>362</v>
      </c>
      <c r="G17" s="20" t="s">
        <v>66</v>
      </c>
      <c r="H17" s="64" t="s">
        <v>397</v>
      </c>
      <c r="I17" s="64" t="b">
        <f t="shared" si="0"/>
        <v>1</v>
      </c>
    </row>
    <row r="18" spans="1:10" x14ac:dyDescent="0.25">
      <c r="A18" s="62" t="s">
        <v>67</v>
      </c>
      <c r="B18" s="62" t="s">
        <v>360</v>
      </c>
      <c r="C18" s="62" t="s">
        <v>361</v>
      </c>
      <c r="D18" s="62" t="s">
        <v>362</v>
      </c>
      <c r="G18" s="20" t="s">
        <v>67</v>
      </c>
      <c r="H18" s="64" t="s">
        <v>397</v>
      </c>
      <c r="I18" s="64" t="b">
        <f t="shared" si="0"/>
        <v>1</v>
      </c>
    </row>
    <row r="19" spans="1:10" x14ac:dyDescent="0.25">
      <c r="A19" s="62" t="s">
        <v>68</v>
      </c>
      <c r="B19" s="62" t="s">
        <v>360</v>
      </c>
      <c r="C19" s="62" t="s">
        <v>361</v>
      </c>
      <c r="D19" s="62" t="s">
        <v>362</v>
      </c>
      <c r="G19" s="20" t="s">
        <v>68</v>
      </c>
      <c r="H19" s="64" t="s">
        <v>397</v>
      </c>
      <c r="I19" s="64" t="b">
        <f t="shared" si="0"/>
        <v>1</v>
      </c>
    </row>
    <row r="20" spans="1:10" x14ac:dyDescent="0.25">
      <c r="A20" s="62" t="s">
        <v>69</v>
      </c>
      <c r="B20" s="62" t="s">
        <v>360</v>
      </c>
      <c r="C20" s="62" t="s">
        <v>361</v>
      </c>
      <c r="D20" s="62" t="s">
        <v>362</v>
      </c>
      <c r="G20" s="20" t="s">
        <v>69</v>
      </c>
      <c r="H20" s="64" t="s">
        <v>397</v>
      </c>
      <c r="I20" s="64" t="b">
        <f t="shared" si="0"/>
        <v>1</v>
      </c>
    </row>
    <row r="21" spans="1:10" x14ac:dyDescent="0.25">
      <c r="A21" s="62" t="s">
        <v>70</v>
      </c>
      <c r="B21" s="62" t="s">
        <v>360</v>
      </c>
      <c r="C21" s="62" t="s">
        <v>361</v>
      </c>
      <c r="D21" s="62" t="s">
        <v>362</v>
      </c>
      <c r="G21" s="20" t="s">
        <v>70</v>
      </c>
      <c r="H21" s="64" t="s">
        <v>397</v>
      </c>
      <c r="I21" s="64" t="b">
        <f t="shared" si="0"/>
        <v>1</v>
      </c>
    </row>
    <row r="22" spans="1:10" x14ac:dyDescent="0.25">
      <c r="A22" s="62" t="s">
        <v>71</v>
      </c>
      <c r="B22" s="62" t="s">
        <v>360</v>
      </c>
      <c r="C22" s="62" t="s">
        <v>361</v>
      </c>
      <c r="D22" s="62" t="s">
        <v>362</v>
      </c>
      <c r="G22" s="20" t="s">
        <v>71</v>
      </c>
      <c r="H22" s="64" t="s">
        <v>397</v>
      </c>
      <c r="I22" s="64" t="b">
        <f t="shared" si="0"/>
        <v>1</v>
      </c>
    </row>
    <row r="23" spans="1:10" x14ac:dyDescent="0.25">
      <c r="A23" s="62" t="s">
        <v>72</v>
      </c>
      <c r="B23" s="62" t="s">
        <v>360</v>
      </c>
      <c r="C23" s="62" t="s">
        <v>361</v>
      </c>
      <c r="D23" s="62" t="s">
        <v>362</v>
      </c>
      <c r="G23" s="20" t="s">
        <v>72</v>
      </c>
      <c r="H23" s="64" t="s">
        <v>397</v>
      </c>
      <c r="I23" s="64" t="b">
        <f t="shared" si="0"/>
        <v>1</v>
      </c>
    </row>
    <row r="24" spans="1:10" x14ac:dyDescent="0.25">
      <c r="A24" s="62" t="s">
        <v>73</v>
      </c>
      <c r="B24" s="62" t="s">
        <v>360</v>
      </c>
      <c r="C24" s="62" t="s">
        <v>361</v>
      </c>
      <c r="D24" s="62" t="s">
        <v>362</v>
      </c>
      <c r="G24" s="20" t="s">
        <v>73</v>
      </c>
      <c r="H24" s="64" t="s">
        <v>397</v>
      </c>
      <c r="I24" s="64" t="b">
        <f t="shared" si="0"/>
        <v>1</v>
      </c>
    </row>
    <row r="25" spans="1:10" x14ac:dyDescent="0.25">
      <c r="A25" s="62" t="s">
        <v>74</v>
      </c>
      <c r="B25" s="62" t="s">
        <v>360</v>
      </c>
      <c r="C25" s="62" t="s">
        <v>361</v>
      </c>
      <c r="D25" s="62" t="s">
        <v>362</v>
      </c>
      <c r="G25" s="20" t="s">
        <v>74</v>
      </c>
      <c r="H25" s="64" t="s">
        <v>397</v>
      </c>
      <c r="I25" s="64" t="b">
        <f t="shared" si="0"/>
        <v>1</v>
      </c>
    </row>
    <row r="26" spans="1:10" x14ac:dyDescent="0.25">
      <c r="A26" s="62" t="s">
        <v>75</v>
      </c>
      <c r="B26" s="62" t="s">
        <v>360</v>
      </c>
      <c r="C26" s="62" t="s">
        <v>361</v>
      </c>
      <c r="D26" s="62" t="s">
        <v>362</v>
      </c>
      <c r="G26" s="20" t="s">
        <v>75</v>
      </c>
      <c r="H26" s="64" t="s">
        <v>397</v>
      </c>
      <c r="I26" s="64" t="b">
        <f t="shared" si="0"/>
        <v>1</v>
      </c>
    </row>
    <row r="27" spans="1:10" x14ac:dyDescent="0.25">
      <c r="A27" s="62" t="s">
        <v>76</v>
      </c>
      <c r="B27" s="62" t="s">
        <v>360</v>
      </c>
      <c r="C27" s="62" t="s">
        <v>361</v>
      </c>
      <c r="D27" s="62" t="s">
        <v>362</v>
      </c>
      <c r="G27" s="20" t="s">
        <v>76</v>
      </c>
      <c r="H27" s="64" t="s">
        <v>397</v>
      </c>
      <c r="I27" s="64" t="b">
        <f t="shared" si="0"/>
        <v>1</v>
      </c>
    </row>
    <row r="28" spans="1:10" x14ac:dyDescent="0.25">
      <c r="A28" s="62" t="s">
        <v>77</v>
      </c>
      <c r="B28" s="62" t="s">
        <v>360</v>
      </c>
      <c r="C28" s="62" t="s">
        <v>361</v>
      </c>
      <c r="D28" s="62" t="s">
        <v>362</v>
      </c>
      <c r="G28" s="20" t="s">
        <v>77</v>
      </c>
      <c r="H28" s="64" t="s">
        <v>397</v>
      </c>
      <c r="I28" s="64" t="b">
        <f t="shared" si="0"/>
        <v>1</v>
      </c>
    </row>
    <row r="29" spans="1:10" x14ac:dyDescent="0.25">
      <c r="A29" s="62" t="s">
        <v>78</v>
      </c>
      <c r="B29" s="62" t="s">
        <v>360</v>
      </c>
      <c r="C29" s="62" t="s">
        <v>361</v>
      </c>
      <c r="D29" s="62" t="s">
        <v>362</v>
      </c>
      <c r="G29" s="20" t="s">
        <v>78</v>
      </c>
      <c r="H29" s="64" t="s">
        <v>397</v>
      </c>
      <c r="I29" s="64" t="b">
        <f t="shared" si="0"/>
        <v>1</v>
      </c>
    </row>
    <row r="30" spans="1:10" x14ac:dyDescent="0.25">
      <c r="A30" s="62" t="s">
        <v>79</v>
      </c>
      <c r="B30" s="62" t="s">
        <v>360</v>
      </c>
      <c r="C30" s="62" t="s">
        <v>361</v>
      </c>
      <c r="D30" s="62" t="s">
        <v>362</v>
      </c>
      <c r="G30" s="20" t="s">
        <v>79</v>
      </c>
      <c r="H30" s="64" t="s">
        <v>397</v>
      </c>
      <c r="I30" s="64" t="b">
        <f t="shared" si="0"/>
        <v>1</v>
      </c>
    </row>
    <row r="31" spans="1:10" x14ac:dyDescent="0.25">
      <c r="A31" s="62" t="s">
        <v>80</v>
      </c>
      <c r="B31" s="62" t="s">
        <v>360</v>
      </c>
      <c r="C31" s="62" t="s">
        <v>361</v>
      </c>
      <c r="D31" s="62" t="s">
        <v>362</v>
      </c>
      <c r="G31" s="20" t="s">
        <v>80</v>
      </c>
      <c r="H31" s="64" t="s">
        <v>397</v>
      </c>
      <c r="I31" s="64" t="b">
        <f t="shared" si="0"/>
        <v>1</v>
      </c>
    </row>
    <row r="32" spans="1:10" x14ac:dyDescent="0.25">
      <c r="A32" s="62" t="s">
        <v>365</v>
      </c>
      <c r="B32" s="62" t="s">
        <v>360</v>
      </c>
      <c r="C32" s="62" t="s">
        <v>361</v>
      </c>
      <c r="D32" s="62" t="s">
        <v>362</v>
      </c>
      <c r="G32" s="65" t="s">
        <v>365</v>
      </c>
      <c r="H32" s="64" t="s">
        <v>397</v>
      </c>
      <c r="I32" s="64" t="b">
        <f t="shared" si="0"/>
        <v>1</v>
      </c>
      <c r="J32" s="64"/>
    </row>
    <row r="33" spans="1:9" x14ac:dyDescent="0.25">
      <c r="A33" s="62" t="s">
        <v>81</v>
      </c>
      <c r="B33" s="62" t="s">
        <v>360</v>
      </c>
      <c r="C33" s="62" t="s">
        <v>361</v>
      </c>
      <c r="D33" s="62" t="s">
        <v>362</v>
      </c>
      <c r="G33" s="20" t="s">
        <v>81</v>
      </c>
      <c r="H33" s="64" t="s">
        <v>397</v>
      </c>
      <c r="I33" s="64" t="b">
        <f t="shared" si="0"/>
        <v>1</v>
      </c>
    </row>
    <row r="34" spans="1:9" x14ac:dyDescent="0.25">
      <c r="A34" s="62" t="s">
        <v>82</v>
      </c>
      <c r="B34" s="62" t="s">
        <v>360</v>
      </c>
      <c r="C34" s="62" t="s">
        <v>361</v>
      </c>
      <c r="D34" s="62" t="s">
        <v>366</v>
      </c>
      <c r="G34" s="20" t="s">
        <v>82</v>
      </c>
      <c r="H34" s="64" t="s">
        <v>398</v>
      </c>
      <c r="I34" s="64" t="b">
        <f t="shared" si="0"/>
        <v>1</v>
      </c>
    </row>
    <row r="35" spans="1:9" x14ac:dyDescent="0.25">
      <c r="A35" s="62" t="s">
        <v>83</v>
      </c>
      <c r="B35" s="62" t="s">
        <v>360</v>
      </c>
      <c r="C35" s="62" t="s">
        <v>361</v>
      </c>
      <c r="D35" s="62" t="s">
        <v>366</v>
      </c>
      <c r="G35" s="20" t="s">
        <v>83</v>
      </c>
      <c r="H35" s="64" t="s">
        <v>398</v>
      </c>
      <c r="I35" s="64" t="b">
        <f t="shared" si="0"/>
        <v>1</v>
      </c>
    </row>
    <row r="36" spans="1:9" x14ac:dyDescent="0.25">
      <c r="A36" s="62" t="s">
        <v>84</v>
      </c>
      <c r="B36" s="62" t="s">
        <v>360</v>
      </c>
      <c r="C36" s="62" t="s">
        <v>361</v>
      </c>
      <c r="D36" s="62" t="s">
        <v>366</v>
      </c>
      <c r="G36" s="20" t="s">
        <v>84</v>
      </c>
      <c r="H36" s="64" t="s">
        <v>398</v>
      </c>
      <c r="I36" s="64" t="b">
        <f t="shared" si="0"/>
        <v>1</v>
      </c>
    </row>
    <row r="37" spans="1:9" x14ac:dyDescent="0.25">
      <c r="A37" s="62" t="s">
        <v>85</v>
      </c>
      <c r="B37" s="62" t="s">
        <v>360</v>
      </c>
      <c r="C37" s="62" t="s">
        <v>361</v>
      </c>
      <c r="D37" s="62" t="s">
        <v>366</v>
      </c>
      <c r="G37" s="20" t="s">
        <v>85</v>
      </c>
      <c r="H37" s="64" t="s">
        <v>398</v>
      </c>
      <c r="I37" s="64" t="b">
        <f t="shared" si="0"/>
        <v>1</v>
      </c>
    </row>
    <row r="38" spans="1:9" x14ac:dyDescent="0.25">
      <c r="A38" s="62" t="s">
        <v>86</v>
      </c>
      <c r="B38" s="62" t="s">
        <v>360</v>
      </c>
      <c r="C38" s="62" t="s">
        <v>361</v>
      </c>
      <c r="D38" s="62" t="s">
        <v>366</v>
      </c>
      <c r="G38" s="20" t="s">
        <v>86</v>
      </c>
      <c r="H38" s="64" t="s">
        <v>398</v>
      </c>
      <c r="I38" s="64" t="b">
        <f t="shared" si="0"/>
        <v>1</v>
      </c>
    </row>
    <row r="39" spans="1:9" x14ac:dyDescent="0.25">
      <c r="A39" s="62" t="s">
        <v>87</v>
      </c>
      <c r="B39" s="62" t="s">
        <v>360</v>
      </c>
      <c r="C39" s="62" t="s">
        <v>361</v>
      </c>
      <c r="D39" s="62" t="s">
        <v>366</v>
      </c>
      <c r="G39" s="20" t="s">
        <v>87</v>
      </c>
      <c r="H39" s="64" t="s">
        <v>398</v>
      </c>
      <c r="I39" s="64" t="b">
        <f t="shared" si="0"/>
        <v>1</v>
      </c>
    </row>
    <row r="40" spans="1:9" x14ac:dyDescent="0.25">
      <c r="A40" s="62" t="s">
        <v>88</v>
      </c>
      <c r="B40" s="62" t="s">
        <v>360</v>
      </c>
      <c r="C40" s="62" t="s">
        <v>361</v>
      </c>
      <c r="D40" s="62" t="s">
        <v>366</v>
      </c>
      <c r="G40" s="20" t="s">
        <v>88</v>
      </c>
      <c r="H40" s="64" t="s">
        <v>398</v>
      </c>
      <c r="I40" s="64" t="b">
        <f t="shared" si="0"/>
        <v>1</v>
      </c>
    </row>
    <row r="41" spans="1:9" x14ac:dyDescent="0.25">
      <c r="A41" s="62" t="s">
        <v>89</v>
      </c>
      <c r="B41" s="62" t="s">
        <v>360</v>
      </c>
      <c r="C41" s="62" t="s">
        <v>361</v>
      </c>
      <c r="D41" s="62" t="s">
        <v>366</v>
      </c>
      <c r="G41" s="20" t="s">
        <v>89</v>
      </c>
      <c r="H41" s="64" t="s">
        <v>398</v>
      </c>
      <c r="I41" s="64" t="b">
        <f t="shared" si="0"/>
        <v>1</v>
      </c>
    </row>
    <row r="42" spans="1:9" x14ac:dyDescent="0.25">
      <c r="A42" s="62" t="s">
        <v>90</v>
      </c>
      <c r="B42" s="62" t="s">
        <v>360</v>
      </c>
      <c r="C42" s="62" t="s">
        <v>361</v>
      </c>
      <c r="D42" s="62" t="s">
        <v>366</v>
      </c>
      <c r="G42" s="20" t="s">
        <v>90</v>
      </c>
      <c r="H42" s="64" t="s">
        <v>398</v>
      </c>
      <c r="I42" s="64" t="b">
        <f t="shared" si="0"/>
        <v>1</v>
      </c>
    </row>
    <row r="43" spans="1:9" x14ac:dyDescent="0.25">
      <c r="A43" s="62" t="s">
        <v>91</v>
      </c>
      <c r="B43" s="62" t="s">
        <v>360</v>
      </c>
      <c r="C43" s="62" t="s">
        <v>361</v>
      </c>
      <c r="D43" s="62" t="s">
        <v>366</v>
      </c>
      <c r="G43" s="20" t="s">
        <v>91</v>
      </c>
      <c r="H43" s="64" t="s">
        <v>398</v>
      </c>
      <c r="I43" s="64" t="b">
        <f t="shared" si="0"/>
        <v>1</v>
      </c>
    </row>
    <row r="44" spans="1:9" x14ac:dyDescent="0.25">
      <c r="A44" s="62" t="s">
        <v>92</v>
      </c>
      <c r="B44" s="62" t="s">
        <v>360</v>
      </c>
      <c r="C44" s="62" t="s">
        <v>361</v>
      </c>
      <c r="D44" s="62" t="s">
        <v>366</v>
      </c>
      <c r="G44" s="20" t="s">
        <v>92</v>
      </c>
      <c r="H44" s="64" t="s">
        <v>398</v>
      </c>
      <c r="I44" s="64" t="b">
        <f t="shared" si="0"/>
        <v>1</v>
      </c>
    </row>
    <row r="45" spans="1:9" x14ac:dyDescent="0.25">
      <c r="A45" s="62" t="s">
        <v>367</v>
      </c>
      <c r="B45" s="62" t="s">
        <v>360</v>
      </c>
      <c r="C45" s="62" t="s">
        <v>361</v>
      </c>
      <c r="D45" s="62" t="s">
        <v>366</v>
      </c>
      <c r="G45" s="65" t="s">
        <v>367</v>
      </c>
      <c r="H45" s="64" t="s">
        <v>398</v>
      </c>
      <c r="I45" s="64" t="b">
        <f t="shared" si="0"/>
        <v>1</v>
      </c>
    </row>
    <row r="46" spans="1:9" x14ac:dyDescent="0.25">
      <c r="A46" s="62" t="s">
        <v>368</v>
      </c>
      <c r="B46" s="62" t="s">
        <v>360</v>
      </c>
      <c r="C46" s="62" t="s">
        <v>361</v>
      </c>
      <c r="D46" s="62" t="s">
        <v>366</v>
      </c>
      <c r="G46" s="65" t="s">
        <v>368</v>
      </c>
      <c r="H46" s="64" t="s">
        <v>398</v>
      </c>
      <c r="I46" s="64" t="b">
        <f t="shared" si="0"/>
        <v>1</v>
      </c>
    </row>
    <row r="47" spans="1:9" x14ac:dyDescent="0.25">
      <c r="A47" s="62" t="s">
        <v>93</v>
      </c>
      <c r="B47" s="62" t="s">
        <v>360</v>
      </c>
      <c r="C47" s="62" t="s">
        <v>361</v>
      </c>
      <c r="D47" s="62" t="s">
        <v>366</v>
      </c>
      <c r="G47" s="20" t="s">
        <v>93</v>
      </c>
      <c r="H47" s="64" t="s">
        <v>398</v>
      </c>
      <c r="I47" s="64" t="b">
        <f t="shared" si="0"/>
        <v>1</v>
      </c>
    </row>
    <row r="48" spans="1:9" x14ac:dyDescent="0.25">
      <c r="A48" s="62" t="s">
        <v>94</v>
      </c>
      <c r="B48" s="62" t="s">
        <v>360</v>
      </c>
      <c r="C48" s="62" t="s">
        <v>361</v>
      </c>
      <c r="D48" s="62" t="s">
        <v>366</v>
      </c>
      <c r="G48" s="20" t="s">
        <v>94</v>
      </c>
      <c r="H48" s="64" t="s">
        <v>398</v>
      </c>
      <c r="I48" s="64" t="b">
        <f t="shared" si="0"/>
        <v>1</v>
      </c>
    </row>
    <row r="49" spans="1:9" x14ac:dyDescent="0.25">
      <c r="A49" s="62" t="s">
        <v>95</v>
      </c>
      <c r="B49" s="62" t="s">
        <v>360</v>
      </c>
      <c r="C49" s="62" t="s">
        <v>361</v>
      </c>
      <c r="D49" s="62" t="s">
        <v>366</v>
      </c>
      <c r="G49" s="20" t="s">
        <v>95</v>
      </c>
      <c r="H49" s="64" t="s">
        <v>398</v>
      </c>
      <c r="I49" s="64" t="b">
        <f t="shared" si="0"/>
        <v>1</v>
      </c>
    </row>
    <row r="50" spans="1:9" x14ac:dyDescent="0.25">
      <c r="A50" s="62" t="s">
        <v>96</v>
      </c>
      <c r="B50" s="62" t="s">
        <v>360</v>
      </c>
      <c r="C50" s="62" t="s">
        <v>361</v>
      </c>
      <c r="D50" s="62" t="s">
        <v>366</v>
      </c>
      <c r="G50" s="20" t="s">
        <v>96</v>
      </c>
      <c r="H50" s="64" t="s">
        <v>398</v>
      </c>
      <c r="I50" s="64" t="b">
        <f t="shared" si="0"/>
        <v>1</v>
      </c>
    </row>
    <row r="51" spans="1:9" x14ac:dyDescent="0.25">
      <c r="A51" s="62" t="s">
        <v>97</v>
      </c>
      <c r="B51" s="62" t="s">
        <v>360</v>
      </c>
      <c r="C51" s="62" t="s">
        <v>361</v>
      </c>
      <c r="D51" s="62" t="s">
        <v>366</v>
      </c>
      <c r="G51" s="20" t="s">
        <v>97</v>
      </c>
      <c r="H51" s="64" t="s">
        <v>398</v>
      </c>
      <c r="I51" s="64" t="b">
        <f t="shared" si="0"/>
        <v>1</v>
      </c>
    </row>
    <row r="52" spans="1:9" x14ac:dyDescent="0.25">
      <c r="A52" s="62" t="s">
        <v>98</v>
      </c>
      <c r="B52" s="62" t="s">
        <v>360</v>
      </c>
      <c r="C52" s="62" t="s">
        <v>361</v>
      </c>
      <c r="D52" s="62" t="s">
        <v>366</v>
      </c>
      <c r="G52" s="20" t="s">
        <v>98</v>
      </c>
      <c r="H52" s="64" t="s">
        <v>398</v>
      </c>
      <c r="I52" s="64" t="b">
        <f t="shared" si="0"/>
        <v>1</v>
      </c>
    </row>
    <row r="53" spans="1:9" x14ac:dyDescent="0.25">
      <c r="A53" s="62" t="s">
        <v>99</v>
      </c>
      <c r="B53" s="62" t="s">
        <v>360</v>
      </c>
      <c r="C53" s="62" t="s">
        <v>361</v>
      </c>
      <c r="D53" s="62" t="s">
        <v>366</v>
      </c>
      <c r="G53" s="20" t="s">
        <v>99</v>
      </c>
      <c r="H53" s="64" t="s">
        <v>398</v>
      </c>
      <c r="I53" s="64" t="b">
        <f t="shared" si="0"/>
        <v>1</v>
      </c>
    </row>
    <row r="54" spans="1:9" x14ac:dyDescent="0.25">
      <c r="A54" s="62" t="s">
        <v>100</v>
      </c>
      <c r="B54" s="62" t="s">
        <v>360</v>
      </c>
      <c r="C54" s="62" t="s">
        <v>361</v>
      </c>
      <c r="D54" s="62" t="s">
        <v>366</v>
      </c>
      <c r="G54" s="20" t="s">
        <v>100</v>
      </c>
      <c r="H54" s="64" t="s">
        <v>398</v>
      </c>
      <c r="I54" s="64" t="b">
        <f t="shared" si="0"/>
        <v>1</v>
      </c>
    </row>
    <row r="55" spans="1:9" x14ac:dyDescent="0.25">
      <c r="A55" s="62" t="s">
        <v>101</v>
      </c>
      <c r="B55" s="62" t="s">
        <v>360</v>
      </c>
      <c r="C55" s="62" t="s">
        <v>361</v>
      </c>
      <c r="D55" s="62" t="s">
        <v>366</v>
      </c>
      <c r="G55" s="20" t="s">
        <v>101</v>
      </c>
      <c r="H55" s="64" t="s">
        <v>398</v>
      </c>
      <c r="I55" s="64" t="b">
        <f t="shared" si="0"/>
        <v>1</v>
      </c>
    </row>
    <row r="56" spans="1:9" x14ac:dyDescent="0.25">
      <c r="A56" s="62" t="s">
        <v>102</v>
      </c>
      <c r="B56" s="62" t="s">
        <v>360</v>
      </c>
      <c r="C56" s="62" t="s">
        <v>361</v>
      </c>
      <c r="D56" s="62" t="s">
        <v>366</v>
      </c>
      <c r="G56" s="20" t="s">
        <v>102</v>
      </c>
      <c r="H56" s="64" t="s">
        <v>398</v>
      </c>
      <c r="I56" s="64" t="b">
        <f t="shared" si="0"/>
        <v>1</v>
      </c>
    </row>
    <row r="57" spans="1:9" x14ac:dyDescent="0.25">
      <c r="A57" s="62" t="s">
        <v>103</v>
      </c>
      <c r="B57" s="62" t="s">
        <v>360</v>
      </c>
      <c r="C57" s="62" t="s">
        <v>361</v>
      </c>
      <c r="D57" s="62" t="s">
        <v>366</v>
      </c>
      <c r="G57" s="20" t="s">
        <v>103</v>
      </c>
      <c r="H57" s="64" t="s">
        <v>398</v>
      </c>
      <c r="I57" s="64" t="b">
        <f t="shared" si="0"/>
        <v>1</v>
      </c>
    </row>
    <row r="58" spans="1:9" x14ac:dyDescent="0.25">
      <c r="A58" s="62" t="s">
        <v>104</v>
      </c>
      <c r="B58" s="62" t="s">
        <v>360</v>
      </c>
      <c r="C58" s="62" t="s">
        <v>361</v>
      </c>
      <c r="D58" s="62" t="s">
        <v>366</v>
      </c>
      <c r="G58" s="20" t="s">
        <v>104</v>
      </c>
      <c r="H58" s="64" t="s">
        <v>398</v>
      </c>
      <c r="I58" s="64" t="b">
        <f t="shared" si="0"/>
        <v>1</v>
      </c>
    </row>
    <row r="59" spans="1:9" x14ac:dyDescent="0.25">
      <c r="A59" s="62" t="s">
        <v>105</v>
      </c>
      <c r="B59" s="62" t="s">
        <v>360</v>
      </c>
      <c r="C59" s="62" t="s">
        <v>361</v>
      </c>
      <c r="D59" s="62" t="s">
        <v>366</v>
      </c>
      <c r="G59" s="20" t="s">
        <v>105</v>
      </c>
      <c r="H59" s="64" t="s">
        <v>398</v>
      </c>
      <c r="I59" s="64" t="b">
        <f t="shared" si="0"/>
        <v>1</v>
      </c>
    </row>
    <row r="60" spans="1:9" x14ac:dyDescent="0.25">
      <c r="A60" s="62" t="s">
        <v>106</v>
      </c>
      <c r="B60" s="62" t="s">
        <v>360</v>
      </c>
      <c r="C60" s="62" t="s">
        <v>361</v>
      </c>
      <c r="D60" s="62" t="s">
        <v>366</v>
      </c>
      <c r="G60" s="20" t="s">
        <v>106</v>
      </c>
      <c r="H60" s="64" t="s">
        <v>398</v>
      </c>
      <c r="I60" s="64" t="b">
        <f t="shared" si="0"/>
        <v>1</v>
      </c>
    </row>
    <row r="61" spans="1:9" x14ac:dyDescent="0.25">
      <c r="A61" s="62" t="s">
        <v>107</v>
      </c>
      <c r="B61" s="62" t="s">
        <v>360</v>
      </c>
      <c r="C61" s="62" t="s">
        <v>361</v>
      </c>
      <c r="D61" s="62" t="s">
        <v>366</v>
      </c>
      <c r="G61" s="20" t="s">
        <v>107</v>
      </c>
      <c r="H61" s="64" t="s">
        <v>398</v>
      </c>
      <c r="I61" s="64" t="b">
        <f t="shared" si="0"/>
        <v>1</v>
      </c>
    </row>
    <row r="62" spans="1:9" x14ac:dyDescent="0.25">
      <c r="A62" s="62" t="s">
        <v>108</v>
      </c>
      <c r="B62" s="62" t="s">
        <v>360</v>
      </c>
      <c r="C62" s="62" t="s">
        <v>361</v>
      </c>
      <c r="D62" s="62" t="s">
        <v>366</v>
      </c>
      <c r="G62" s="20" t="s">
        <v>108</v>
      </c>
      <c r="H62" s="64" t="s">
        <v>398</v>
      </c>
      <c r="I62" s="64" t="b">
        <f t="shared" si="0"/>
        <v>1</v>
      </c>
    </row>
    <row r="63" spans="1:9" x14ac:dyDescent="0.25">
      <c r="A63" s="62" t="s">
        <v>109</v>
      </c>
      <c r="B63" s="62" t="s">
        <v>360</v>
      </c>
      <c r="C63" s="62" t="s">
        <v>361</v>
      </c>
      <c r="D63" s="62" t="s">
        <v>366</v>
      </c>
      <c r="G63" s="20" t="s">
        <v>109</v>
      </c>
      <c r="H63" s="64" t="s">
        <v>398</v>
      </c>
      <c r="I63" s="64" t="b">
        <f t="shared" si="0"/>
        <v>1</v>
      </c>
    </row>
    <row r="64" spans="1:9" x14ac:dyDescent="0.25">
      <c r="A64" s="62" t="s">
        <v>110</v>
      </c>
      <c r="B64" s="62" t="s">
        <v>360</v>
      </c>
      <c r="C64" s="62" t="s">
        <v>361</v>
      </c>
      <c r="D64" s="62" t="s">
        <v>366</v>
      </c>
      <c r="G64" s="20" t="s">
        <v>110</v>
      </c>
      <c r="H64" s="64" t="s">
        <v>398</v>
      </c>
      <c r="I64" s="64" t="b">
        <f t="shared" si="0"/>
        <v>1</v>
      </c>
    </row>
    <row r="65" spans="1:9" x14ac:dyDescent="0.25">
      <c r="A65" s="62" t="s">
        <v>111</v>
      </c>
      <c r="B65" s="62" t="s">
        <v>360</v>
      </c>
      <c r="C65" s="62" t="s">
        <v>361</v>
      </c>
      <c r="D65" s="62" t="s">
        <v>366</v>
      </c>
      <c r="G65" s="20" t="s">
        <v>111</v>
      </c>
      <c r="H65" s="64" t="s">
        <v>398</v>
      </c>
      <c r="I65" s="64" t="b">
        <f t="shared" si="0"/>
        <v>1</v>
      </c>
    </row>
    <row r="66" spans="1:9" x14ac:dyDescent="0.25">
      <c r="A66" s="62" t="s">
        <v>112</v>
      </c>
      <c r="B66" s="62" t="s">
        <v>360</v>
      </c>
      <c r="C66" s="62" t="s">
        <v>361</v>
      </c>
      <c r="D66" s="62" t="s">
        <v>366</v>
      </c>
      <c r="G66" s="20" t="s">
        <v>112</v>
      </c>
      <c r="H66" s="64" t="s">
        <v>398</v>
      </c>
      <c r="I66" s="64" t="b">
        <f t="shared" si="0"/>
        <v>1</v>
      </c>
    </row>
    <row r="67" spans="1:9" x14ac:dyDescent="0.25">
      <c r="A67" s="62" t="s">
        <v>113</v>
      </c>
      <c r="B67" s="62" t="s">
        <v>360</v>
      </c>
      <c r="C67" s="62" t="s">
        <v>361</v>
      </c>
      <c r="D67" s="62" t="s">
        <v>366</v>
      </c>
      <c r="G67" s="20" t="s">
        <v>113</v>
      </c>
      <c r="H67" s="64" t="s">
        <v>398</v>
      </c>
      <c r="I67" s="64" t="b">
        <f t="shared" ref="I67:I130" si="1">EXACT(G67,A67)</f>
        <v>1</v>
      </c>
    </row>
    <row r="68" spans="1:9" x14ac:dyDescent="0.25">
      <c r="A68" s="62" t="s">
        <v>369</v>
      </c>
      <c r="B68" s="62" t="s">
        <v>360</v>
      </c>
      <c r="C68" s="62" t="s">
        <v>361</v>
      </c>
      <c r="D68" s="62" t="s">
        <v>366</v>
      </c>
      <c r="G68" s="65" t="s">
        <v>369</v>
      </c>
      <c r="H68" s="64" t="s">
        <v>398</v>
      </c>
      <c r="I68" s="64" t="b">
        <f t="shared" si="1"/>
        <v>1</v>
      </c>
    </row>
    <row r="69" spans="1:9" x14ac:dyDescent="0.25">
      <c r="A69" s="62" t="s">
        <v>114</v>
      </c>
      <c r="B69" s="62" t="s">
        <v>360</v>
      </c>
      <c r="C69" s="62" t="s">
        <v>361</v>
      </c>
      <c r="D69" s="62" t="s">
        <v>366</v>
      </c>
      <c r="G69" s="20" t="s">
        <v>114</v>
      </c>
      <c r="H69" s="64" t="s">
        <v>398</v>
      </c>
      <c r="I69" s="64" t="b">
        <f t="shared" si="1"/>
        <v>1</v>
      </c>
    </row>
    <row r="70" spans="1:9" x14ac:dyDescent="0.25">
      <c r="A70" s="62" t="s">
        <v>163</v>
      </c>
      <c r="B70" s="62" t="s">
        <v>370</v>
      </c>
      <c r="C70" s="62" t="s">
        <v>361</v>
      </c>
      <c r="D70" s="62" t="s">
        <v>362</v>
      </c>
      <c r="G70" s="26" t="s">
        <v>163</v>
      </c>
      <c r="H70" s="64" t="s">
        <v>394</v>
      </c>
      <c r="I70" s="64" t="b">
        <f t="shared" si="1"/>
        <v>1</v>
      </c>
    </row>
    <row r="71" spans="1:9" x14ac:dyDescent="0.25">
      <c r="A71" s="62" t="s">
        <v>164</v>
      </c>
      <c r="B71" s="62" t="s">
        <v>370</v>
      </c>
      <c r="C71" s="62" t="s">
        <v>361</v>
      </c>
      <c r="D71" s="62" t="s">
        <v>362</v>
      </c>
      <c r="G71" s="26" t="s">
        <v>164</v>
      </c>
      <c r="H71" s="64" t="s">
        <v>394</v>
      </c>
      <c r="I71" s="64" t="b">
        <f t="shared" si="1"/>
        <v>1</v>
      </c>
    </row>
    <row r="72" spans="1:9" x14ac:dyDescent="0.25">
      <c r="A72" s="62" t="s">
        <v>165</v>
      </c>
      <c r="B72" s="62" t="s">
        <v>370</v>
      </c>
      <c r="C72" s="62" t="s">
        <v>361</v>
      </c>
      <c r="D72" s="62" t="s">
        <v>362</v>
      </c>
      <c r="G72" s="26" t="s">
        <v>165</v>
      </c>
      <c r="H72" s="64" t="s">
        <v>394</v>
      </c>
      <c r="I72" s="64" t="b">
        <f t="shared" si="1"/>
        <v>1</v>
      </c>
    </row>
    <row r="73" spans="1:9" x14ac:dyDescent="0.25">
      <c r="A73" s="62" t="s">
        <v>166</v>
      </c>
      <c r="B73" s="62" t="s">
        <v>370</v>
      </c>
      <c r="C73" s="62" t="s">
        <v>361</v>
      </c>
      <c r="D73" s="62" t="s">
        <v>362</v>
      </c>
      <c r="G73" s="26" t="s">
        <v>166</v>
      </c>
      <c r="H73" s="64" t="s">
        <v>394</v>
      </c>
      <c r="I73" s="64" t="b">
        <f t="shared" si="1"/>
        <v>1</v>
      </c>
    </row>
    <row r="74" spans="1:9" x14ac:dyDescent="0.25">
      <c r="A74" s="62" t="s">
        <v>167</v>
      </c>
      <c r="B74" s="62" t="s">
        <v>370</v>
      </c>
      <c r="C74" s="62" t="s">
        <v>361</v>
      </c>
      <c r="D74" s="62" t="s">
        <v>362</v>
      </c>
      <c r="G74" s="26" t="s">
        <v>167</v>
      </c>
      <c r="H74" s="64" t="s">
        <v>394</v>
      </c>
      <c r="I74" s="64" t="b">
        <f t="shared" si="1"/>
        <v>1</v>
      </c>
    </row>
    <row r="75" spans="1:9" x14ac:dyDescent="0.25">
      <c r="A75" s="62" t="s">
        <v>168</v>
      </c>
      <c r="B75" s="62" t="s">
        <v>370</v>
      </c>
      <c r="C75" s="62" t="s">
        <v>371</v>
      </c>
      <c r="D75" s="62" t="s">
        <v>362</v>
      </c>
      <c r="G75" s="26" t="s">
        <v>168</v>
      </c>
      <c r="H75" s="64" t="s">
        <v>394</v>
      </c>
      <c r="I75" s="64" t="b">
        <f t="shared" si="1"/>
        <v>1</v>
      </c>
    </row>
    <row r="76" spans="1:9" x14ac:dyDescent="0.25">
      <c r="A76" s="62" t="s">
        <v>169</v>
      </c>
      <c r="B76" s="62" t="s">
        <v>370</v>
      </c>
      <c r="C76" s="62" t="s">
        <v>371</v>
      </c>
      <c r="D76" s="62" t="s">
        <v>362</v>
      </c>
      <c r="G76" s="26" t="s">
        <v>169</v>
      </c>
      <c r="H76" s="64" t="s">
        <v>394</v>
      </c>
      <c r="I76" s="64" t="b">
        <f t="shared" si="1"/>
        <v>1</v>
      </c>
    </row>
    <row r="77" spans="1:9" x14ac:dyDescent="0.25">
      <c r="A77" s="62" t="s">
        <v>170</v>
      </c>
      <c r="B77" s="62" t="s">
        <v>370</v>
      </c>
      <c r="C77" s="62" t="s">
        <v>361</v>
      </c>
      <c r="D77" s="62" t="s">
        <v>362</v>
      </c>
      <c r="G77" s="26" t="s">
        <v>170</v>
      </c>
      <c r="H77" s="64" t="s">
        <v>394</v>
      </c>
      <c r="I77" s="64" t="b">
        <f t="shared" si="1"/>
        <v>1</v>
      </c>
    </row>
    <row r="78" spans="1:9" x14ac:dyDescent="0.25">
      <c r="A78" s="62" t="s">
        <v>171</v>
      </c>
      <c r="B78" s="62" t="s">
        <v>370</v>
      </c>
      <c r="C78" s="62" t="s">
        <v>361</v>
      </c>
      <c r="D78" s="62" t="s">
        <v>362</v>
      </c>
      <c r="G78" s="26" t="s">
        <v>171</v>
      </c>
      <c r="H78" s="64" t="s">
        <v>394</v>
      </c>
      <c r="I78" s="64" t="b">
        <f t="shared" si="1"/>
        <v>1</v>
      </c>
    </row>
    <row r="79" spans="1:9" x14ac:dyDescent="0.25">
      <c r="A79" s="62" t="s">
        <v>172</v>
      </c>
      <c r="B79" s="62" t="s">
        <v>370</v>
      </c>
      <c r="C79" s="62" t="s">
        <v>361</v>
      </c>
      <c r="D79" s="62" t="s">
        <v>362</v>
      </c>
      <c r="G79" s="26" t="s">
        <v>172</v>
      </c>
      <c r="H79" s="64" t="s">
        <v>394</v>
      </c>
      <c r="I79" s="64" t="b">
        <f t="shared" si="1"/>
        <v>1</v>
      </c>
    </row>
    <row r="80" spans="1:9" x14ac:dyDescent="0.25">
      <c r="A80" s="62" t="s">
        <v>173</v>
      </c>
      <c r="B80" s="62" t="s">
        <v>370</v>
      </c>
      <c r="C80" s="62" t="s">
        <v>361</v>
      </c>
      <c r="D80" s="62" t="s">
        <v>362</v>
      </c>
      <c r="G80" s="26" t="s">
        <v>173</v>
      </c>
      <c r="H80" s="64" t="s">
        <v>394</v>
      </c>
      <c r="I80" s="64" t="b">
        <f t="shared" si="1"/>
        <v>1</v>
      </c>
    </row>
    <row r="81" spans="1:9" x14ac:dyDescent="0.25">
      <c r="A81" s="62" t="s">
        <v>174</v>
      </c>
      <c r="B81" s="62" t="s">
        <v>370</v>
      </c>
      <c r="C81" s="62" t="s">
        <v>361</v>
      </c>
      <c r="D81" s="62" t="s">
        <v>362</v>
      </c>
      <c r="G81" s="26" t="s">
        <v>174</v>
      </c>
      <c r="H81" s="64" t="s">
        <v>394</v>
      </c>
      <c r="I81" s="64" t="b">
        <f t="shared" si="1"/>
        <v>1</v>
      </c>
    </row>
    <row r="82" spans="1:9" x14ac:dyDescent="0.25">
      <c r="A82" s="62" t="s">
        <v>175</v>
      </c>
      <c r="B82" s="62" t="s">
        <v>370</v>
      </c>
      <c r="C82" s="62" t="s">
        <v>361</v>
      </c>
      <c r="D82" s="62" t="s">
        <v>362</v>
      </c>
      <c r="G82" s="26" t="s">
        <v>175</v>
      </c>
      <c r="H82" s="64" t="s">
        <v>394</v>
      </c>
      <c r="I82" s="64" t="b">
        <f t="shared" si="1"/>
        <v>1</v>
      </c>
    </row>
    <row r="83" spans="1:9" x14ac:dyDescent="0.25">
      <c r="A83" s="62" t="s">
        <v>176</v>
      </c>
      <c r="B83" s="62" t="s">
        <v>370</v>
      </c>
      <c r="C83" s="62" t="s">
        <v>361</v>
      </c>
      <c r="D83" s="62" t="s">
        <v>362</v>
      </c>
      <c r="G83" s="26" t="s">
        <v>176</v>
      </c>
      <c r="H83" s="64" t="s">
        <v>394</v>
      </c>
      <c r="I83" s="64" t="b">
        <f t="shared" si="1"/>
        <v>1</v>
      </c>
    </row>
    <row r="84" spans="1:9" x14ac:dyDescent="0.25">
      <c r="A84" s="62" t="s">
        <v>177</v>
      </c>
      <c r="B84" s="62" t="s">
        <v>370</v>
      </c>
      <c r="C84" s="62" t="s">
        <v>361</v>
      </c>
      <c r="D84" s="62" t="s">
        <v>362</v>
      </c>
      <c r="G84" s="26" t="s">
        <v>177</v>
      </c>
      <c r="H84" s="64" t="s">
        <v>394</v>
      </c>
      <c r="I84" s="64" t="b">
        <f t="shared" si="1"/>
        <v>1</v>
      </c>
    </row>
    <row r="85" spans="1:9" x14ac:dyDescent="0.25">
      <c r="A85" s="62" t="s">
        <v>178</v>
      </c>
      <c r="B85" s="62" t="s">
        <v>370</v>
      </c>
      <c r="C85" s="62" t="s">
        <v>361</v>
      </c>
      <c r="D85" s="62" t="s">
        <v>362</v>
      </c>
      <c r="G85" s="26" t="s">
        <v>178</v>
      </c>
      <c r="H85" s="64" t="s">
        <v>394</v>
      </c>
      <c r="I85" s="64" t="b">
        <f t="shared" si="1"/>
        <v>1</v>
      </c>
    </row>
    <row r="86" spans="1:9" x14ac:dyDescent="0.25">
      <c r="A86" s="62" t="s">
        <v>179</v>
      </c>
      <c r="B86" s="62" t="s">
        <v>370</v>
      </c>
      <c r="C86" s="62" t="s">
        <v>361</v>
      </c>
      <c r="D86" s="62" t="s">
        <v>362</v>
      </c>
      <c r="G86" s="26" t="s">
        <v>179</v>
      </c>
      <c r="H86" s="64" t="s">
        <v>394</v>
      </c>
      <c r="I86" s="64" t="b">
        <f t="shared" si="1"/>
        <v>1</v>
      </c>
    </row>
    <row r="87" spans="1:9" x14ac:dyDescent="0.25">
      <c r="A87" s="62" t="s">
        <v>180</v>
      </c>
      <c r="B87" s="62" t="s">
        <v>370</v>
      </c>
      <c r="C87" s="62" t="s">
        <v>371</v>
      </c>
      <c r="D87" s="62" t="s">
        <v>362</v>
      </c>
      <c r="G87" s="26" t="s">
        <v>180</v>
      </c>
      <c r="H87" s="64" t="s">
        <v>394</v>
      </c>
      <c r="I87" s="64" t="b">
        <f t="shared" si="1"/>
        <v>1</v>
      </c>
    </row>
    <row r="88" spans="1:9" x14ac:dyDescent="0.25">
      <c r="A88" s="62" t="s">
        <v>181</v>
      </c>
      <c r="B88" s="62" t="s">
        <v>370</v>
      </c>
      <c r="C88" s="62" t="s">
        <v>361</v>
      </c>
      <c r="D88" s="62" t="s">
        <v>362</v>
      </c>
      <c r="G88" s="26" t="s">
        <v>181</v>
      </c>
      <c r="H88" s="64" t="s">
        <v>394</v>
      </c>
      <c r="I88" s="64" t="b">
        <f t="shared" si="1"/>
        <v>1</v>
      </c>
    </row>
    <row r="89" spans="1:9" x14ac:dyDescent="0.25">
      <c r="A89" s="62" t="s">
        <v>182</v>
      </c>
      <c r="B89" s="62" t="s">
        <v>370</v>
      </c>
      <c r="C89" s="62" t="s">
        <v>361</v>
      </c>
      <c r="D89" s="62" t="s">
        <v>362</v>
      </c>
      <c r="G89" s="26" t="s">
        <v>182</v>
      </c>
      <c r="H89" s="64" t="s">
        <v>394</v>
      </c>
      <c r="I89" s="64" t="b">
        <f t="shared" si="1"/>
        <v>1</v>
      </c>
    </row>
    <row r="90" spans="1:9" x14ac:dyDescent="0.25">
      <c r="A90" s="62" t="s">
        <v>183</v>
      </c>
      <c r="B90" s="62" t="s">
        <v>370</v>
      </c>
      <c r="C90" s="62" t="s">
        <v>361</v>
      </c>
      <c r="D90" s="62" t="s">
        <v>362</v>
      </c>
      <c r="G90" s="26" t="s">
        <v>183</v>
      </c>
      <c r="H90" s="64" t="s">
        <v>394</v>
      </c>
      <c r="I90" s="64" t="b">
        <f t="shared" si="1"/>
        <v>1</v>
      </c>
    </row>
    <row r="91" spans="1:9" x14ac:dyDescent="0.25">
      <c r="A91" s="62" t="s">
        <v>184</v>
      </c>
      <c r="B91" s="62" t="s">
        <v>370</v>
      </c>
      <c r="C91" s="62" t="s">
        <v>361</v>
      </c>
      <c r="D91" s="62" t="s">
        <v>362</v>
      </c>
      <c r="G91" s="26" t="s">
        <v>184</v>
      </c>
      <c r="H91" s="64" t="s">
        <v>394</v>
      </c>
      <c r="I91" s="64" t="b">
        <f t="shared" si="1"/>
        <v>1</v>
      </c>
    </row>
    <row r="92" spans="1:9" x14ac:dyDescent="0.25">
      <c r="A92" s="62" t="s">
        <v>185</v>
      </c>
      <c r="B92" s="62" t="s">
        <v>370</v>
      </c>
      <c r="C92" s="62" t="s">
        <v>361</v>
      </c>
      <c r="D92" s="62" t="s">
        <v>362</v>
      </c>
      <c r="G92" s="26" t="s">
        <v>185</v>
      </c>
      <c r="H92" s="64" t="s">
        <v>394</v>
      </c>
      <c r="I92" s="64" t="b">
        <f t="shared" si="1"/>
        <v>1</v>
      </c>
    </row>
    <row r="93" spans="1:9" x14ac:dyDescent="0.25">
      <c r="A93" s="62" t="s">
        <v>186</v>
      </c>
      <c r="B93" s="62" t="s">
        <v>370</v>
      </c>
      <c r="C93" s="62" t="s">
        <v>361</v>
      </c>
      <c r="D93" s="62" t="s">
        <v>362</v>
      </c>
      <c r="G93" s="26" t="s">
        <v>186</v>
      </c>
      <c r="H93" s="64" t="s">
        <v>394</v>
      </c>
      <c r="I93" s="64" t="b">
        <f t="shared" si="1"/>
        <v>1</v>
      </c>
    </row>
    <row r="94" spans="1:9" x14ac:dyDescent="0.25">
      <c r="A94" s="62" t="s">
        <v>187</v>
      </c>
      <c r="B94" s="62" t="s">
        <v>370</v>
      </c>
      <c r="C94" s="62" t="s">
        <v>361</v>
      </c>
      <c r="D94" s="62" t="s">
        <v>362</v>
      </c>
      <c r="G94" s="26" t="s">
        <v>187</v>
      </c>
      <c r="H94" s="64" t="s">
        <v>394</v>
      </c>
      <c r="I94" s="64" t="b">
        <f t="shared" si="1"/>
        <v>1</v>
      </c>
    </row>
    <row r="95" spans="1:9" x14ac:dyDescent="0.25">
      <c r="A95" s="62" t="s">
        <v>188</v>
      </c>
      <c r="B95" s="62" t="s">
        <v>370</v>
      </c>
      <c r="C95" s="62" t="s">
        <v>361</v>
      </c>
      <c r="D95" s="62" t="s">
        <v>362</v>
      </c>
      <c r="G95" s="26" t="s">
        <v>188</v>
      </c>
      <c r="H95" s="64" t="s">
        <v>394</v>
      </c>
      <c r="I95" s="64" t="b">
        <f t="shared" si="1"/>
        <v>1</v>
      </c>
    </row>
    <row r="96" spans="1:9" x14ac:dyDescent="0.25">
      <c r="A96" s="62" t="s">
        <v>189</v>
      </c>
      <c r="B96" s="62" t="s">
        <v>370</v>
      </c>
      <c r="C96" s="62" t="s">
        <v>361</v>
      </c>
      <c r="D96" s="62" t="s">
        <v>362</v>
      </c>
      <c r="G96" s="26" t="s">
        <v>189</v>
      </c>
      <c r="H96" s="64" t="s">
        <v>394</v>
      </c>
      <c r="I96" s="64" t="b">
        <f t="shared" si="1"/>
        <v>1</v>
      </c>
    </row>
    <row r="97" spans="1:10" x14ac:dyDescent="0.25">
      <c r="A97" s="62" t="s">
        <v>190</v>
      </c>
      <c r="B97" s="62" t="s">
        <v>370</v>
      </c>
      <c r="C97" s="62" t="s">
        <v>361</v>
      </c>
      <c r="D97" s="62" t="s">
        <v>362</v>
      </c>
      <c r="G97" s="26" t="s">
        <v>190</v>
      </c>
      <c r="H97" s="64" t="s">
        <v>394</v>
      </c>
      <c r="I97" s="64" t="b">
        <f t="shared" si="1"/>
        <v>1</v>
      </c>
    </row>
    <row r="98" spans="1:10" x14ac:dyDescent="0.25">
      <c r="A98" s="62" t="s">
        <v>191</v>
      </c>
      <c r="B98" s="62" t="s">
        <v>370</v>
      </c>
      <c r="C98" s="62" t="s">
        <v>361</v>
      </c>
      <c r="D98" s="62" t="s">
        <v>362</v>
      </c>
      <c r="G98" s="26" t="s">
        <v>191</v>
      </c>
      <c r="H98" s="64" t="s">
        <v>394</v>
      </c>
      <c r="I98" s="64" t="b">
        <f t="shared" si="1"/>
        <v>1</v>
      </c>
    </row>
    <row r="99" spans="1:10" x14ac:dyDescent="0.25">
      <c r="A99" s="62" t="s">
        <v>192</v>
      </c>
      <c r="B99" s="62" t="s">
        <v>370</v>
      </c>
      <c r="C99" s="62" t="s">
        <v>361</v>
      </c>
      <c r="D99" s="62" t="s">
        <v>362</v>
      </c>
      <c r="G99" s="26" t="s">
        <v>192</v>
      </c>
      <c r="H99" s="64" t="s">
        <v>394</v>
      </c>
      <c r="I99" s="64" t="b">
        <f t="shared" si="1"/>
        <v>1</v>
      </c>
    </row>
    <row r="100" spans="1:10" x14ac:dyDescent="0.25">
      <c r="A100" s="62" t="s">
        <v>193</v>
      </c>
      <c r="B100" s="62" t="s">
        <v>370</v>
      </c>
      <c r="C100" s="62" t="s">
        <v>361</v>
      </c>
      <c r="D100" s="62" t="s">
        <v>362</v>
      </c>
      <c r="G100" s="26" t="s">
        <v>193</v>
      </c>
      <c r="H100" s="64" t="s">
        <v>394</v>
      </c>
      <c r="I100" s="64" t="b">
        <f t="shared" si="1"/>
        <v>1</v>
      </c>
    </row>
    <row r="101" spans="1:10" x14ac:dyDescent="0.25">
      <c r="A101" s="62" t="s">
        <v>194</v>
      </c>
      <c r="B101" s="62" t="s">
        <v>370</v>
      </c>
      <c r="C101" s="62" t="s">
        <v>361</v>
      </c>
      <c r="D101" s="62" t="s">
        <v>362</v>
      </c>
      <c r="G101" s="26" t="s">
        <v>194</v>
      </c>
      <c r="H101" s="64" t="s">
        <v>394</v>
      </c>
      <c r="I101" s="64" t="b">
        <f t="shared" si="1"/>
        <v>1</v>
      </c>
    </row>
    <row r="102" spans="1:10" x14ac:dyDescent="0.25">
      <c r="A102" s="62" t="s">
        <v>195</v>
      </c>
      <c r="B102" s="62" t="s">
        <v>370</v>
      </c>
      <c r="C102" s="62" t="s">
        <v>361</v>
      </c>
      <c r="D102" s="62" t="s">
        <v>362</v>
      </c>
      <c r="G102" s="26" t="s">
        <v>195</v>
      </c>
      <c r="H102" s="64" t="s">
        <v>394</v>
      </c>
      <c r="I102" s="64" t="b">
        <f t="shared" si="1"/>
        <v>1</v>
      </c>
    </row>
    <row r="103" spans="1:10" x14ac:dyDescent="0.25">
      <c r="A103" s="62" t="s">
        <v>196</v>
      </c>
      <c r="B103" s="62" t="s">
        <v>370</v>
      </c>
      <c r="C103" s="62" t="s">
        <v>361</v>
      </c>
      <c r="D103" s="62" t="s">
        <v>362</v>
      </c>
      <c r="G103" s="26" t="s">
        <v>196</v>
      </c>
      <c r="H103" s="64" t="s">
        <v>394</v>
      </c>
      <c r="I103" s="64" t="b">
        <f t="shared" si="1"/>
        <v>1</v>
      </c>
    </row>
    <row r="104" spans="1:10" x14ac:dyDescent="0.25">
      <c r="A104" s="62" t="s">
        <v>197</v>
      </c>
      <c r="B104" s="62" t="s">
        <v>370</v>
      </c>
      <c r="C104" s="62" t="s">
        <v>361</v>
      </c>
      <c r="D104" s="62" t="s">
        <v>362</v>
      </c>
      <c r="G104" s="26" t="s">
        <v>197</v>
      </c>
      <c r="H104" s="64" t="s">
        <v>394</v>
      </c>
      <c r="I104" s="64" t="b">
        <f t="shared" si="1"/>
        <v>1</v>
      </c>
    </row>
    <row r="105" spans="1:10" x14ac:dyDescent="0.25">
      <c r="A105" s="62" t="s">
        <v>198</v>
      </c>
      <c r="B105" s="62" t="s">
        <v>370</v>
      </c>
      <c r="C105" s="62" t="s">
        <v>361</v>
      </c>
      <c r="D105" s="62" t="s">
        <v>362</v>
      </c>
      <c r="G105" s="26" t="s">
        <v>198</v>
      </c>
      <c r="H105" s="64" t="s">
        <v>394</v>
      </c>
      <c r="I105" s="64" t="b">
        <f t="shared" si="1"/>
        <v>1</v>
      </c>
    </row>
    <row r="106" spans="1:10" x14ac:dyDescent="0.25">
      <c r="A106" s="62" t="s">
        <v>199</v>
      </c>
      <c r="B106" s="62" t="s">
        <v>370</v>
      </c>
      <c r="C106" s="62" t="s">
        <v>361</v>
      </c>
      <c r="D106" s="62" t="s">
        <v>362</v>
      </c>
      <c r="G106" s="26" t="s">
        <v>199</v>
      </c>
      <c r="H106" s="64" t="s">
        <v>394</v>
      </c>
      <c r="I106" s="64" t="b">
        <f t="shared" si="1"/>
        <v>1</v>
      </c>
      <c r="J106" s="64"/>
    </row>
    <row r="107" spans="1:10" x14ac:dyDescent="0.25">
      <c r="A107" s="62" t="s">
        <v>200</v>
      </c>
      <c r="B107" s="62" t="s">
        <v>370</v>
      </c>
      <c r="C107" s="62" t="s">
        <v>361</v>
      </c>
      <c r="D107" s="62" t="s">
        <v>362</v>
      </c>
      <c r="G107" s="26" t="s">
        <v>200</v>
      </c>
      <c r="H107" s="64" t="s">
        <v>394</v>
      </c>
      <c r="I107" s="64" t="b">
        <f t="shared" si="1"/>
        <v>1</v>
      </c>
    </row>
    <row r="108" spans="1:10" x14ac:dyDescent="0.25">
      <c r="A108" s="62" t="s">
        <v>372</v>
      </c>
      <c r="B108" s="62" t="s">
        <v>370</v>
      </c>
      <c r="C108" s="62" t="s">
        <v>361</v>
      </c>
      <c r="D108" s="62" t="s">
        <v>362</v>
      </c>
      <c r="G108" s="65" t="s">
        <v>372</v>
      </c>
      <c r="H108" s="64" t="s">
        <v>394</v>
      </c>
      <c r="I108" s="64" t="b">
        <f t="shared" si="1"/>
        <v>1</v>
      </c>
    </row>
    <row r="109" spans="1:10" x14ac:dyDescent="0.25">
      <c r="A109" s="62" t="s">
        <v>201</v>
      </c>
      <c r="B109" s="62" t="s">
        <v>370</v>
      </c>
      <c r="C109" s="62" t="s">
        <v>371</v>
      </c>
      <c r="D109" s="62" t="s">
        <v>362</v>
      </c>
      <c r="G109" s="26" t="s">
        <v>201</v>
      </c>
      <c r="H109" s="64" t="s">
        <v>394</v>
      </c>
      <c r="I109" s="64" t="b">
        <f t="shared" si="1"/>
        <v>1</v>
      </c>
    </row>
    <row r="110" spans="1:10" x14ac:dyDescent="0.25">
      <c r="A110" s="62" t="s">
        <v>202</v>
      </c>
      <c r="B110" s="62" t="s">
        <v>370</v>
      </c>
      <c r="C110" s="62" t="s">
        <v>371</v>
      </c>
      <c r="D110" s="62" t="s">
        <v>362</v>
      </c>
      <c r="G110" s="26" t="s">
        <v>202</v>
      </c>
      <c r="H110" s="64" t="s">
        <v>394</v>
      </c>
      <c r="I110" s="64" t="b">
        <f t="shared" si="1"/>
        <v>1</v>
      </c>
    </row>
    <row r="111" spans="1:10" x14ac:dyDescent="0.25">
      <c r="A111" s="62" t="s">
        <v>203</v>
      </c>
      <c r="B111" s="62" t="s">
        <v>370</v>
      </c>
      <c r="C111" s="62" t="s">
        <v>371</v>
      </c>
      <c r="D111" s="62" t="s">
        <v>362</v>
      </c>
      <c r="G111" s="26" t="s">
        <v>203</v>
      </c>
      <c r="H111" s="64" t="s">
        <v>394</v>
      </c>
      <c r="I111" s="64" t="b">
        <f t="shared" si="1"/>
        <v>1</v>
      </c>
    </row>
    <row r="112" spans="1:10" x14ac:dyDescent="0.25">
      <c r="A112" s="62" t="s">
        <v>204</v>
      </c>
      <c r="B112" s="62" t="s">
        <v>370</v>
      </c>
      <c r="C112" s="62" t="s">
        <v>371</v>
      </c>
      <c r="D112" s="62" t="s">
        <v>362</v>
      </c>
      <c r="G112" s="26" t="s">
        <v>204</v>
      </c>
      <c r="H112" s="64" t="s">
        <v>394</v>
      </c>
      <c r="I112" s="64" t="b">
        <f t="shared" si="1"/>
        <v>1</v>
      </c>
    </row>
    <row r="113" spans="1:10" x14ac:dyDescent="0.25">
      <c r="A113" s="62" t="s">
        <v>205</v>
      </c>
      <c r="B113" s="62" t="s">
        <v>370</v>
      </c>
      <c r="C113" s="62" t="s">
        <v>371</v>
      </c>
      <c r="D113" s="62" t="s">
        <v>362</v>
      </c>
      <c r="G113" s="26" t="s">
        <v>205</v>
      </c>
      <c r="H113" s="64" t="s">
        <v>394</v>
      </c>
      <c r="I113" s="64" t="b">
        <f t="shared" si="1"/>
        <v>1</v>
      </c>
    </row>
    <row r="114" spans="1:10" x14ac:dyDescent="0.25">
      <c r="A114" s="62" t="s">
        <v>206</v>
      </c>
      <c r="B114" s="62" t="s">
        <v>370</v>
      </c>
      <c r="C114" s="62" t="s">
        <v>371</v>
      </c>
      <c r="D114" s="62" t="s">
        <v>362</v>
      </c>
      <c r="G114" s="26" t="s">
        <v>206</v>
      </c>
      <c r="H114" s="64" t="s">
        <v>394</v>
      </c>
      <c r="I114" s="64" t="b">
        <f t="shared" si="1"/>
        <v>1</v>
      </c>
    </row>
    <row r="115" spans="1:10" x14ac:dyDescent="0.25">
      <c r="A115" s="62" t="s">
        <v>207</v>
      </c>
      <c r="B115" s="62" t="s">
        <v>370</v>
      </c>
      <c r="C115" s="62" t="s">
        <v>371</v>
      </c>
      <c r="D115" s="62" t="s">
        <v>362</v>
      </c>
      <c r="G115" s="26" t="s">
        <v>207</v>
      </c>
      <c r="H115" s="64" t="s">
        <v>394</v>
      </c>
      <c r="I115" s="64" t="b">
        <f t="shared" si="1"/>
        <v>1</v>
      </c>
    </row>
    <row r="116" spans="1:10" x14ac:dyDescent="0.25">
      <c r="A116" s="62" t="s">
        <v>208</v>
      </c>
      <c r="B116" s="62" t="s">
        <v>370</v>
      </c>
      <c r="C116" s="62" t="s">
        <v>361</v>
      </c>
      <c r="D116" s="62" t="s">
        <v>362</v>
      </c>
      <c r="G116" s="26" t="s">
        <v>208</v>
      </c>
      <c r="H116" s="64" t="s">
        <v>394</v>
      </c>
      <c r="I116" s="64" t="b">
        <f t="shared" si="1"/>
        <v>1</v>
      </c>
    </row>
    <row r="117" spans="1:10" x14ac:dyDescent="0.25">
      <c r="A117" s="62" t="s">
        <v>209</v>
      </c>
      <c r="B117" s="62" t="s">
        <v>370</v>
      </c>
      <c r="C117" s="62" t="s">
        <v>361</v>
      </c>
      <c r="D117" s="62" t="s">
        <v>362</v>
      </c>
      <c r="G117" s="26" t="s">
        <v>209</v>
      </c>
      <c r="H117" s="64" t="s">
        <v>394</v>
      </c>
      <c r="I117" s="64" t="b">
        <f t="shared" si="1"/>
        <v>1</v>
      </c>
    </row>
    <row r="118" spans="1:10" x14ac:dyDescent="0.25">
      <c r="A118" s="62" t="s">
        <v>210</v>
      </c>
      <c r="B118" s="62" t="s">
        <v>370</v>
      </c>
      <c r="C118" s="62" t="s">
        <v>371</v>
      </c>
      <c r="D118" s="62" t="s">
        <v>362</v>
      </c>
      <c r="G118" s="26" t="s">
        <v>210</v>
      </c>
      <c r="H118" s="64" t="s">
        <v>394</v>
      </c>
      <c r="I118" s="64" t="b">
        <f t="shared" si="1"/>
        <v>1</v>
      </c>
    </row>
    <row r="119" spans="1:10" x14ac:dyDescent="0.25">
      <c r="A119" s="62" t="s">
        <v>211</v>
      </c>
      <c r="B119" s="62" t="s">
        <v>370</v>
      </c>
      <c r="C119" s="62" t="s">
        <v>371</v>
      </c>
      <c r="D119" s="62" t="s">
        <v>362</v>
      </c>
      <c r="G119" s="26" t="s">
        <v>211</v>
      </c>
      <c r="H119" s="64" t="s">
        <v>394</v>
      </c>
      <c r="I119" s="64" t="b">
        <f t="shared" si="1"/>
        <v>1</v>
      </c>
    </row>
    <row r="120" spans="1:10" x14ac:dyDescent="0.25">
      <c r="A120" s="62" t="s">
        <v>212</v>
      </c>
      <c r="B120" s="62" t="s">
        <v>370</v>
      </c>
      <c r="C120" s="62" t="s">
        <v>371</v>
      </c>
      <c r="D120" s="62" t="s">
        <v>362</v>
      </c>
      <c r="G120" s="26" t="s">
        <v>212</v>
      </c>
      <c r="H120" s="64" t="s">
        <v>394</v>
      </c>
      <c r="I120" s="64" t="b">
        <f t="shared" si="1"/>
        <v>1</v>
      </c>
    </row>
    <row r="121" spans="1:10" x14ac:dyDescent="0.25">
      <c r="A121" s="62" t="s">
        <v>213</v>
      </c>
      <c r="B121" s="62" t="s">
        <v>370</v>
      </c>
      <c r="C121" s="62" t="s">
        <v>371</v>
      </c>
      <c r="D121" s="62" t="s">
        <v>362</v>
      </c>
      <c r="G121" s="26" t="s">
        <v>213</v>
      </c>
      <c r="H121" s="64" t="s">
        <v>394</v>
      </c>
      <c r="I121" s="64" t="b">
        <f t="shared" si="1"/>
        <v>1</v>
      </c>
    </row>
    <row r="122" spans="1:10" x14ac:dyDescent="0.25">
      <c r="A122" s="62" t="s">
        <v>214</v>
      </c>
      <c r="B122" s="62" t="s">
        <v>370</v>
      </c>
      <c r="C122" s="62" t="s">
        <v>371</v>
      </c>
      <c r="D122" s="62" t="s">
        <v>362</v>
      </c>
      <c r="G122" s="26" t="s">
        <v>214</v>
      </c>
      <c r="H122" s="64" t="s">
        <v>394</v>
      </c>
      <c r="I122" s="64" t="b">
        <f t="shared" si="1"/>
        <v>1</v>
      </c>
    </row>
    <row r="123" spans="1:10" x14ac:dyDescent="0.25">
      <c r="A123" s="62" t="s">
        <v>215</v>
      </c>
      <c r="B123" s="62" t="s">
        <v>370</v>
      </c>
      <c r="C123" s="62" t="s">
        <v>371</v>
      </c>
      <c r="D123" s="62" t="s">
        <v>362</v>
      </c>
      <c r="G123" s="26" t="s">
        <v>215</v>
      </c>
      <c r="H123" s="64" t="s">
        <v>394</v>
      </c>
      <c r="I123" s="64" t="b">
        <f t="shared" si="1"/>
        <v>1</v>
      </c>
    </row>
    <row r="124" spans="1:10" x14ac:dyDescent="0.25">
      <c r="A124" s="62" t="s">
        <v>216</v>
      </c>
      <c r="B124" s="62" t="s">
        <v>370</v>
      </c>
      <c r="C124" s="62" t="s">
        <v>371</v>
      </c>
      <c r="D124" s="62" t="s">
        <v>362</v>
      </c>
      <c r="G124" s="26" t="s">
        <v>216</v>
      </c>
      <c r="H124" s="64" t="s">
        <v>394</v>
      </c>
      <c r="I124" s="64" t="b">
        <f t="shared" si="1"/>
        <v>1</v>
      </c>
      <c r="J124" s="64"/>
    </row>
    <row r="125" spans="1:10" x14ac:dyDescent="0.25">
      <c r="A125" s="62" t="s">
        <v>217</v>
      </c>
      <c r="B125" s="62" t="s">
        <v>370</v>
      </c>
      <c r="C125" s="62" t="s">
        <v>371</v>
      </c>
      <c r="D125" s="62" t="s">
        <v>362</v>
      </c>
      <c r="G125" s="26" t="s">
        <v>217</v>
      </c>
      <c r="H125" s="64" t="s">
        <v>394</v>
      </c>
      <c r="I125" s="64" t="b">
        <f t="shared" si="1"/>
        <v>1</v>
      </c>
      <c r="J125" s="64"/>
    </row>
    <row r="126" spans="1:10" x14ac:dyDescent="0.25">
      <c r="A126" s="62" t="s">
        <v>373</v>
      </c>
      <c r="B126" s="62" t="s">
        <v>370</v>
      </c>
      <c r="C126" s="62" t="s">
        <v>371</v>
      </c>
      <c r="D126" s="62" t="s">
        <v>362</v>
      </c>
      <c r="G126" s="26" t="s">
        <v>373</v>
      </c>
      <c r="H126" s="64" t="s">
        <v>394</v>
      </c>
      <c r="I126" s="64" t="b">
        <f t="shared" si="1"/>
        <v>1</v>
      </c>
    </row>
    <row r="127" spans="1:10" x14ac:dyDescent="0.25">
      <c r="A127" s="62" t="s">
        <v>374</v>
      </c>
      <c r="B127" s="62" t="s">
        <v>370</v>
      </c>
      <c r="C127" s="62" t="s">
        <v>371</v>
      </c>
      <c r="D127" s="62" t="s">
        <v>362</v>
      </c>
      <c r="G127" s="26" t="s">
        <v>374</v>
      </c>
      <c r="H127" s="64" t="s">
        <v>394</v>
      </c>
      <c r="I127" s="64" t="b">
        <f t="shared" si="1"/>
        <v>1</v>
      </c>
    </row>
    <row r="128" spans="1:10" x14ac:dyDescent="0.25">
      <c r="A128" s="62" t="s">
        <v>218</v>
      </c>
      <c r="B128" s="62" t="s">
        <v>370</v>
      </c>
      <c r="C128" s="62" t="s">
        <v>361</v>
      </c>
      <c r="D128" s="62" t="s">
        <v>362</v>
      </c>
      <c r="G128" s="26" t="s">
        <v>218</v>
      </c>
      <c r="H128" s="64" t="s">
        <v>394</v>
      </c>
      <c r="I128" s="64" t="b">
        <f t="shared" si="1"/>
        <v>1</v>
      </c>
    </row>
    <row r="129" spans="1:9" x14ac:dyDescent="0.25">
      <c r="A129" s="62" t="s">
        <v>219</v>
      </c>
      <c r="B129" s="62" t="s">
        <v>370</v>
      </c>
      <c r="C129" s="62" t="s">
        <v>361</v>
      </c>
      <c r="D129" s="62" t="s">
        <v>362</v>
      </c>
      <c r="G129" s="26" t="s">
        <v>219</v>
      </c>
      <c r="H129" s="64" t="s">
        <v>394</v>
      </c>
      <c r="I129" s="64" t="b">
        <f t="shared" si="1"/>
        <v>1</v>
      </c>
    </row>
    <row r="130" spans="1:9" x14ac:dyDescent="0.25">
      <c r="A130" s="62" t="s">
        <v>220</v>
      </c>
      <c r="B130" s="62" t="s">
        <v>370</v>
      </c>
      <c r="C130" s="62" t="s">
        <v>361</v>
      </c>
      <c r="D130" s="62" t="s">
        <v>362</v>
      </c>
      <c r="G130" s="26" t="s">
        <v>220</v>
      </c>
      <c r="H130" s="64" t="s">
        <v>394</v>
      </c>
      <c r="I130" s="64" t="b">
        <f t="shared" si="1"/>
        <v>1</v>
      </c>
    </row>
    <row r="131" spans="1:9" x14ac:dyDescent="0.25">
      <c r="A131" s="62" t="s">
        <v>221</v>
      </c>
      <c r="B131" s="62" t="s">
        <v>370</v>
      </c>
      <c r="C131" s="62" t="s">
        <v>371</v>
      </c>
      <c r="D131" s="62" t="s">
        <v>362</v>
      </c>
      <c r="G131" s="26" t="s">
        <v>221</v>
      </c>
      <c r="H131" s="64" t="s">
        <v>394</v>
      </c>
      <c r="I131" s="64" t="b">
        <f t="shared" ref="I131:I194" si="2">EXACT(G131,A131)</f>
        <v>1</v>
      </c>
    </row>
    <row r="132" spans="1:9" x14ac:dyDescent="0.25">
      <c r="A132" s="62" t="s">
        <v>222</v>
      </c>
      <c r="B132" s="62" t="s">
        <v>370</v>
      </c>
      <c r="C132" s="62" t="s">
        <v>371</v>
      </c>
      <c r="D132" s="62" t="s">
        <v>362</v>
      </c>
      <c r="G132" s="26" t="s">
        <v>222</v>
      </c>
      <c r="H132" s="64" t="s">
        <v>394</v>
      </c>
      <c r="I132" s="64" t="b">
        <f t="shared" si="2"/>
        <v>1</v>
      </c>
    </row>
    <row r="133" spans="1:9" x14ac:dyDescent="0.25">
      <c r="A133" s="62" t="s">
        <v>223</v>
      </c>
      <c r="B133" s="62" t="s">
        <v>370</v>
      </c>
      <c r="C133" s="62" t="s">
        <v>371</v>
      </c>
      <c r="D133" s="62" t="s">
        <v>362</v>
      </c>
      <c r="G133" s="26" t="s">
        <v>223</v>
      </c>
      <c r="H133" s="64" t="s">
        <v>394</v>
      </c>
      <c r="I133" s="64" t="b">
        <f t="shared" si="2"/>
        <v>1</v>
      </c>
    </row>
    <row r="134" spans="1:9" x14ac:dyDescent="0.25">
      <c r="A134" s="62" t="s">
        <v>224</v>
      </c>
      <c r="B134" s="62" t="s">
        <v>370</v>
      </c>
      <c r="C134" s="62" t="s">
        <v>371</v>
      </c>
      <c r="D134" s="62" t="s">
        <v>362</v>
      </c>
      <c r="G134" s="26" t="s">
        <v>224</v>
      </c>
      <c r="H134" s="64" t="s">
        <v>394</v>
      </c>
      <c r="I134" s="64" t="b">
        <f t="shared" si="2"/>
        <v>1</v>
      </c>
    </row>
    <row r="135" spans="1:9" x14ac:dyDescent="0.25">
      <c r="A135" s="62" t="s">
        <v>225</v>
      </c>
      <c r="B135" s="62" t="s">
        <v>370</v>
      </c>
      <c r="C135" s="62" t="s">
        <v>371</v>
      </c>
      <c r="D135" s="62" t="s">
        <v>362</v>
      </c>
      <c r="G135" s="26" t="s">
        <v>225</v>
      </c>
      <c r="H135" s="64" t="s">
        <v>394</v>
      </c>
      <c r="I135" s="64" t="b">
        <f t="shared" si="2"/>
        <v>1</v>
      </c>
    </row>
    <row r="136" spans="1:9" x14ac:dyDescent="0.25">
      <c r="A136" s="62" t="s">
        <v>226</v>
      </c>
      <c r="B136" s="62" t="s">
        <v>370</v>
      </c>
      <c r="C136" s="62" t="s">
        <v>361</v>
      </c>
      <c r="D136" s="62" t="s">
        <v>362</v>
      </c>
      <c r="G136" s="26" t="s">
        <v>226</v>
      </c>
      <c r="H136" s="64" t="s">
        <v>394</v>
      </c>
      <c r="I136" s="64" t="b">
        <f t="shared" si="2"/>
        <v>1</v>
      </c>
    </row>
    <row r="137" spans="1:9" x14ac:dyDescent="0.25">
      <c r="A137" s="62" t="s">
        <v>266</v>
      </c>
      <c r="B137" s="62" t="s">
        <v>370</v>
      </c>
      <c r="C137" s="62" t="s">
        <v>361</v>
      </c>
      <c r="D137" s="62" t="s">
        <v>366</v>
      </c>
      <c r="G137" s="11" t="s">
        <v>266</v>
      </c>
      <c r="H137" t="s">
        <v>393</v>
      </c>
      <c r="I137" s="64" t="b">
        <f t="shared" si="2"/>
        <v>1</v>
      </c>
    </row>
    <row r="138" spans="1:9" x14ac:dyDescent="0.25">
      <c r="A138" s="62" t="s">
        <v>267</v>
      </c>
      <c r="B138" s="62" t="s">
        <v>370</v>
      </c>
      <c r="C138" s="62" t="s">
        <v>361</v>
      </c>
      <c r="D138" s="62" t="s">
        <v>366</v>
      </c>
      <c r="G138" s="11" t="s">
        <v>267</v>
      </c>
      <c r="H138" s="64" t="s">
        <v>393</v>
      </c>
      <c r="I138" s="64" t="b">
        <f t="shared" si="2"/>
        <v>1</v>
      </c>
    </row>
    <row r="139" spans="1:9" x14ac:dyDescent="0.25">
      <c r="A139" s="62" t="s">
        <v>268</v>
      </c>
      <c r="B139" s="62" t="s">
        <v>370</v>
      </c>
      <c r="C139" s="62" t="s">
        <v>361</v>
      </c>
      <c r="D139" s="62" t="s">
        <v>366</v>
      </c>
      <c r="G139" s="11" t="s">
        <v>268</v>
      </c>
      <c r="H139" s="64" t="s">
        <v>393</v>
      </c>
      <c r="I139" s="64" t="b">
        <f t="shared" si="2"/>
        <v>1</v>
      </c>
    </row>
    <row r="140" spans="1:9" x14ac:dyDescent="0.25">
      <c r="A140" s="62" t="s">
        <v>269</v>
      </c>
      <c r="B140" s="62" t="s">
        <v>370</v>
      </c>
      <c r="C140" s="62" t="s">
        <v>361</v>
      </c>
      <c r="D140" s="62" t="s">
        <v>366</v>
      </c>
      <c r="G140" s="11" t="s">
        <v>269</v>
      </c>
      <c r="H140" s="64" t="s">
        <v>393</v>
      </c>
      <c r="I140" s="64" t="b">
        <f t="shared" si="2"/>
        <v>1</v>
      </c>
    </row>
    <row r="141" spans="1:9" x14ac:dyDescent="0.25">
      <c r="A141" s="62" t="s">
        <v>270</v>
      </c>
      <c r="B141" s="62" t="s">
        <v>370</v>
      </c>
      <c r="C141" s="62" t="s">
        <v>361</v>
      </c>
      <c r="D141" s="62" t="s">
        <v>366</v>
      </c>
      <c r="G141" s="11" t="s">
        <v>270</v>
      </c>
      <c r="H141" s="64" t="s">
        <v>393</v>
      </c>
      <c r="I141" s="64" t="b">
        <f t="shared" si="2"/>
        <v>1</v>
      </c>
    </row>
    <row r="142" spans="1:9" x14ac:dyDescent="0.25">
      <c r="A142" s="62" t="s">
        <v>271</v>
      </c>
      <c r="B142" s="62" t="s">
        <v>370</v>
      </c>
      <c r="C142" s="62" t="s">
        <v>371</v>
      </c>
      <c r="D142" s="62" t="s">
        <v>366</v>
      </c>
      <c r="G142" s="11" t="s">
        <v>271</v>
      </c>
      <c r="H142" s="64" t="s">
        <v>393</v>
      </c>
      <c r="I142" s="64" t="b">
        <f t="shared" si="2"/>
        <v>1</v>
      </c>
    </row>
    <row r="143" spans="1:9" x14ac:dyDescent="0.25">
      <c r="A143" s="62" t="s">
        <v>272</v>
      </c>
      <c r="B143" s="62" t="s">
        <v>370</v>
      </c>
      <c r="C143" s="62" t="s">
        <v>371</v>
      </c>
      <c r="D143" s="62" t="s">
        <v>366</v>
      </c>
      <c r="G143" s="11" t="s">
        <v>272</v>
      </c>
      <c r="H143" s="64" t="s">
        <v>393</v>
      </c>
      <c r="I143" s="64" t="b">
        <f t="shared" si="2"/>
        <v>1</v>
      </c>
    </row>
    <row r="144" spans="1:9" x14ac:dyDescent="0.25">
      <c r="A144" s="62" t="s">
        <v>273</v>
      </c>
      <c r="B144" s="62" t="s">
        <v>370</v>
      </c>
      <c r="C144" s="62" t="s">
        <v>361</v>
      </c>
      <c r="D144" s="62" t="s">
        <v>366</v>
      </c>
      <c r="G144" s="11" t="s">
        <v>273</v>
      </c>
      <c r="H144" s="64" t="s">
        <v>393</v>
      </c>
      <c r="I144" s="64" t="b">
        <f t="shared" si="2"/>
        <v>1</v>
      </c>
    </row>
    <row r="145" spans="1:9" x14ac:dyDescent="0.25">
      <c r="A145" s="62" t="s">
        <v>274</v>
      </c>
      <c r="B145" s="62" t="s">
        <v>370</v>
      </c>
      <c r="C145" s="62" t="s">
        <v>361</v>
      </c>
      <c r="D145" s="62" t="s">
        <v>366</v>
      </c>
      <c r="G145" s="11" t="s">
        <v>274</v>
      </c>
      <c r="H145" s="64" t="s">
        <v>393</v>
      </c>
      <c r="I145" s="64" t="b">
        <f t="shared" si="2"/>
        <v>1</v>
      </c>
    </row>
    <row r="146" spans="1:9" x14ac:dyDescent="0.25">
      <c r="A146" s="62" t="s">
        <v>275</v>
      </c>
      <c r="B146" s="62" t="s">
        <v>370</v>
      </c>
      <c r="C146" s="62" t="s">
        <v>361</v>
      </c>
      <c r="D146" s="62" t="s">
        <v>366</v>
      </c>
      <c r="G146" s="11" t="s">
        <v>275</v>
      </c>
      <c r="H146" s="64" t="s">
        <v>393</v>
      </c>
      <c r="I146" s="64" t="b">
        <f t="shared" si="2"/>
        <v>1</v>
      </c>
    </row>
    <row r="147" spans="1:9" x14ac:dyDescent="0.25">
      <c r="A147" s="62" t="s">
        <v>276</v>
      </c>
      <c r="B147" s="62" t="s">
        <v>370</v>
      </c>
      <c r="C147" s="62" t="s">
        <v>361</v>
      </c>
      <c r="D147" s="62" t="s">
        <v>366</v>
      </c>
      <c r="G147" s="11" t="s">
        <v>276</v>
      </c>
      <c r="H147" s="64" t="s">
        <v>393</v>
      </c>
      <c r="I147" s="64" t="b">
        <f t="shared" si="2"/>
        <v>1</v>
      </c>
    </row>
    <row r="148" spans="1:9" x14ac:dyDescent="0.25">
      <c r="A148" s="62" t="s">
        <v>277</v>
      </c>
      <c r="B148" s="62" t="s">
        <v>370</v>
      </c>
      <c r="C148" s="62" t="s">
        <v>361</v>
      </c>
      <c r="D148" s="62" t="s">
        <v>366</v>
      </c>
      <c r="G148" s="11" t="s">
        <v>277</v>
      </c>
      <c r="H148" s="64" t="s">
        <v>393</v>
      </c>
      <c r="I148" s="64" t="b">
        <f t="shared" si="2"/>
        <v>1</v>
      </c>
    </row>
    <row r="149" spans="1:9" x14ac:dyDescent="0.25">
      <c r="A149" s="62" t="s">
        <v>278</v>
      </c>
      <c r="B149" s="62" t="s">
        <v>370</v>
      </c>
      <c r="C149" s="62" t="s">
        <v>361</v>
      </c>
      <c r="D149" s="62" t="s">
        <v>366</v>
      </c>
      <c r="G149" s="11" t="s">
        <v>278</v>
      </c>
      <c r="H149" s="64" t="s">
        <v>393</v>
      </c>
      <c r="I149" s="64" t="b">
        <f t="shared" si="2"/>
        <v>1</v>
      </c>
    </row>
    <row r="150" spans="1:9" x14ac:dyDescent="0.25">
      <c r="A150" s="62" t="s">
        <v>279</v>
      </c>
      <c r="B150" s="62" t="s">
        <v>370</v>
      </c>
      <c r="C150" s="62" t="s">
        <v>361</v>
      </c>
      <c r="D150" s="62" t="s">
        <v>366</v>
      </c>
      <c r="G150" s="11" t="s">
        <v>279</v>
      </c>
      <c r="H150" s="64" t="s">
        <v>393</v>
      </c>
      <c r="I150" s="64" t="b">
        <f t="shared" si="2"/>
        <v>1</v>
      </c>
    </row>
    <row r="151" spans="1:9" x14ac:dyDescent="0.25">
      <c r="A151" s="62" t="s">
        <v>280</v>
      </c>
      <c r="B151" s="62" t="s">
        <v>370</v>
      </c>
      <c r="C151" s="62" t="s">
        <v>361</v>
      </c>
      <c r="D151" s="62" t="s">
        <v>366</v>
      </c>
      <c r="G151" s="11" t="s">
        <v>280</v>
      </c>
      <c r="H151" s="64" t="s">
        <v>393</v>
      </c>
      <c r="I151" s="64" t="b">
        <f t="shared" si="2"/>
        <v>1</v>
      </c>
    </row>
    <row r="152" spans="1:9" x14ac:dyDescent="0.25">
      <c r="A152" s="62" t="s">
        <v>281</v>
      </c>
      <c r="B152" s="62" t="s">
        <v>370</v>
      </c>
      <c r="C152" s="62" t="s">
        <v>361</v>
      </c>
      <c r="D152" s="62" t="s">
        <v>366</v>
      </c>
      <c r="G152" s="11" t="s">
        <v>281</v>
      </c>
      <c r="H152" s="64" t="s">
        <v>393</v>
      </c>
      <c r="I152" s="64" t="b">
        <f t="shared" si="2"/>
        <v>1</v>
      </c>
    </row>
    <row r="153" spans="1:9" x14ac:dyDescent="0.25">
      <c r="A153" s="62" t="s">
        <v>282</v>
      </c>
      <c r="B153" s="62" t="s">
        <v>370</v>
      </c>
      <c r="C153" s="62" t="s">
        <v>361</v>
      </c>
      <c r="D153" s="62" t="s">
        <v>366</v>
      </c>
      <c r="G153" s="11" t="s">
        <v>282</v>
      </c>
      <c r="H153" s="64" t="s">
        <v>393</v>
      </c>
      <c r="I153" s="64" t="b">
        <f t="shared" si="2"/>
        <v>1</v>
      </c>
    </row>
    <row r="154" spans="1:9" x14ac:dyDescent="0.25">
      <c r="A154" s="62" t="s">
        <v>283</v>
      </c>
      <c r="B154" s="62" t="s">
        <v>370</v>
      </c>
      <c r="C154" s="62" t="s">
        <v>371</v>
      </c>
      <c r="D154" s="62" t="s">
        <v>366</v>
      </c>
      <c r="G154" s="11" t="s">
        <v>283</v>
      </c>
      <c r="H154" s="64" t="s">
        <v>393</v>
      </c>
      <c r="I154" s="64" t="b">
        <f t="shared" si="2"/>
        <v>1</v>
      </c>
    </row>
    <row r="155" spans="1:9" x14ac:dyDescent="0.25">
      <c r="A155" s="62" t="s">
        <v>284</v>
      </c>
      <c r="B155" s="62" t="s">
        <v>370</v>
      </c>
      <c r="C155" s="62" t="s">
        <v>361</v>
      </c>
      <c r="D155" s="62" t="s">
        <v>366</v>
      </c>
      <c r="G155" s="11" t="s">
        <v>284</v>
      </c>
      <c r="H155" s="64" t="s">
        <v>393</v>
      </c>
      <c r="I155" s="64" t="b">
        <f t="shared" si="2"/>
        <v>1</v>
      </c>
    </row>
    <row r="156" spans="1:9" x14ac:dyDescent="0.25">
      <c r="A156" s="62" t="s">
        <v>285</v>
      </c>
      <c r="B156" s="62" t="s">
        <v>370</v>
      </c>
      <c r="C156" s="62" t="s">
        <v>361</v>
      </c>
      <c r="D156" s="62" t="s">
        <v>366</v>
      </c>
      <c r="G156" s="11" t="s">
        <v>285</v>
      </c>
      <c r="H156" s="64" t="s">
        <v>393</v>
      </c>
      <c r="I156" s="64" t="b">
        <f t="shared" si="2"/>
        <v>1</v>
      </c>
    </row>
    <row r="157" spans="1:9" x14ac:dyDescent="0.25">
      <c r="A157" s="62" t="s">
        <v>286</v>
      </c>
      <c r="B157" s="62" t="s">
        <v>370</v>
      </c>
      <c r="C157" s="62" t="s">
        <v>361</v>
      </c>
      <c r="D157" s="62" t="s">
        <v>366</v>
      </c>
      <c r="G157" s="11" t="s">
        <v>286</v>
      </c>
      <c r="H157" s="64" t="s">
        <v>393</v>
      </c>
      <c r="I157" s="64" t="b">
        <f t="shared" si="2"/>
        <v>1</v>
      </c>
    </row>
    <row r="158" spans="1:9" x14ac:dyDescent="0.25">
      <c r="A158" s="62" t="s">
        <v>287</v>
      </c>
      <c r="B158" s="62" t="s">
        <v>370</v>
      </c>
      <c r="C158" s="62" t="s">
        <v>361</v>
      </c>
      <c r="D158" s="62" t="s">
        <v>366</v>
      </c>
      <c r="G158" s="11" t="s">
        <v>287</v>
      </c>
      <c r="H158" s="64" t="s">
        <v>393</v>
      </c>
      <c r="I158" s="64" t="b">
        <f t="shared" si="2"/>
        <v>1</v>
      </c>
    </row>
    <row r="159" spans="1:9" x14ac:dyDescent="0.25">
      <c r="A159" s="62" t="s">
        <v>288</v>
      </c>
      <c r="B159" s="62" t="s">
        <v>370</v>
      </c>
      <c r="C159" s="62" t="s">
        <v>361</v>
      </c>
      <c r="D159" s="62" t="s">
        <v>366</v>
      </c>
      <c r="G159" s="11" t="s">
        <v>288</v>
      </c>
      <c r="H159" s="64" t="s">
        <v>393</v>
      </c>
      <c r="I159" s="64" t="b">
        <f t="shared" si="2"/>
        <v>1</v>
      </c>
    </row>
    <row r="160" spans="1:9" x14ac:dyDescent="0.25">
      <c r="A160" s="62" t="s">
        <v>289</v>
      </c>
      <c r="B160" s="62" t="s">
        <v>370</v>
      </c>
      <c r="C160" s="62" t="s">
        <v>361</v>
      </c>
      <c r="D160" s="62" t="s">
        <v>366</v>
      </c>
      <c r="G160" s="11" t="s">
        <v>289</v>
      </c>
      <c r="H160" s="64" t="s">
        <v>393</v>
      </c>
      <c r="I160" s="64" t="b">
        <f t="shared" si="2"/>
        <v>1</v>
      </c>
    </row>
    <row r="161" spans="1:9" x14ac:dyDescent="0.25">
      <c r="A161" s="62" t="s">
        <v>290</v>
      </c>
      <c r="B161" s="62" t="s">
        <v>370</v>
      </c>
      <c r="C161" s="62" t="s">
        <v>361</v>
      </c>
      <c r="D161" s="62" t="s">
        <v>366</v>
      </c>
      <c r="G161" s="11" t="s">
        <v>290</v>
      </c>
      <c r="H161" s="64" t="s">
        <v>393</v>
      </c>
      <c r="I161" s="64" t="b">
        <f t="shared" si="2"/>
        <v>1</v>
      </c>
    </row>
    <row r="162" spans="1:9" x14ac:dyDescent="0.25">
      <c r="A162" s="62" t="s">
        <v>291</v>
      </c>
      <c r="B162" s="62" t="s">
        <v>370</v>
      </c>
      <c r="C162" s="62" t="s">
        <v>361</v>
      </c>
      <c r="D162" s="62" t="s">
        <v>366</v>
      </c>
      <c r="G162" s="11" t="s">
        <v>291</v>
      </c>
      <c r="H162" s="64" t="s">
        <v>393</v>
      </c>
      <c r="I162" s="64" t="b">
        <f t="shared" si="2"/>
        <v>1</v>
      </c>
    </row>
    <row r="163" spans="1:9" x14ac:dyDescent="0.25">
      <c r="A163" s="62" t="s">
        <v>292</v>
      </c>
      <c r="B163" s="62" t="s">
        <v>370</v>
      </c>
      <c r="C163" s="62" t="s">
        <v>361</v>
      </c>
      <c r="D163" s="62" t="s">
        <v>366</v>
      </c>
      <c r="G163" s="11" t="s">
        <v>292</v>
      </c>
      <c r="H163" s="64" t="s">
        <v>393</v>
      </c>
      <c r="I163" s="64" t="b">
        <f t="shared" si="2"/>
        <v>1</v>
      </c>
    </row>
    <row r="164" spans="1:9" x14ac:dyDescent="0.25">
      <c r="A164" s="62" t="s">
        <v>293</v>
      </c>
      <c r="B164" s="62" t="s">
        <v>370</v>
      </c>
      <c r="C164" s="62" t="s">
        <v>361</v>
      </c>
      <c r="D164" s="62" t="s">
        <v>366</v>
      </c>
      <c r="G164" s="11" t="s">
        <v>293</v>
      </c>
      <c r="H164" s="64" t="s">
        <v>393</v>
      </c>
      <c r="I164" s="64" t="b">
        <f t="shared" si="2"/>
        <v>1</v>
      </c>
    </row>
    <row r="165" spans="1:9" x14ac:dyDescent="0.25">
      <c r="A165" s="62" t="s">
        <v>294</v>
      </c>
      <c r="B165" s="62" t="s">
        <v>370</v>
      </c>
      <c r="C165" s="62" t="s">
        <v>361</v>
      </c>
      <c r="D165" s="62" t="s">
        <v>366</v>
      </c>
      <c r="G165" s="11" t="s">
        <v>294</v>
      </c>
      <c r="H165" s="64" t="s">
        <v>393</v>
      </c>
      <c r="I165" s="64" t="b">
        <f t="shared" si="2"/>
        <v>1</v>
      </c>
    </row>
    <row r="166" spans="1:9" x14ac:dyDescent="0.25">
      <c r="A166" s="62" t="s">
        <v>295</v>
      </c>
      <c r="B166" s="62" t="s">
        <v>370</v>
      </c>
      <c r="C166" s="62" t="s">
        <v>361</v>
      </c>
      <c r="D166" s="62" t="s">
        <v>366</v>
      </c>
      <c r="G166" s="11" t="s">
        <v>295</v>
      </c>
      <c r="H166" s="64" t="s">
        <v>393</v>
      </c>
      <c r="I166" s="64" t="b">
        <f t="shared" si="2"/>
        <v>1</v>
      </c>
    </row>
    <row r="167" spans="1:9" x14ac:dyDescent="0.25">
      <c r="A167" s="62" t="s">
        <v>296</v>
      </c>
      <c r="B167" s="62" t="s">
        <v>370</v>
      </c>
      <c r="C167" s="62" t="s">
        <v>361</v>
      </c>
      <c r="D167" s="62" t="s">
        <v>366</v>
      </c>
      <c r="G167" s="11" t="s">
        <v>296</v>
      </c>
      <c r="H167" s="64" t="s">
        <v>393</v>
      </c>
      <c r="I167" s="64" t="b">
        <f t="shared" si="2"/>
        <v>1</v>
      </c>
    </row>
    <row r="168" spans="1:9" x14ac:dyDescent="0.25">
      <c r="A168" s="62" t="s">
        <v>297</v>
      </c>
      <c r="B168" s="62" t="s">
        <v>370</v>
      </c>
      <c r="C168" s="62" t="s">
        <v>361</v>
      </c>
      <c r="D168" s="62" t="s">
        <v>366</v>
      </c>
      <c r="G168" s="11" t="s">
        <v>297</v>
      </c>
      <c r="H168" s="64" t="s">
        <v>393</v>
      </c>
      <c r="I168" s="64" t="b">
        <f t="shared" si="2"/>
        <v>1</v>
      </c>
    </row>
    <row r="169" spans="1:9" x14ac:dyDescent="0.25">
      <c r="A169" s="62" t="s">
        <v>298</v>
      </c>
      <c r="B169" s="62" t="s">
        <v>370</v>
      </c>
      <c r="C169" s="62" t="s">
        <v>361</v>
      </c>
      <c r="D169" s="62" t="s">
        <v>366</v>
      </c>
      <c r="G169" s="11" t="s">
        <v>298</v>
      </c>
      <c r="H169" s="64" t="s">
        <v>393</v>
      </c>
      <c r="I169" s="64" t="b">
        <f t="shared" si="2"/>
        <v>1</v>
      </c>
    </row>
    <row r="170" spans="1:9" x14ac:dyDescent="0.25">
      <c r="A170" s="62" t="s">
        <v>299</v>
      </c>
      <c r="B170" s="62" t="s">
        <v>370</v>
      </c>
      <c r="C170" s="62" t="s">
        <v>361</v>
      </c>
      <c r="D170" s="62" t="s">
        <v>366</v>
      </c>
      <c r="G170" s="11" t="s">
        <v>299</v>
      </c>
      <c r="H170" s="64" t="s">
        <v>393</v>
      </c>
      <c r="I170" s="64" t="b">
        <f t="shared" si="2"/>
        <v>1</v>
      </c>
    </row>
    <row r="171" spans="1:9" x14ac:dyDescent="0.25">
      <c r="A171" s="62" t="s">
        <v>300</v>
      </c>
      <c r="B171" s="62" t="s">
        <v>370</v>
      </c>
      <c r="C171" s="62" t="s">
        <v>361</v>
      </c>
      <c r="D171" s="62" t="s">
        <v>366</v>
      </c>
      <c r="G171" s="11" t="s">
        <v>300</v>
      </c>
      <c r="H171" s="64" t="s">
        <v>393</v>
      </c>
      <c r="I171" s="64" t="b">
        <f t="shared" si="2"/>
        <v>1</v>
      </c>
    </row>
    <row r="172" spans="1:9" x14ac:dyDescent="0.25">
      <c r="A172" s="62" t="s">
        <v>301</v>
      </c>
      <c r="B172" s="62" t="s">
        <v>370</v>
      </c>
      <c r="C172" s="62" t="s">
        <v>361</v>
      </c>
      <c r="D172" s="62" t="s">
        <v>366</v>
      </c>
      <c r="G172" s="11" t="s">
        <v>301</v>
      </c>
      <c r="H172" s="64" t="s">
        <v>393</v>
      </c>
      <c r="I172" s="64" t="b">
        <f t="shared" si="2"/>
        <v>1</v>
      </c>
    </row>
    <row r="173" spans="1:9" x14ac:dyDescent="0.25">
      <c r="A173" s="62" t="s">
        <v>302</v>
      </c>
      <c r="B173" s="62" t="s">
        <v>370</v>
      </c>
      <c r="C173" s="62" t="s">
        <v>361</v>
      </c>
      <c r="D173" s="62" t="s">
        <v>366</v>
      </c>
      <c r="G173" s="11" t="s">
        <v>302</v>
      </c>
      <c r="H173" s="64" t="s">
        <v>393</v>
      </c>
      <c r="I173" s="64" t="b">
        <f t="shared" si="2"/>
        <v>1</v>
      </c>
    </row>
    <row r="174" spans="1:9" x14ac:dyDescent="0.25">
      <c r="A174" s="62" t="s">
        <v>303</v>
      </c>
      <c r="B174" s="62" t="s">
        <v>370</v>
      </c>
      <c r="C174" s="62" t="s">
        <v>361</v>
      </c>
      <c r="D174" s="62" t="s">
        <v>366</v>
      </c>
      <c r="G174" s="11" t="s">
        <v>303</v>
      </c>
      <c r="H174" s="64" t="s">
        <v>393</v>
      </c>
      <c r="I174" s="64" t="b">
        <f t="shared" si="2"/>
        <v>1</v>
      </c>
    </row>
    <row r="175" spans="1:9" x14ac:dyDescent="0.25">
      <c r="A175" s="62" t="s">
        <v>375</v>
      </c>
      <c r="B175" s="62" t="s">
        <v>370</v>
      </c>
      <c r="C175" s="62" t="s">
        <v>361</v>
      </c>
      <c r="D175" s="62" t="s">
        <v>366</v>
      </c>
      <c r="G175" s="65" t="s">
        <v>375</v>
      </c>
      <c r="H175" s="64" t="s">
        <v>393</v>
      </c>
      <c r="I175" s="64" t="b">
        <f t="shared" si="2"/>
        <v>1</v>
      </c>
    </row>
    <row r="176" spans="1:9" x14ac:dyDescent="0.25">
      <c r="A176" s="62" t="s">
        <v>304</v>
      </c>
      <c r="B176" s="62" t="s">
        <v>370</v>
      </c>
      <c r="C176" s="62" t="s">
        <v>371</v>
      </c>
      <c r="D176" s="62" t="s">
        <v>366</v>
      </c>
      <c r="G176" s="11" t="s">
        <v>304</v>
      </c>
      <c r="H176" s="64" t="s">
        <v>393</v>
      </c>
      <c r="I176" s="64" t="b">
        <f t="shared" si="2"/>
        <v>1</v>
      </c>
    </row>
    <row r="177" spans="1:9" x14ac:dyDescent="0.25">
      <c r="A177" s="62" t="s">
        <v>305</v>
      </c>
      <c r="B177" s="62" t="s">
        <v>370</v>
      </c>
      <c r="C177" s="62" t="s">
        <v>371</v>
      </c>
      <c r="D177" s="62" t="s">
        <v>366</v>
      </c>
      <c r="G177" s="11" t="s">
        <v>305</v>
      </c>
      <c r="H177" s="64" t="s">
        <v>393</v>
      </c>
      <c r="I177" s="64" t="b">
        <f t="shared" si="2"/>
        <v>1</v>
      </c>
    </row>
    <row r="178" spans="1:9" x14ac:dyDescent="0.25">
      <c r="A178" s="62" t="s">
        <v>306</v>
      </c>
      <c r="B178" s="62" t="s">
        <v>370</v>
      </c>
      <c r="C178" s="62" t="s">
        <v>371</v>
      </c>
      <c r="D178" s="62" t="s">
        <v>366</v>
      </c>
      <c r="G178" s="11" t="s">
        <v>306</v>
      </c>
      <c r="H178" s="64" t="s">
        <v>393</v>
      </c>
      <c r="I178" s="64" t="b">
        <f t="shared" si="2"/>
        <v>1</v>
      </c>
    </row>
    <row r="179" spans="1:9" x14ac:dyDescent="0.25">
      <c r="A179" s="62" t="s">
        <v>307</v>
      </c>
      <c r="B179" s="62" t="s">
        <v>370</v>
      </c>
      <c r="C179" s="62" t="s">
        <v>371</v>
      </c>
      <c r="D179" s="62" t="s">
        <v>366</v>
      </c>
      <c r="G179" s="11" t="s">
        <v>307</v>
      </c>
      <c r="H179" s="64" t="s">
        <v>393</v>
      </c>
      <c r="I179" s="64" t="b">
        <f t="shared" si="2"/>
        <v>1</v>
      </c>
    </row>
    <row r="180" spans="1:9" x14ac:dyDescent="0.25">
      <c r="A180" s="62" t="s">
        <v>308</v>
      </c>
      <c r="B180" s="62" t="s">
        <v>370</v>
      </c>
      <c r="C180" s="62" t="s">
        <v>371</v>
      </c>
      <c r="D180" s="62" t="s">
        <v>366</v>
      </c>
      <c r="G180" s="11" t="s">
        <v>308</v>
      </c>
      <c r="H180" s="64" t="s">
        <v>393</v>
      </c>
      <c r="I180" s="64" t="b">
        <f t="shared" si="2"/>
        <v>1</v>
      </c>
    </row>
    <row r="181" spans="1:9" x14ac:dyDescent="0.25">
      <c r="A181" s="62" t="s">
        <v>309</v>
      </c>
      <c r="B181" s="62" t="s">
        <v>370</v>
      </c>
      <c r="C181" s="62" t="s">
        <v>371</v>
      </c>
      <c r="D181" s="62" t="s">
        <v>366</v>
      </c>
      <c r="G181" s="11" t="s">
        <v>309</v>
      </c>
      <c r="H181" s="64" t="s">
        <v>393</v>
      </c>
      <c r="I181" s="64" t="b">
        <f t="shared" si="2"/>
        <v>1</v>
      </c>
    </row>
    <row r="182" spans="1:9" x14ac:dyDescent="0.25">
      <c r="A182" s="62" t="s">
        <v>310</v>
      </c>
      <c r="B182" s="62" t="s">
        <v>370</v>
      </c>
      <c r="C182" s="62" t="s">
        <v>371</v>
      </c>
      <c r="D182" s="62" t="s">
        <v>366</v>
      </c>
      <c r="G182" s="11" t="s">
        <v>310</v>
      </c>
      <c r="H182" s="64" t="s">
        <v>393</v>
      </c>
      <c r="I182" s="64" t="b">
        <f t="shared" si="2"/>
        <v>1</v>
      </c>
    </row>
    <row r="183" spans="1:9" x14ac:dyDescent="0.25">
      <c r="A183" s="62" t="s">
        <v>311</v>
      </c>
      <c r="B183" s="62" t="s">
        <v>370</v>
      </c>
      <c r="C183" s="62" t="s">
        <v>371</v>
      </c>
      <c r="D183" s="62" t="s">
        <v>366</v>
      </c>
      <c r="G183" s="11" t="s">
        <v>311</v>
      </c>
      <c r="H183" s="64" t="s">
        <v>393</v>
      </c>
      <c r="I183" s="64" t="b">
        <f t="shared" si="2"/>
        <v>1</v>
      </c>
    </row>
    <row r="184" spans="1:9" x14ac:dyDescent="0.25">
      <c r="A184" s="62" t="s">
        <v>312</v>
      </c>
      <c r="B184" s="62" t="s">
        <v>370</v>
      </c>
      <c r="C184" s="62" t="s">
        <v>361</v>
      </c>
      <c r="D184" s="62" t="s">
        <v>366</v>
      </c>
      <c r="G184" s="11" t="s">
        <v>312</v>
      </c>
      <c r="H184" s="64" t="s">
        <v>393</v>
      </c>
      <c r="I184" s="64" t="b">
        <f t="shared" si="2"/>
        <v>1</v>
      </c>
    </row>
    <row r="185" spans="1:9" x14ac:dyDescent="0.25">
      <c r="A185" s="62" t="s">
        <v>313</v>
      </c>
      <c r="B185" s="62" t="s">
        <v>370</v>
      </c>
      <c r="C185" s="62" t="s">
        <v>361</v>
      </c>
      <c r="D185" s="62" t="s">
        <v>366</v>
      </c>
      <c r="G185" s="11" t="s">
        <v>313</v>
      </c>
      <c r="H185" s="64" t="s">
        <v>393</v>
      </c>
      <c r="I185" s="64" t="b">
        <f t="shared" si="2"/>
        <v>1</v>
      </c>
    </row>
    <row r="186" spans="1:9" x14ac:dyDescent="0.25">
      <c r="A186" s="62" t="s">
        <v>314</v>
      </c>
      <c r="B186" s="62" t="s">
        <v>370</v>
      </c>
      <c r="C186" s="62" t="s">
        <v>371</v>
      </c>
      <c r="D186" s="62" t="s">
        <v>366</v>
      </c>
      <c r="G186" s="11" t="s">
        <v>314</v>
      </c>
      <c r="H186" s="64" t="s">
        <v>393</v>
      </c>
      <c r="I186" s="64" t="b">
        <f t="shared" si="2"/>
        <v>1</v>
      </c>
    </row>
    <row r="187" spans="1:9" x14ac:dyDescent="0.25">
      <c r="A187" s="62" t="s">
        <v>315</v>
      </c>
      <c r="B187" s="62" t="s">
        <v>370</v>
      </c>
      <c r="C187" s="62" t="s">
        <v>371</v>
      </c>
      <c r="D187" s="62" t="s">
        <v>366</v>
      </c>
      <c r="G187" s="11" t="s">
        <v>315</v>
      </c>
      <c r="H187" s="64" t="s">
        <v>393</v>
      </c>
      <c r="I187" s="64" t="b">
        <f t="shared" si="2"/>
        <v>1</v>
      </c>
    </row>
    <row r="188" spans="1:9" x14ac:dyDescent="0.25">
      <c r="A188" s="62" t="s">
        <v>316</v>
      </c>
      <c r="B188" s="62" t="s">
        <v>370</v>
      </c>
      <c r="C188" s="62" t="s">
        <v>371</v>
      </c>
      <c r="D188" s="62" t="s">
        <v>366</v>
      </c>
      <c r="G188" s="11" t="s">
        <v>316</v>
      </c>
      <c r="H188" s="64" t="s">
        <v>393</v>
      </c>
      <c r="I188" s="64" t="b">
        <f t="shared" si="2"/>
        <v>1</v>
      </c>
    </row>
    <row r="189" spans="1:9" x14ac:dyDescent="0.25">
      <c r="A189" s="62" t="s">
        <v>317</v>
      </c>
      <c r="B189" s="62" t="s">
        <v>370</v>
      </c>
      <c r="C189" s="62" t="s">
        <v>371</v>
      </c>
      <c r="D189" s="62" t="s">
        <v>366</v>
      </c>
      <c r="G189" s="11" t="s">
        <v>317</v>
      </c>
      <c r="H189" s="64" t="s">
        <v>393</v>
      </c>
      <c r="I189" s="64" t="b">
        <f t="shared" si="2"/>
        <v>1</v>
      </c>
    </row>
    <row r="190" spans="1:9" x14ac:dyDescent="0.25">
      <c r="A190" s="62" t="s">
        <v>318</v>
      </c>
      <c r="B190" s="62" t="s">
        <v>370</v>
      </c>
      <c r="C190" s="62" t="s">
        <v>371</v>
      </c>
      <c r="D190" s="62" t="s">
        <v>366</v>
      </c>
      <c r="G190" s="11" t="s">
        <v>318</v>
      </c>
      <c r="H190" s="64" t="s">
        <v>393</v>
      </c>
      <c r="I190" s="64" t="b">
        <f t="shared" si="2"/>
        <v>1</v>
      </c>
    </row>
    <row r="191" spans="1:9" x14ac:dyDescent="0.25">
      <c r="A191" s="62" t="s">
        <v>319</v>
      </c>
      <c r="B191" s="62" t="s">
        <v>370</v>
      </c>
      <c r="C191" s="62" t="s">
        <v>371</v>
      </c>
      <c r="D191" s="62" t="s">
        <v>366</v>
      </c>
      <c r="G191" s="11" t="s">
        <v>319</v>
      </c>
      <c r="H191" s="64" t="s">
        <v>393</v>
      </c>
      <c r="I191" s="64" t="b">
        <f t="shared" si="2"/>
        <v>1</v>
      </c>
    </row>
    <row r="192" spans="1:9" x14ac:dyDescent="0.25">
      <c r="A192" s="62" t="s">
        <v>320</v>
      </c>
      <c r="B192" s="62" t="s">
        <v>370</v>
      </c>
      <c r="C192" s="62" t="s">
        <v>371</v>
      </c>
      <c r="D192" s="62" t="s">
        <v>366</v>
      </c>
      <c r="G192" s="11" t="s">
        <v>320</v>
      </c>
      <c r="H192" s="64" t="s">
        <v>393</v>
      </c>
      <c r="I192" s="64" t="b">
        <f t="shared" si="2"/>
        <v>1</v>
      </c>
    </row>
    <row r="193" spans="1:9" x14ac:dyDescent="0.25">
      <c r="A193" s="62" t="s">
        <v>321</v>
      </c>
      <c r="B193" s="62" t="s">
        <v>370</v>
      </c>
      <c r="C193" s="62" t="s">
        <v>371</v>
      </c>
      <c r="D193" s="62" t="s">
        <v>366</v>
      </c>
      <c r="G193" s="11" t="s">
        <v>321</v>
      </c>
      <c r="H193" s="64" t="s">
        <v>393</v>
      </c>
      <c r="I193" s="64" t="b">
        <f t="shared" si="2"/>
        <v>1</v>
      </c>
    </row>
    <row r="194" spans="1:9" x14ac:dyDescent="0.25">
      <c r="A194" s="62" t="s">
        <v>376</v>
      </c>
      <c r="B194" s="62" t="s">
        <v>370</v>
      </c>
      <c r="C194" s="62" t="s">
        <v>371</v>
      </c>
      <c r="D194" s="62" t="s">
        <v>366</v>
      </c>
      <c r="G194" s="65" t="s">
        <v>376</v>
      </c>
      <c r="H194" s="64" t="s">
        <v>393</v>
      </c>
      <c r="I194" s="64" t="b">
        <f t="shared" si="2"/>
        <v>1</v>
      </c>
    </row>
    <row r="195" spans="1:9" x14ac:dyDescent="0.25">
      <c r="A195" s="62" t="s">
        <v>377</v>
      </c>
      <c r="B195" s="62" t="s">
        <v>370</v>
      </c>
      <c r="C195" s="62" t="s">
        <v>371</v>
      </c>
      <c r="D195" s="62" t="s">
        <v>366</v>
      </c>
      <c r="G195" s="65" t="s">
        <v>377</v>
      </c>
      <c r="H195" s="64" t="s">
        <v>393</v>
      </c>
      <c r="I195" s="64" t="b">
        <f t="shared" ref="I195:I258" si="3">EXACT(G195,A195)</f>
        <v>1</v>
      </c>
    </row>
    <row r="196" spans="1:9" x14ac:dyDescent="0.25">
      <c r="A196" s="62" t="s">
        <v>322</v>
      </c>
      <c r="B196" s="62" t="s">
        <v>370</v>
      </c>
      <c r="C196" s="62" t="s">
        <v>361</v>
      </c>
      <c r="D196" s="62" t="s">
        <v>366</v>
      </c>
      <c r="G196" s="11" t="s">
        <v>322</v>
      </c>
      <c r="H196" s="64" t="s">
        <v>393</v>
      </c>
      <c r="I196" s="64" t="b">
        <f t="shared" si="3"/>
        <v>1</v>
      </c>
    </row>
    <row r="197" spans="1:9" x14ac:dyDescent="0.25">
      <c r="A197" s="62" t="s">
        <v>323</v>
      </c>
      <c r="B197" s="62" t="s">
        <v>370</v>
      </c>
      <c r="C197" s="62" t="s">
        <v>361</v>
      </c>
      <c r="D197" s="62" t="s">
        <v>366</v>
      </c>
      <c r="G197" s="11" t="s">
        <v>323</v>
      </c>
      <c r="H197" s="64" t="s">
        <v>393</v>
      </c>
      <c r="I197" s="64" t="b">
        <f t="shared" si="3"/>
        <v>1</v>
      </c>
    </row>
    <row r="198" spans="1:9" x14ac:dyDescent="0.25">
      <c r="A198" s="62" t="s">
        <v>324</v>
      </c>
      <c r="B198" s="62" t="s">
        <v>370</v>
      </c>
      <c r="C198" s="62" t="s">
        <v>361</v>
      </c>
      <c r="D198" s="62" t="s">
        <v>366</v>
      </c>
      <c r="G198" s="11" t="s">
        <v>324</v>
      </c>
      <c r="H198" s="64" t="s">
        <v>393</v>
      </c>
      <c r="I198" s="64" t="b">
        <f t="shared" si="3"/>
        <v>1</v>
      </c>
    </row>
    <row r="199" spans="1:9" x14ac:dyDescent="0.25">
      <c r="A199" s="62" t="s">
        <v>325</v>
      </c>
      <c r="B199" s="62" t="s">
        <v>370</v>
      </c>
      <c r="C199" s="62" t="s">
        <v>371</v>
      </c>
      <c r="D199" s="62" t="s">
        <v>366</v>
      </c>
      <c r="G199" s="11" t="s">
        <v>325</v>
      </c>
      <c r="H199" s="64" t="s">
        <v>393</v>
      </c>
      <c r="I199" s="64" t="b">
        <f t="shared" si="3"/>
        <v>1</v>
      </c>
    </row>
    <row r="200" spans="1:9" x14ac:dyDescent="0.25">
      <c r="A200" s="62" t="s">
        <v>326</v>
      </c>
      <c r="B200" s="62" t="s">
        <v>370</v>
      </c>
      <c r="C200" s="62" t="s">
        <v>371</v>
      </c>
      <c r="D200" s="62" t="s">
        <v>366</v>
      </c>
      <c r="G200" s="11" t="s">
        <v>326</v>
      </c>
      <c r="H200" s="64" t="s">
        <v>393</v>
      </c>
      <c r="I200" s="64" t="b">
        <f t="shared" si="3"/>
        <v>1</v>
      </c>
    </row>
    <row r="201" spans="1:9" x14ac:dyDescent="0.25">
      <c r="A201" s="62" t="s">
        <v>327</v>
      </c>
      <c r="B201" s="62" t="s">
        <v>370</v>
      </c>
      <c r="C201" s="62" t="s">
        <v>371</v>
      </c>
      <c r="D201" s="62" t="s">
        <v>366</v>
      </c>
      <c r="G201" s="11" t="s">
        <v>327</v>
      </c>
      <c r="H201" s="64" t="s">
        <v>393</v>
      </c>
      <c r="I201" s="64" t="b">
        <f t="shared" si="3"/>
        <v>1</v>
      </c>
    </row>
    <row r="202" spans="1:9" x14ac:dyDescent="0.25">
      <c r="A202" s="62" t="s">
        <v>328</v>
      </c>
      <c r="B202" s="62" t="s">
        <v>370</v>
      </c>
      <c r="C202" s="62" t="s">
        <v>371</v>
      </c>
      <c r="D202" s="62" t="s">
        <v>366</v>
      </c>
      <c r="G202" s="11" t="s">
        <v>328</v>
      </c>
      <c r="H202" s="64" t="s">
        <v>393</v>
      </c>
      <c r="I202" s="64" t="b">
        <f t="shared" si="3"/>
        <v>1</v>
      </c>
    </row>
    <row r="203" spans="1:9" x14ac:dyDescent="0.25">
      <c r="A203" s="62" t="s">
        <v>329</v>
      </c>
      <c r="B203" s="62" t="s">
        <v>370</v>
      </c>
      <c r="C203" s="62" t="s">
        <v>371</v>
      </c>
      <c r="D203" s="62" t="s">
        <v>366</v>
      </c>
      <c r="G203" s="11" t="s">
        <v>329</v>
      </c>
      <c r="H203" s="64" t="s">
        <v>393</v>
      </c>
      <c r="I203" s="64" t="b">
        <f t="shared" si="3"/>
        <v>1</v>
      </c>
    </row>
    <row r="204" spans="1:9" x14ac:dyDescent="0.25">
      <c r="A204" s="62" t="s">
        <v>330</v>
      </c>
      <c r="B204" s="62" t="s">
        <v>370</v>
      </c>
      <c r="C204" s="62" t="s">
        <v>361</v>
      </c>
      <c r="D204" s="62" t="s">
        <v>366</v>
      </c>
      <c r="G204" s="11" t="s">
        <v>330</v>
      </c>
      <c r="H204" s="64" t="s">
        <v>393</v>
      </c>
      <c r="I204" s="64" t="b">
        <f t="shared" si="3"/>
        <v>1</v>
      </c>
    </row>
    <row r="205" spans="1:9" x14ac:dyDescent="0.25">
      <c r="A205" s="62" t="s">
        <v>331</v>
      </c>
      <c r="B205" s="62" t="s">
        <v>370</v>
      </c>
      <c r="C205" s="62" t="s">
        <v>371</v>
      </c>
      <c r="D205" s="62" t="s">
        <v>366</v>
      </c>
      <c r="G205" s="11" t="s">
        <v>331</v>
      </c>
      <c r="H205" s="64" t="s">
        <v>393</v>
      </c>
      <c r="I205" s="64" t="b">
        <f t="shared" si="3"/>
        <v>1</v>
      </c>
    </row>
    <row r="206" spans="1:9" x14ac:dyDescent="0.25">
      <c r="A206" s="62" t="s">
        <v>118</v>
      </c>
      <c r="B206" s="62" t="s">
        <v>378</v>
      </c>
      <c r="C206" s="62" t="s">
        <v>361</v>
      </c>
      <c r="D206" s="62" t="s">
        <v>362</v>
      </c>
      <c r="G206" s="11" t="s">
        <v>118</v>
      </c>
      <c r="H206" s="64" t="s">
        <v>399</v>
      </c>
      <c r="I206" s="64" t="b">
        <f t="shared" si="3"/>
        <v>1</v>
      </c>
    </row>
    <row r="207" spans="1:9" x14ac:dyDescent="0.25">
      <c r="A207" s="62" t="s">
        <v>119</v>
      </c>
      <c r="B207" s="62" t="s">
        <v>378</v>
      </c>
      <c r="C207" s="62" t="s">
        <v>361</v>
      </c>
      <c r="D207" s="62" t="s">
        <v>362</v>
      </c>
      <c r="G207" s="11" t="s">
        <v>119</v>
      </c>
      <c r="H207" s="64" t="s">
        <v>399</v>
      </c>
      <c r="I207" s="64" t="b">
        <f t="shared" si="3"/>
        <v>1</v>
      </c>
    </row>
    <row r="208" spans="1:9" x14ac:dyDescent="0.25">
      <c r="A208" s="62" t="s">
        <v>120</v>
      </c>
      <c r="B208" s="62" t="s">
        <v>378</v>
      </c>
      <c r="C208" s="62" t="s">
        <v>361</v>
      </c>
      <c r="D208" s="62" t="s">
        <v>362</v>
      </c>
      <c r="G208" s="11" t="s">
        <v>120</v>
      </c>
      <c r="H208" s="64" t="s">
        <v>399</v>
      </c>
      <c r="I208" s="64" t="b">
        <f t="shared" si="3"/>
        <v>1</v>
      </c>
    </row>
    <row r="209" spans="1:9" x14ac:dyDescent="0.25">
      <c r="A209" s="62" t="s">
        <v>121</v>
      </c>
      <c r="B209" s="62" t="s">
        <v>378</v>
      </c>
      <c r="C209" s="62" t="s">
        <v>361</v>
      </c>
      <c r="D209" s="62" t="s">
        <v>362</v>
      </c>
      <c r="G209" s="11" t="s">
        <v>121</v>
      </c>
      <c r="H209" s="64" t="s">
        <v>399</v>
      </c>
      <c r="I209" s="64" t="b">
        <f t="shared" si="3"/>
        <v>1</v>
      </c>
    </row>
    <row r="210" spans="1:9" x14ac:dyDescent="0.25">
      <c r="A210" s="62" t="s">
        <v>122</v>
      </c>
      <c r="B210" s="62" t="s">
        <v>378</v>
      </c>
      <c r="C210" s="62" t="s">
        <v>361</v>
      </c>
      <c r="D210" s="62" t="s">
        <v>362</v>
      </c>
      <c r="G210" s="11" t="s">
        <v>122</v>
      </c>
      <c r="H210" s="64" t="s">
        <v>399</v>
      </c>
      <c r="I210" s="64" t="b">
        <f t="shared" si="3"/>
        <v>1</v>
      </c>
    </row>
    <row r="211" spans="1:9" x14ac:dyDescent="0.25">
      <c r="A211" s="62" t="s">
        <v>123</v>
      </c>
      <c r="B211" s="62" t="s">
        <v>378</v>
      </c>
      <c r="C211" s="62" t="s">
        <v>361</v>
      </c>
      <c r="D211" s="62" t="s">
        <v>362</v>
      </c>
      <c r="G211" s="11" t="s">
        <v>123</v>
      </c>
      <c r="H211" s="64" t="s">
        <v>399</v>
      </c>
      <c r="I211" s="64" t="b">
        <f t="shared" si="3"/>
        <v>1</v>
      </c>
    </row>
    <row r="212" spans="1:9" x14ac:dyDescent="0.25">
      <c r="A212" s="62" t="s">
        <v>124</v>
      </c>
      <c r="B212" s="62" t="s">
        <v>378</v>
      </c>
      <c r="C212" s="62" t="s">
        <v>361</v>
      </c>
      <c r="D212" s="62" t="s">
        <v>362</v>
      </c>
      <c r="G212" s="11" t="s">
        <v>124</v>
      </c>
      <c r="H212" s="64" t="s">
        <v>399</v>
      </c>
      <c r="I212" s="64" t="b">
        <f t="shared" si="3"/>
        <v>1</v>
      </c>
    </row>
    <row r="213" spans="1:9" x14ac:dyDescent="0.25">
      <c r="A213" s="62" t="s">
        <v>125</v>
      </c>
      <c r="B213" s="62" t="s">
        <v>378</v>
      </c>
      <c r="C213" s="62" t="s">
        <v>361</v>
      </c>
      <c r="D213" s="62" t="s">
        <v>362</v>
      </c>
      <c r="G213" s="11" t="s">
        <v>125</v>
      </c>
      <c r="H213" s="64" t="s">
        <v>399</v>
      </c>
      <c r="I213" s="64" t="b">
        <f t="shared" si="3"/>
        <v>1</v>
      </c>
    </row>
    <row r="214" spans="1:9" x14ac:dyDescent="0.25">
      <c r="A214" s="62" t="s">
        <v>126</v>
      </c>
      <c r="B214" s="62" t="s">
        <v>378</v>
      </c>
      <c r="C214" s="62" t="s">
        <v>361</v>
      </c>
      <c r="D214" s="62" t="s">
        <v>362</v>
      </c>
      <c r="G214" s="11" t="s">
        <v>126</v>
      </c>
      <c r="H214" s="64" t="s">
        <v>399</v>
      </c>
      <c r="I214" s="64" t="b">
        <f t="shared" si="3"/>
        <v>1</v>
      </c>
    </row>
    <row r="215" spans="1:9" x14ac:dyDescent="0.25">
      <c r="A215" s="62" t="s">
        <v>127</v>
      </c>
      <c r="B215" s="62" t="s">
        <v>378</v>
      </c>
      <c r="C215" s="62" t="s">
        <v>361</v>
      </c>
      <c r="D215" s="62" t="s">
        <v>362</v>
      </c>
      <c r="G215" s="11" t="s">
        <v>127</v>
      </c>
      <c r="H215" s="64" t="s">
        <v>399</v>
      </c>
      <c r="I215" s="64" t="b">
        <f t="shared" si="3"/>
        <v>1</v>
      </c>
    </row>
    <row r="216" spans="1:9" x14ac:dyDescent="0.25">
      <c r="A216" s="62" t="s">
        <v>128</v>
      </c>
      <c r="B216" s="62" t="s">
        <v>378</v>
      </c>
      <c r="C216" s="62" t="s">
        <v>361</v>
      </c>
      <c r="D216" s="62" t="s">
        <v>362</v>
      </c>
      <c r="G216" s="11" t="s">
        <v>128</v>
      </c>
      <c r="H216" s="64" t="s">
        <v>399</v>
      </c>
      <c r="I216" s="64" t="b">
        <f t="shared" si="3"/>
        <v>1</v>
      </c>
    </row>
    <row r="217" spans="1:9" x14ac:dyDescent="0.25">
      <c r="A217" s="62" t="s">
        <v>129</v>
      </c>
      <c r="B217" s="62" t="s">
        <v>378</v>
      </c>
      <c r="C217" s="62" t="s">
        <v>361</v>
      </c>
      <c r="D217" s="62" t="s">
        <v>362</v>
      </c>
      <c r="G217" s="11" t="s">
        <v>129</v>
      </c>
      <c r="H217" s="64" t="s">
        <v>399</v>
      </c>
      <c r="I217" s="64" t="b">
        <f t="shared" si="3"/>
        <v>1</v>
      </c>
    </row>
    <row r="218" spans="1:9" x14ac:dyDescent="0.25">
      <c r="A218" s="62" t="s">
        <v>130</v>
      </c>
      <c r="B218" s="62" t="s">
        <v>378</v>
      </c>
      <c r="C218" s="62" t="s">
        <v>361</v>
      </c>
      <c r="D218" s="62" t="s">
        <v>362</v>
      </c>
      <c r="G218" s="11" t="s">
        <v>130</v>
      </c>
      <c r="H218" s="64" t="s">
        <v>399</v>
      </c>
      <c r="I218" s="64" t="b">
        <f t="shared" si="3"/>
        <v>1</v>
      </c>
    </row>
    <row r="219" spans="1:9" x14ac:dyDescent="0.25">
      <c r="A219" s="62" t="s">
        <v>131</v>
      </c>
      <c r="B219" s="62" t="s">
        <v>378</v>
      </c>
      <c r="C219" s="62" t="s">
        <v>361</v>
      </c>
      <c r="D219" s="62" t="s">
        <v>362</v>
      </c>
      <c r="G219" s="11" t="s">
        <v>131</v>
      </c>
      <c r="H219" s="64" t="s">
        <v>399</v>
      </c>
      <c r="I219" s="64" t="b">
        <f t="shared" si="3"/>
        <v>1</v>
      </c>
    </row>
    <row r="220" spans="1:9" x14ac:dyDescent="0.25">
      <c r="A220" s="62" t="s">
        <v>132</v>
      </c>
      <c r="B220" s="62" t="s">
        <v>378</v>
      </c>
      <c r="C220" s="62" t="s">
        <v>361</v>
      </c>
      <c r="D220" s="62" t="s">
        <v>362</v>
      </c>
      <c r="G220" s="11" t="s">
        <v>132</v>
      </c>
      <c r="H220" s="64" t="s">
        <v>399</v>
      </c>
      <c r="I220" s="64" t="b">
        <f t="shared" si="3"/>
        <v>1</v>
      </c>
    </row>
    <row r="221" spans="1:9" x14ac:dyDescent="0.25">
      <c r="A221" s="62" t="s">
        <v>133</v>
      </c>
      <c r="B221" s="62" t="s">
        <v>378</v>
      </c>
      <c r="C221" s="62" t="s">
        <v>361</v>
      </c>
      <c r="D221" s="62" t="s">
        <v>362</v>
      </c>
      <c r="G221" s="11" t="s">
        <v>133</v>
      </c>
      <c r="H221" s="64" t="s">
        <v>399</v>
      </c>
      <c r="I221" s="64" t="b">
        <f t="shared" si="3"/>
        <v>1</v>
      </c>
    </row>
    <row r="222" spans="1:9" x14ac:dyDescent="0.25">
      <c r="A222" s="62" t="s">
        <v>134</v>
      </c>
      <c r="B222" s="62" t="s">
        <v>378</v>
      </c>
      <c r="C222" s="62" t="s">
        <v>361</v>
      </c>
      <c r="D222" s="62" t="s">
        <v>362</v>
      </c>
      <c r="G222" s="11" t="s">
        <v>134</v>
      </c>
      <c r="H222" s="64" t="s">
        <v>399</v>
      </c>
      <c r="I222" s="64" t="b">
        <f t="shared" si="3"/>
        <v>1</v>
      </c>
    </row>
    <row r="223" spans="1:9" x14ac:dyDescent="0.25">
      <c r="A223" s="62" t="s">
        <v>135</v>
      </c>
      <c r="B223" s="62" t="s">
        <v>378</v>
      </c>
      <c r="C223" s="62" t="s">
        <v>361</v>
      </c>
      <c r="D223" s="62" t="s">
        <v>362</v>
      </c>
      <c r="G223" s="11" t="s">
        <v>135</v>
      </c>
      <c r="H223" s="64" t="s">
        <v>399</v>
      </c>
      <c r="I223" s="64" t="b">
        <f t="shared" si="3"/>
        <v>1</v>
      </c>
    </row>
    <row r="224" spans="1:9" x14ac:dyDescent="0.25">
      <c r="A224" s="62" t="s">
        <v>136</v>
      </c>
      <c r="B224" s="62" t="s">
        <v>378</v>
      </c>
      <c r="C224" s="62" t="s">
        <v>361</v>
      </c>
      <c r="D224" s="62" t="s">
        <v>362</v>
      </c>
      <c r="G224" s="11" t="s">
        <v>136</v>
      </c>
      <c r="H224" s="64" t="s">
        <v>399</v>
      </c>
      <c r="I224" s="64" t="b">
        <f t="shared" si="3"/>
        <v>1</v>
      </c>
    </row>
    <row r="225" spans="1:9" x14ac:dyDescent="0.25">
      <c r="A225" s="62" t="s">
        <v>137</v>
      </c>
      <c r="B225" s="62" t="s">
        <v>378</v>
      </c>
      <c r="C225" s="62" t="s">
        <v>361</v>
      </c>
      <c r="D225" s="62" t="s">
        <v>362</v>
      </c>
      <c r="G225" s="11" t="s">
        <v>137</v>
      </c>
      <c r="H225" s="64" t="s">
        <v>399</v>
      </c>
      <c r="I225" s="64" t="b">
        <f t="shared" si="3"/>
        <v>1</v>
      </c>
    </row>
    <row r="226" spans="1:9" x14ac:dyDescent="0.25">
      <c r="A226" s="62" t="s">
        <v>138</v>
      </c>
      <c r="B226" s="62" t="s">
        <v>378</v>
      </c>
      <c r="C226" s="62" t="s">
        <v>361</v>
      </c>
      <c r="D226" s="62" t="s">
        <v>362</v>
      </c>
      <c r="G226" s="11" t="s">
        <v>138</v>
      </c>
      <c r="H226" s="64" t="s">
        <v>399</v>
      </c>
      <c r="I226" s="64" t="b">
        <f t="shared" si="3"/>
        <v>1</v>
      </c>
    </row>
    <row r="227" spans="1:9" x14ac:dyDescent="0.25">
      <c r="A227" s="62" t="s">
        <v>139</v>
      </c>
      <c r="B227" s="62" t="s">
        <v>378</v>
      </c>
      <c r="C227" s="62" t="s">
        <v>361</v>
      </c>
      <c r="D227" s="62" t="s">
        <v>362</v>
      </c>
      <c r="G227" s="11" t="s">
        <v>139</v>
      </c>
      <c r="H227" s="64" t="s">
        <v>399</v>
      </c>
      <c r="I227" s="64" t="b">
        <f t="shared" si="3"/>
        <v>1</v>
      </c>
    </row>
    <row r="228" spans="1:9" x14ac:dyDescent="0.25">
      <c r="A228" s="62" t="s">
        <v>140</v>
      </c>
      <c r="B228" s="62" t="s">
        <v>378</v>
      </c>
      <c r="C228" s="62" t="s">
        <v>361</v>
      </c>
      <c r="D228" s="62" t="s">
        <v>362</v>
      </c>
      <c r="G228" s="11" t="s">
        <v>140</v>
      </c>
      <c r="H228" s="64" t="s">
        <v>399</v>
      </c>
      <c r="I228" s="64" t="b">
        <f t="shared" si="3"/>
        <v>1</v>
      </c>
    </row>
    <row r="229" spans="1:9" x14ac:dyDescent="0.25">
      <c r="A229" s="62" t="s">
        <v>141</v>
      </c>
      <c r="B229" s="62" t="s">
        <v>378</v>
      </c>
      <c r="C229" s="62" t="s">
        <v>361</v>
      </c>
      <c r="D229" s="62" t="s">
        <v>362</v>
      </c>
      <c r="G229" s="11" t="s">
        <v>141</v>
      </c>
      <c r="H229" s="64" t="s">
        <v>399</v>
      </c>
      <c r="I229" s="64" t="b">
        <f t="shared" si="3"/>
        <v>1</v>
      </c>
    </row>
    <row r="230" spans="1:9" x14ac:dyDescent="0.25">
      <c r="A230" s="62" t="s">
        <v>142</v>
      </c>
      <c r="B230" s="62" t="s">
        <v>378</v>
      </c>
      <c r="C230" s="62" t="s">
        <v>361</v>
      </c>
      <c r="D230" s="62" t="s">
        <v>362</v>
      </c>
      <c r="G230" s="11" t="s">
        <v>142</v>
      </c>
      <c r="H230" s="64" t="s">
        <v>399</v>
      </c>
      <c r="I230" s="64" t="b">
        <f t="shared" si="3"/>
        <v>1</v>
      </c>
    </row>
    <row r="231" spans="1:9" x14ac:dyDescent="0.25">
      <c r="A231" s="62" t="s">
        <v>143</v>
      </c>
      <c r="B231" s="62" t="s">
        <v>378</v>
      </c>
      <c r="C231" s="62" t="s">
        <v>361</v>
      </c>
      <c r="D231" s="62" t="s">
        <v>362</v>
      </c>
      <c r="G231" s="11" t="s">
        <v>143</v>
      </c>
      <c r="H231" s="64" t="s">
        <v>399</v>
      </c>
      <c r="I231" s="64" t="b">
        <f t="shared" si="3"/>
        <v>1</v>
      </c>
    </row>
    <row r="232" spans="1:9" x14ac:dyDescent="0.25">
      <c r="A232" s="62" t="s">
        <v>144</v>
      </c>
      <c r="B232" s="62" t="s">
        <v>378</v>
      </c>
      <c r="C232" s="62" t="s">
        <v>361</v>
      </c>
      <c r="D232" s="62" t="s">
        <v>362</v>
      </c>
      <c r="G232" s="11" t="s">
        <v>144</v>
      </c>
      <c r="H232" s="64" t="s">
        <v>399</v>
      </c>
      <c r="I232" s="64" t="b">
        <f t="shared" si="3"/>
        <v>1</v>
      </c>
    </row>
    <row r="233" spans="1:9" x14ac:dyDescent="0.25">
      <c r="A233" s="62" t="s">
        <v>145</v>
      </c>
      <c r="B233" s="62" t="s">
        <v>378</v>
      </c>
      <c r="C233" s="62" t="s">
        <v>361</v>
      </c>
      <c r="D233" s="62" t="s">
        <v>362</v>
      </c>
      <c r="G233" s="11" t="s">
        <v>145</v>
      </c>
      <c r="H233" s="64" t="s">
        <v>399</v>
      </c>
      <c r="I233" s="64" t="b">
        <f t="shared" si="3"/>
        <v>1</v>
      </c>
    </row>
    <row r="234" spans="1:9" x14ac:dyDescent="0.25">
      <c r="A234" s="62" t="s">
        <v>146</v>
      </c>
      <c r="B234" s="62" t="s">
        <v>378</v>
      </c>
      <c r="C234" s="62" t="s">
        <v>361</v>
      </c>
      <c r="D234" s="62" t="s">
        <v>362</v>
      </c>
      <c r="G234" s="11" t="s">
        <v>146</v>
      </c>
      <c r="H234" s="64" t="s">
        <v>399</v>
      </c>
      <c r="I234" s="64" t="b">
        <f t="shared" si="3"/>
        <v>1</v>
      </c>
    </row>
    <row r="235" spans="1:9" x14ac:dyDescent="0.25">
      <c r="A235" s="62" t="s">
        <v>147</v>
      </c>
      <c r="B235" s="62" t="s">
        <v>378</v>
      </c>
      <c r="C235" s="62" t="s">
        <v>361</v>
      </c>
      <c r="D235" s="62" t="s">
        <v>362</v>
      </c>
      <c r="G235" s="11" t="s">
        <v>147</v>
      </c>
      <c r="H235" s="64" t="s">
        <v>399</v>
      </c>
      <c r="I235" s="64" t="b">
        <f t="shared" si="3"/>
        <v>1</v>
      </c>
    </row>
    <row r="236" spans="1:9" x14ac:dyDescent="0.25">
      <c r="A236" s="62" t="s">
        <v>148</v>
      </c>
      <c r="B236" s="62" t="s">
        <v>378</v>
      </c>
      <c r="C236" s="62" t="s">
        <v>361</v>
      </c>
      <c r="D236" s="62" t="s">
        <v>362</v>
      </c>
      <c r="G236" s="11" t="s">
        <v>148</v>
      </c>
      <c r="H236" s="64" t="s">
        <v>399</v>
      </c>
      <c r="I236" s="64" t="b">
        <f t="shared" si="3"/>
        <v>1</v>
      </c>
    </row>
    <row r="237" spans="1:9" x14ac:dyDescent="0.25">
      <c r="A237" s="62" t="s">
        <v>149</v>
      </c>
      <c r="B237" s="62" t="s">
        <v>378</v>
      </c>
      <c r="C237" s="62" t="s">
        <v>361</v>
      </c>
      <c r="D237" s="62" t="s">
        <v>362</v>
      </c>
      <c r="G237" s="11" t="s">
        <v>149</v>
      </c>
      <c r="H237" s="64" t="s">
        <v>399</v>
      </c>
      <c r="I237" s="64" t="b">
        <f t="shared" si="3"/>
        <v>1</v>
      </c>
    </row>
    <row r="238" spans="1:9" x14ac:dyDescent="0.25">
      <c r="A238" s="62" t="s">
        <v>150</v>
      </c>
      <c r="B238" s="62" t="s">
        <v>378</v>
      </c>
      <c r="C238" s="62" t="s">
        <v>361</v>
      </c>
      <c r="D238" s="62" t="s">
        <v>362</v>
      </c>
      <c r="G238" s="11" t="s">
        <v>150</v>
      </c>
      <c r="H238" s="64" t="s">
        <v>399</v>
      </c>
      <c r="I238" s="64" t="b">
        <f t="shared" si="3"/>
        <v>1</v>
      </c>
    </row>
    <row r="239" spans="1:9" x14ac:dyDescent="0.25">
      <c r="A239" s="62" t="s">
        <v>151</v>
      </c>
      <c r="B239" s="62" t="s">
        <v>378</v>
      </c>
      <c r="C239" s="62" t="s">
        <v>361</v>
      </c>
      <c r="D239" s="62" t="s">
        <v>362</v>
      </c>
      <c r="G239" s="11" t="s">
        <v>151</v>
      </c>
      <c r="H239" s="64" t="s">
        <v>399</v>
      </c>
      <c r="I239" s="64" t="b">
        <f t="shared" si="3"/>
        <v>1</v>
      </c>
    </row>
    <row r="240" spans="1:9" x14ac:dyDescent="0.25">
      <c r="A240" s="62" t="s">
        <v>152</v>
      </c>
      <c r="B240" s="62" t="s">
        <v>378</v>
      </c>
      <c r="C240" s="62" t="s">
        <v>361</v>
      </c>
      <c r="D240" s="62" t="s">
        <v>362</v>
      </c>
      <c r="G240" s="11" t="s">
        <v>152</v>
      </c>
      <c r="H240" s="64" t="s">
        <v>399</v>
      </c>
      <c r="I240" s="64" t="b">
        <f t="shared" si="3"/>
        <v>1</v>
      </c>
    </row>
    <row r="241" spans="1:9" x14ac:dyDescent="0.25">
      <c r="A241" s="62" t="s">
        <v>153</v>
      </c>
      <c r="B241" s="62" t="s">
        <v>378</v>
      </c>
      <c r="C241" s="62" t="s">
        <v>361</v>
      </c>
      <c r="D241" s="62" t="s">
        <v>362</v>
      </c>
      <c r="G241" s="11" t="s">
        <v>153</v>
      </c>
      <c r="H241" s="64" t="s">
        <v>399</v>
      </c>
      <c r="I241" s="64" t="b">
        <f t="shared" si="3"/>
        <v>1</v>
      </c>
    </row>
    <row r="242" spans="1:9" x14ac:dyDescent="0.25">
      <c r="A242" s="62" t="s">
        <v>154</v>
      </c>
      <c r="B242" s="62" t="s">
        <v>378</v>
      </c>
      <c r="C242" s="62" t="s">
        <v>361</v>
      </c>
      <c r="D242" s="62" t="s">
        <v>362</v>
      </c>
      <c r="G242" s="11" t="s">
        <v>154</v>
      </c>
      <c r="H242" s="64" t="s">
        <v>399</v>
      </c>
      <c r="I242" s="64" t="b">
        <f t="shared" si="3"/>
        <v>1</v>
      </c>
    </row>
    <row r="243" spans="1:9" x14ac:dyDescent="0.25">
      <c r="A243" s="62" t="s">
        <v>155</v>
      </c>
      <c r="B243" s="62" t="s">
        <v>378</v>
      </c>
      <c r="C243" s="62" t="s">
        <v>361</v>
      </c>
      <c r="D243" s="62" t="s">
        <v>362</v>
      </c>
      <c r="G243" s="11" t="s">
        <v>155</v>
      </c>
      <c r="H243" s="64" t="s">
        <v>399</v>
      </c>
      <c r="I243" s="64" t="b">
        <f t="shared" si="3"/>
        <v>1</v>
      </c>
    </row>
    <row r="244" spans="1:9" x14ac:dyDescent="0.25">
      <c r="A244" s="62" t="s">
        <v>156</v>
      </c>
      <c r="B244" s="62" t="s">
        <v>378</v>
      </c>
      <c r="C244" s="62" t="s">
        <v>361</v>
      </c>
      <c r="D244" s="62" t="s">
        <v>362</v>
      </c>
      <c r="G244" s="11" t="s">
        <v>156</v>
      </c>
      <c r="H244" s="64" t="s">
        <v>399</v>
      </c>
      <c r="I244" s="64" t="b">
        <f t="shared" si="3"/>
        <v>1</v>
      </c>
    </row>
    <row r="245" spans="1:9" x14ac:dyDescent="0.25">
      <c r="A245" s="62" t="s">
        <v>157</v>
      </c>
      <c r="B245" s="62" t="s">
        <v>378</v>
      </c>
      <c r="C245" s="62" t="s">
        <v>361</v>
      </c>
      <c r="D245" s="62" t="s">
        <v>362</v>
      </c>
      <c r="G245" s="11" t="s">
        <v>157</v>
      </c>
      <c r="H245" s="64" t="s">
        <v>399</v>
      </c>
      <c r="I245" s="64" t="b">
        <f t="shared" si="3"/>
        <v>1</v>
      </c>
    </row>
    <row r="246" spans="1:9" x14ac:dyDescent="0.25">
      <c r="A246" s="62" t="s">
        <v>158</v>
      </c>
      <c r="B246" s="62" t="s">
        <v>378</v>
      </c>
      <c r="C246" s="62" t="s">
        <v>361</v>
      </c>
      <c r="D246" s="62" t="s">
        <v>362</v>
      </c>
      <c r="G246" s="11" t="s">
        <v>158</v>
      </c>
      <c r="H246" s="64" t="s">
        <v>399</v>
      </c>
      <c r="I246" s="64" t="b">
        <f t="shared" si="3"/>
        <v>1</v>
      </c>
    </row>
    <row r="247" spans="1:9" x14ac:dyDescent="0.25">
      <c r="A247" s="62" t="s">
        <v>159</v>
      </c>
      <c r="B247" s="62" t="s">
        <v>378</v>
      </c>
      <c r="C247" s="62" t="s">
        <v>361</v>
      </c>
      <c r="D247" s="62" t="s">
        <v>362</v>
      </c>
      <c r="G247" s="11" t="s">
        <v>159</v>
      </c>
      <c r="H247" s="64" t="s">
        <v>399</v>
      </c>
      <c r="I247" s="64" t="b">
        <f t="shared" si="3"/>
        <v>1</v>
      </c>
    </row>
    <row r="248" spans="1:9" x14ac:dyDescent="0.25">
      <c r="A248" s="62" t="s">
        <v>160</v>
      </c>
      <c r="B248" s="62" t="s">
        <v>378</v>
      </c>
      <c r="C248" s="62" t="s">
        <v>361</v>
      </c>
      <c r="D248" s="62" t="s">
        <v>362</v>
      </c>
      <c r="G248" s="11" t="s">
        <v>160</v>
      </c>
      <c r="H248" s="64" t="s">
        <v>399</v>
      </c>
      <c r="I248" s="64" t="b">
        <f t="shared" si="3"/>
        <v>1</v>
      </c>
    </row>
    <row r="249" spans="1:9" x14ac:dyDescent="0.25">
      <c r="A249" s="62" t="s">
        <v>161</v>
      </c>
      <c r="B249" s="62" t="s">
        <v>378</v>
      </c>
      <c r="C249" s="62" t="s">
        <v>361</v>
      </c>
      <c r="D249" s="62" t="s">
        <v>362</v>
      </c>
      <c r="G249" s="11" t="s">
        <v>161</v>
      </c>
      <c r="H249" s="64" t="s">
        <v>399</v>
      </c>
      <c r="I249" s="64" t="b">
        <f t="shared" si="3"/>
        <v>1</v>
      </c>
    </row>
    <row r="250" spans="1:9" x14ac:dyDescent="0.25">
      <c r="A250" s="62" t="s">
        <v>162</v>
      </c>
      <c r="B250" s="62" t="s">
        <v>378</v>
      </c>
      <c r="C250" s="62" t="s">
        <v>361</v>
      </c>
      <c r="D250" s="62" t="s">
        <v>362</v>
      </c>
      <c r="G250" s="11" t="s">
        <v>162</v>
      </c>
      <c r="H250" s="64" t="s">
        <v>399</v>
      </c>
      <c r="I250" s="64" t="b">
        <f t="shared" si="3"/>
        <v>1</v>
      </c>
    </row>
    <row r="251" spans="1:9" x14ac:dyDescent="0.25">
      <c r="A251" s="62" t="s">
        <v>227</v>
      </c>
      <c r="B251" s="62" t="s">
        <v>378</v>
      </c>
      <c r="C251" s="62" t="s">
        <v>361</v>
      </c>
      <c r="D251" s="62" t="s">
        <v>366</v>
      </c>
      <c r="G251" s="26" t="s">
        <v>227</v>
      </c>
      <c r="H251" s="64" t="s">
        <v>400</v>
      </c>
      <c r="I251" s="64" t="b">
        <f t="shared" si="3"/>
        <v>1</v>
      </c>
    </row>
    <row r="252" spans="1:9" x14ac:dyDescent="0.25">
      <c r="A252" s="62" t="s">
        <v>228</v>
      </c>
      <c r="B252" s="62" t="s">
        <v>378</v>
      </c>
      <c r="C252" s="62" t="s">
        <v>361</v>
      </c>
      <c r="D252" s="62" t="s">
        <v>366</v>
      </c>
      <c r="G252" s="26" t="s">
        <v>228</v>
      </c>
      <c r="H252" s="64" t="s">
        <v>400</v>
      </c>
      <c r="I252" s="64" t="b">
        <f t="shared" si="3"/>
        <v>1</v>
      </c>
    </row>
    <row r="253" spans="1:9" x14ac:dyDescent="0.25">
      <c r="A253" s="62" t="s">
        <v>229</v>
      </c>
      <c r="B253" s="62" t="s">
        <v>378</v>
      </c>
      <c r="C253" s="62" t="s">
        <v>361</v>
      </c>
      <c r="D253" s="62" t="s">
        <v>366</v>
      </c>
      <c r="G253" s="26" t="s">
        <v>229</v>
      </c>
      <c r="H253" s="64" t="s">
        <v>400</v>
      </c>
      <c r="I253" s="64" t="b">
        <f t="shared" si="3"/>
        <v>1</v>
      </c>
    </row>
    <row r="254" spans="1:9" x14ac:dyDescent="0.25">
      <c r="A254" s="62" t="s">
        <v>230</v>
      </c>
      <c r="B254" s="62" t="s">
        <v>378</v>
      </c>
      <c r="C254" s="62" t="s">
        <v>361</v>
      </c>
      <c r="D254" s="62" t="s">
        <v>366</v>
      </c>
      <c r="G254" s="26" t="s">
        <v>230</v>
      </c>
      <c r="H254" s="64" t="s">
        <v>400</v>
      </c>
      <c r="I254" s="64" t="b">
        <f t="shared" si="3"/>
        <v>1</v>
      </c>
    </row>
    <row r="255" spans="1:9" x14ac:dyDescent="0.25">
      <c r="A255" s="62" t="s">
        <v>231</v>
      </c>
      <c r="B255" s="62" t="s">
        <v>378</v>
      </c>
      <c r="C255" s="62" t="s">
        <v>361</v>
      </c>
      <c r="D255" s="62" t="s">
        <v>366</v>
      </c>
      <c r="G255" s="26" t="s">
        <v>231</v>
      </c>
      <c r="H255" s="64" t="s">
        <v>400</v>
      </c>
      <c r="I255" s="64" t="b">
        <f t="shared" si="3"/>
        <v>1</v>
      </c>
    </row>
    <row r="256" spans="1:9" x14ac:dyDescent="0.25">
      <c r="A256" s="62" t="s">
        <v>232</v>
      </c>
      <c r="B256" s="62" t="s">
        <v>378</v>
      </c>
      <c r="C256" s="62" t="s">
        <v>361</v>
      </c>
      <c r="D256" s="62" t="s">
        <v>366</v>
      </c>
      <c r="G256" s="26" t="s">
        <v>232</v>
      </c>
      <c r="H256" s="64" t="s">
        <v>400</v>
      </c>
      <c r="I256" s="64" t="b">
        <f t="shared" si="3"/>
        <v>1</v>
      </c>
    </row>
    <row r="257" spans="1:9" x14ac:dyDescent="0.25">
      <c r="A257" s="62" t="s">
        <v>233</v>
      </c>
      <c r="B257" s="62" t="s">
        <v>378</v>
      </c>
      <c r="C257" s="62" t="s">
        <v>361</v>
      </c>
      <c r="D257" s="62" t="s">
        <v>366</v>
      </c>
      <c r="G257" s="26" t="s">
        <v>233</v>
      </c>
      <c r="H257" s="64" t="s">
        <v>400</v>
      </c>
      <c r="I257" s="64" t="b">
        <f t="shared" si="3"/>
        <v>1</v>
      </c>
    </row>
    <row r="258" spans="1:9" x14ac:dyDescent="0.25">
      <c r="A258" s="62" t="s">
        <v>234</v>
      </c>
      <c r="B258" s="62" t="s">
        <v>378</v>
      </c>
      <c r="C258" s="62" t="s">
        <v>361</v>
      </c>
      <c r="D258" s="62" t="s">
        <v>366</v>
      </c>
      <c r="G258" s="26" t="s">
        <v>234</v>
      </c>
      <c r="H258" s="64" t="s">
        <v>400</v>
      </c>
      <c r="I258" s="64" t="b">
        <f t="shared" si="3"/>
        <v>1</v>
      </c>
    </row>
    <row r="259" spans="1:9" x14ac:dyDescent="0.25">
      <c r="A259" s="62" t="s">
        <v>235</v>
      </c>
      <c r="B259" s="62" t="s">
        <v>378</v>
      </c>
      <c r="C259" s="62" t="s">
        <v>361</v>
      </c>
      <c r="D259" s="62" t="s">
        <v>366</v>
      </c>
      <c r="G259" s="26" t="s">
        <v>235</v>
      </c>
      <c r="H259" s="64" t="s">
        <v>400</v>
      </c>
      <c r="I259" s="64" t="b">
        <f t="shared" ref="I259:I290" si="4">EXACT(G259,A259)</f>
        <v>1</v>
      </c>
    </row>
    <row r="260" spans="1:9" x14ac:dyDescent="0.25">
      <c r="A260" s="62" t="s">
        <v>236</v>
      </c>
      <c r="B260" s="62" t="s">
        <v>378</v>
      </c>
      <c r="C260" s="62" t="s">
        <v>361</v>
      </c>
      <c r="D260" s="62" t="s">
        <v>366</v>
      </c>
      <c r="G260" s="26" t="s">
        <v>236</v>
      </c>
      <c r="H260" s="64" t="s">
        <v>400</v>
      </c>
      <c r="I260" s="64" t="b">
        <f t="shared" si="4"/>
        <v>1</v>
      </c>
    </row>
    <row r="261" spans="1:9" x14ac:dyDescent="0.25">
      <c r="A261" s="62" t="s">
        <v>237</v>
      </c>
      <c r="B261" s="62" t="s">
        <v>378</v>
      </c>
      <c r="C261" s="62" t="s">
        <v>361</v>
      </c>
      <c r="D261" s="62" t="s">
        <v>366</v>
      </c>
      <c r="G261" s="26" t="s">
        <v>237</v>
      </c>
      <c r="H261" s="64" t="s">
        <v>400</v>
      </c>
      <c r="I261" s="64" t="b">
        <f t="shared" si="4"/>
        <v>1</v>
      </c>
    </row>
    <row r="262" spans="1:9" x14ac:dyDescent="0.25">
      <c r="A262" s="62" t="s">
        <v>238</v>
      </c>
      <c r="B262" s="62" t="s">
        <v>378</v>
      </c>
      <c r="C262" s="62" t="s">
        <v>361</v>
      </c>
      <c r="D262" s="62" t="s">
        <v>366</v>
      </c>
      <c r="G262" s="26" t="s">
        <v>238</v>
      </c>
      <c r="H262" s="64" t="s">
        <v>400</v>
      </c>
      <c r="I262" s="64" t="b">
        <f t="shared" si="4"/>
        <v>1</v>
      </c>
    </row>
    <row r="263" spans="1:9" x14ac:dyDescent="0.25">
      <c r="A263" s="62" t="s">
        <v>239</v>
      </c>
      <c r="B263" s="62" t="s">
        <v>378</v>
      </c>
      <c r="C263" s="62" t="s">
        <v>361</v>
      </c>
      <c r="D263" s="62" t="s">
        <v>366</v>
      </c>
      <c r="G263" s="26" t="s">
        <v>239</v>
      </c>
      <c r="H263" s="64" t="s">
        <v>400</v>
      </c>
      <c r="I263" s="64" t="b">
        <f t="shared" si="4"/>
        <v>1</v>
      </c>
    </row>
    <row r="264" spans="1:9" x14ac:dyDescent="0.25">
      <c r="A264" s="62" t="s">
        <v>240</v>
      </c>
      <c r="B264" s="62" t="s">
        <v>378</v>
      </c>
      <c r="C264" s="62" t="s">
        <v>361</v>
      </c>
      <c r="D264" s="62" t="s">
        <v>366</v>
      </c>
      <c r="G264" s="26" t="s">
        <v>240</v>
      </c>
      <c r="H264" s="64" t="s">
        <v>400</v>
      </c>
      <c r="I264" s="64" t="b">
        <f t="shared" si="4"/>
        <v>1</v>
      </c>
    </row>
    <row r="265" spans="1:9" x14ac:dyDescent="0.25">
      <c r="A265" s="62" t="s">
        <v>241</v>
      </c>
      <c r="B265" s="62" t="s">
        <v>378</v>
      </c>
      <c r="C265" s="62" t="s">
        <v>361</v>
      </c>
      <c r="D265" s="62" t="s">
        <v>366</v>
      </c>
      <c r="G265" s="26" t="s">
        <v>241</v>
      </c>
      <c r="H265" s="64" t="s">
        <v>400</v>
      </c>
      <c r="I265" s="64" t="b">
        <f t="shared" si="4"/>
        <v>1</v>
      </c>
    </row>
    <row r="266" spans="1:9" x14ac:dyDescent="0.25">
      <c r="A266" s="62" t="s">
        <v>242</v>
      </c>
      <c r="B266" s="62" t="s">
        <v>378</v>
      </c>
      <c r="C266" s="62" t="s">
        <v>361</v>
      </c>
      <c r="D266" s="62" t="s">
        <v>366</v>
      </c>
      <c r="G266" s="26" t="s">
        <v>242</v>
      </c>
      <c r="H266" s="64" t="s">
        <v>400</v>
      </c>
      <c r="I266" s="64" t="b">
        <f t="shared" si="4"/>
        <v>1</v>
      </c>
    </row>
    <row r="267" spans="1:9" x14ac:dyDescent="0.25">
      <c r="A267" s="62" t="s">
        <v>243</v>
      </c>
      <c r="B267" s="62" t="s">
        <v>378</v>
      </c>
      <c r="C267" s="62" t="s">
        <v>361</v>
      </c>
      <c r="D267" s="62" t="s">
        <v>366</v>
      </c>
      <c r="G267" s="26" t="s">
        <v>243</v>
      </c>
      <c r="H267" s="64" t="s">
        <v>400</v>
      </c>
      <c r="I267" s="64" t="b">
        <f t="shared" si="4"/>
        <v>1</v>
      </c>
    </row>
    <row r="268" spans="1:9" x14ac:dyDescent="0.25">
      <c r="A268" s="62" t="s">
        <v>244</v>
      </c>
      <c r="B268" s="62" t="s">
        <v>378</v>
      </c>
      <c r="C268" s="62" t="s">
        <v>361</v>
      </c>
      <c r="D268" s="62" t="s">
        <v>366</v>
      </c>
      <c r="G268" s="26" t="s">
        <v>244</v>
      </c>
      <c r="H268" s="64" t="s">
        <v>400</v>
      </c>
      <c r="I268" s="64" t="b">
        <f t="shared" si="4"/>
        <v>1</v>
      </c>
    </row>
    <row r="269" spans="1:9" x14ac:dyDescent="0.25">
      <c r="A269" s="62" t="s">
        <v>245</v>
      </c>
      <c r="B269" s="62" t="s">
        <v>378</v>
      </c>
      <c r="C269" s="62" t="s">
        <v>361</v>
      </c>
      <c r="D269" s="62" t="s">
        <v>366</v>
      </c>
      <c r="G269" s="26" t="s">
        <v>245</v>
      </c>
      <c r="H269" s="64" t="s">
        <v>400</v>
      </c>
      <c r="I269" s="64" t="b">
        <f t="shared" si="4"/>
        <v>1</v>
      </c>
    </row>
    <row r="270" spans="1:9" x14ac:dyDescent="0.25">
      <c r="A270" s="62" t="s">
        <v>246</v>
      </c>
      <c r="B270" s="62" t="s">
        <v>378</v>
      </c>
      <c r="C270" s="62" t="s">
        <v>361</v>
      </c>
      <c r="D270" s="62" t="s">
        <v>366</v>
      </c>
      <c r="G270" s="26" t="s">
        <v>246</v>
      </c>
      <c r="H270" s="64" t="s">
        <v>400</v>
      </c>
      <c r="I270" s="64" t="b">
        <f t="shared" si="4"/>
        <v>1</v>
      </c>
    </row>
    <row r="271" spans="1:9" x14ac:dyDescent="0.25">
      <c r="A271" s="62" t="s">
        <v>247</v>
      </c>
      <c r="B271" s="62" t="s">
        <v>378</v>
      </c>
      <c r="C271" s="62" t="s">
        <v>361</v>
      </c>
      <c r="D271" s="62" t="s">
        <v>366</v>
      </c>
      <c r="G271" s="26" t="s">
        <v>247</v>
      </c>
      <c r="H271" s="64" t="s">
        <v>400</v>
      </c>
      <c r="I271" s="64" t="b">
        <f t="shared" si="4"/>
        <v>1</v>
      </c>
    </row>
    <row r="272" spans="1:9" x14ac:dyDescent="0.25">
      <c r="A272" s="62" t="s">
        <v>248</v>
      </c>
      <c r="B272" s="62" t="s">
        <v>378</v>
      </c>
      <c r="C272" s="62" t="s">
        <v>361</v>
      </c>
      <c r="D272" s="62" t="s">
        <v>366</v>
      </c>
      <c r="G272" s="26" t="s">
        <v>248</v>
      </c>
      <c r="H272" s="64" t="s">
        <v>400</v>
      </c>
      <c r="I272" s="64" t="b">
        <f t="shared" si="4"/>
        <v>1</v>
      </c>
    </row>
    <row r="273" spans="1:9" x14ac:dyDescent="0.25">
      <c r="A273" s="62" t="s">
        <v>249</v>
      </c>
      <c r="B273" s="62" t="s">
        <v>378</v>
      </c>
      <c r="C273" s="62" t="s">
        <v>361</v>
      </c>
      <c r="D273" s="62" t="s">
        <v>366</v>
      </c>
      <c r="G273" s="26" t="s">
        <v>249</v>
      </c>
      <c r="H273" s="64" t="s">
        <v>400</v>
      </c>
      <c r="I273" s="64" t="b">
        <f t="shared" si="4"/>
        <v>1</v>
      </c>
    </row>
    <row r="274" spans="1:9" x14ac:dyDescent="0.25">
      <c r="A274" s="62" t="s">
        <v>250</v>
      </c>
      <c r="B274" s="62" t="s">
        <v>378</v>
      </c>
      <c r="C274" s="62" t="s">
        <v>361</v>
      </c>
      <c r="D274" s="62" t="s">
        <v>366</v>
      </c>
      <c r="G274" s="26" t="s">
        <v>250</v>
      </c>
      <c r="H274" s="64" t="s">
        <v>400</v>
      </c>
      <c r="I274" s="64" t="b">
        <f t="shared" si="4"/>
        <v>1</v>
      </c>
    </row>
    <row r="275" spans="1:9" x14ac:dyDescent="0.25">
      <c r="A275" s="62" t="s">
        <v>251</v>
      </c>
      <c r="B275" s="62" t="s">
        <v>378</v>
      </c>
      <c r="C275" s="62" t="s">
        <v>361</v>
      </c>
      <c r="D275" s="62" t="s">
        <v>366</v>
      </c>
      <c r="G275" s="26" t="s">
        <v>251</v>
      </c>
      <c r="H275" s="64" t="s">
        <v>400</v>
      </c>
      <c r="I275" s="64" t="b">
        <f t="shared" si="4"/>
        <v>1</v>
      </c>
    </row>
    <row r="276" spans="1:9" x14ac:dyDescent="0.25">
      <c r="A276" s="62" t="s">
        <v>252</v>
      </c>
      <c r="B276" s="62" t="s">
        <v>378</v>
      </c>
      <c r="C276" s="62" t="s">
        <v>361</v>
      </c>
      <c r="D276" s="62" t="s">
        <v>366</v>
      </c>
      <c r="G276" s="26" t="s">
        <v>252</v>
      </c>
      <c r="H276" s="64" t="s">
        <v>400</v>
      </c>
      <c r="I276" s="64" t="b">
        <f t="shared" si="4"/>
        <v>1</v>
      </c>
    </row>
    <row r="277" spans="1:9" x14ac:dyDescent="0.25">
      <c r="A277" s="62" t="s">
        <v>253</v>
      </c>
      <c r="B277" s="62" t="s">
        <v>378</v>
      </c>
      <c r="C277" s="62" t="s">
        <v>361</v>
      </c>
      <c r="D277" s="62" t="s">
        <v>366</v>
      </c>
      <c r="G277" s="26" t="s">
        <v>253</v>
      </c>
      <c r="H277" s="64" t="s">
        <v>400</v>
      </c>
      <c r="I277" s="64" t="b">
        <f t="shared" si="4"/>
        <v>1</v>
      </c>
    </row>
    <row r="278" spans="1:9" x14ac:dyDescent="0.25">
      <c r="A278" s="62" t="s">
        <v>254</v>
      </c>
      <c r="B278" s="62" t="s">
        <v>378</v>
      </c>
      <c r="C278" s="62" t="s">
        <v>361</v>
      </c>
      <c r="D278" s="62" t="s">
        <v>366</v>
      </c>
      <c r="G278" s="26" t="s">
        <v>254</v>
      </c>
      <c r="H278" s="64" t="s">
        <v>400</v>
      </c>
      <c r="I278" s="64" t="b">
        <f t="shared" si="4"/>
        <v>1</v>
      </c>
    </row>
    <row r="279" spans="1:9" x14ac:dyDescent="0.25">
      <c r="A279" s="62" t="s">
        <v>255</v>
      </c>
      <c r="B279" s="62" t="s">
        <v>378</v>
      </c>
      <c r="C279" s="62" t="s">
        <v>361</v>
      </c>
      <c r="D279" s="62" t="s">
        <v>366</v>
      </c>
      <c r="G279" s="26" t="s">
        <v>255</v>
      </c>
      <c r="H279" s="64" t="s">
        <v>400</v>
      </c>
      <c r="I279" s="64" t="b">
        <f t="shared" si="4"/>
        <v>1</v>
      </c>
    </row>
    <row r="280" spans="1:9" x14ac:dyDescent="0.25">
      <c r="A280" s="62" t="s">
        <v>256</v>
      </c>
      <c r="B280" s="62" t="s">
        <v>378</v>
      </c>
      <c r="C280" s="62" t="s">
        <v>361</v>
      </c>
      <c r="D280" s="62" t="s">
        <v>366</v>
      </c>
      <c r="G280" s="26" t="s">
        <v>256</v>
      </c>
      <c r="H280" s="64" t="s">
        <v>400</v>
      </c>
      <c r="I280" s="64" t="b">
        <f t="shared" si="4"/>
        <v>1</v>
      </c>
    </row>
    <row r="281" spans="1:9" x14ac:dyDescent="0.25">
      <c r="A281" s="62" t="s">
        <v>257</v>
      </c>
      <c r="B281" s="62" t="s">
        <v>378</v>
      </c>
      <c r="C281" s="62" t="s">
        <v>361</v>
      </c>
      <c r="D281" s="62" t="s">
        <v>366</v>
      </c>
      <c r="G281" s="26" t="s">
        <v>257</v>
      </c>
      <c r="H281" s="64" t="s">
        <v>400</v>
      </c>
      <c r="I281" s="64" t="b">
        <f t="shared" si="4"/>
        <v>1</v>
      </c>
    </row>
    <row r="282" spans="1:9" x14ac:dyDescent="0.25">
      <c r="A282" s="62" t="s">
        <v>258</v>
      </c>
      <c r="B282" s="62" t="s">
        <v>378</v>
      </c>
      <c r="C282" s="62" t="s">
        <v>361</v>
      </c>
      <c r="D282" s="62" t="s">
        <v>366</v>
      </c>
      <c r="G282" s="26" t="s">
        <v>258</v>
      </c>
      <c r="H282" s="64" t="s">
        <v>400</v>
      </c>
      <c r="I282" s="64" t="b">
        <f t="shared" si="4"/>
        <v>1</v>
      </c>
    </row>
    <row r="283" spans="1:9" x14ac:dyDescent="0.25">
      <c r="A283" s="62" t="s">
        <v>259</v>
      </c>
      <c r="B283" s="62" t="s">
        <v>378</v>
      </c>
      <c r="C283" s="62" t="s">
        <v>361</v>
      </c>
      <c r="D283" s="62" t="s">
        <v>366</v>
      </c>
      <c r="G283" s="26" t="s">
        <v>259</v>
      </c>
      <c r="H283" s="64" t="s">
        <v>400</v>
      </c>
      <c r="I283" s="64" t="b">
        <f t="shared" si="4"/>
        <v>1</v>
      </c>
    </row>
    <row r="284" spans="1:9" x14ac:dyDescent="0.25">
      <c r="A284" s="62" t="s">
        <v>260</v>
      </c>
      <c r="B284" s="62" t="s">
        <v>378</v>
      </c>
      <c r="C284" s="62" t="s">
        <v>361</v>
      </c>
      <c r="D284" s="62" t="s">
        <v>366</v>
      </c>
      <c r="G284" s="26" t="s">
        <v>260</v>
      </c>
      <c r="H284" s="64" t="s">
        <v>400</v>
      </c>
      <c r="I284" s="64" t="b">
        <f t="shared" si="4"/>
        <v>1</v>
      </c>
    </row>
    <row r="285" spans="1:9" x14ac:dyDescent="0.25">
      <c r="A285" s="62" t="s">
        <v>261</v>
      </c>
      <c r="B285" s="62" t="s">
        <v>378</v>
      </c>
      <c r="C285" s="62" t="s">
        <v>361</v>
      </c>
      <c r="D285" s="62" t="s">
        <v>366</v>
      </c>
      <c r="G285" s="26" t="s">
        <v>261</v>
      </c>
      <c r="H285" s="64" t="s">
        <v>400</v>
      </c>
      <c r="I285" s="64" t="b">
        <f t="shared" si="4"/>
        <v>1</v>
      </c>
    </row>
    <row r="286" spans="1:9" x14ac:dyDescent="0.25">
      <c r="A286" s="62" t="s">
        <v>262</v>
      </c>
      <c r="B286" s="62" t="s">
        <v>378</v>
      </c>
      <c r="C286" s="62" t="s">
        <v>361</v>
      </c>
      <c r="D286" s="62" t="s">
        <v>366</v>
      </c>
      <c r="G286" s="26" t="s">
        <v>262</v>
      </c>
      <c r="H286" s="64" t="s">
        <v>400</v>
      </c>
      <c r="I286" s="64" t="b">
        <f t="shared" si="4"/>
        <v>1</v>
      </c>
    </row>
    <row r="287" spans="1:9" x14ac:dyDescent="0.25">
      <c r="A287" s="62" t="s">
        <v>263</v>
      </c>
      <c r="B287" s="62" t="s">
        <v>378</v>
      </c>
      <c r="C287" s="62" t="s">
        <v>361</v>
      </c>
      <c r="D287" s="62" t="s">
        <v>366</v>
      </c>
      <c r="G287" s="26" t="s">
        <v>263</v>
      </c>
      <c r="H287" s="64" t="s">
        <v>400</v>
      </c>
      <c r="I287" s="64" t="b">
        <f t="shared" si="4"/>
        <v>1</v>
      </c>
    </row>
    <row r="288" spans="1:9" x14ac:dyDescent="0.25">
      <c r="A288" s="62" t="s">
        <v>264</v>
      </c>
      <c r="B288" s="62" t="s">
        <v>378</v>
      </c>
      <c r="C288" s="62" t="s">
        <v>361</v>
      </c>
      <c r="D288" s="62" t="s">
        <v>366</v>
      </c>
      <c r="G288" s="26" t="s">
        <v>264</v>
      </c>
      <c r="H288" s="64" t="s">
        <v>400</v>
      </c>
      <c r="I288" s="64" t="b">
        <f t="shared" si="4"/>
        <v>1</v>
      </c>
    </row>
    <row r="289" spans="1:9" x14ac:dyDescent="0.25">
      <c r="A289" s="62" t="s">
        <v>265</v>
      </c>
      <c r="B289" s="62" t="s">
        <v>378</v>
      </c>
      <c r="C289" s="62" t="s">
        <v>361</v>
      </c>
      <c r="D289" s="62" t="s">
        <v>366</v>
      </c>
      <c r="G289" s="26" t="s">
        <v>265</v>
      </c>
      <c r="H289" s="64" t="s">
        <v>400</v>
      </c>
      <c r="I289" s="64" t="b">
        <f t="shared" si="4"/>
        <v>1</v>
      </c>
    </row>
    <row r="290" spans="1:9" x14ac:dyDescent="0.25">
      <c r="A290" s="62" t="s">
        <v>379</v>
      </c>
      <c r="B290" s="62" t="s">
        <v>380</v>
      </c>
      <c r="C290" s="62" t="s">
        <v>361</v>
      </c>
      <c r="D290" s="62" t="s">
        <v>362</v>
      </c>
      <c r="G290" s="66" t="s">
        <v>379</v>
      </c>
      <c r="H290" t="s">
        <v>395</v>
      </c>
      <c r="I290" s="64" t="b">
        <f t="shared" si="4"/>
        <v>1</v>
      </c>
    </row>
    <row r="291" spans="1:9" x14ac:dyDescent="0.25">
      <c r="A291" s="62" t="s">
        <v>49</v>
      </c>
      <c r="B291" s="62" t="s">
        <v>380</v>
      </c>
      <c r="C291" s="62" t="s">
        <v>361</v>
      </c>
      <c r="D291" s="62" t="s">
        <v>362</v>
      </c>
      <c r="G291" s="26" t="s">
        <v>49</v>
      </c>
      <c r="H291" s="64" t="s">
        <v>395</v>
      </c>
      <c r="I291" s="64" t="b">
        <f t="shared" ref="I291:I327" si="5">EXACT(G291,A291)</f>
        <v>1</v>
      </c>
    </row>
    <row r="292" spans="1:9" x14ac:dyDescent="0.25">
      <c r="A292" s="62" t="s">
        <v>50</v>
      </c>
      <c r="B292" s="62" t="s">
        <v>380</v>
      </c>
      <c r="C292" s="62" t="s">
        <v>361</v>
      </c>
      <c r="D292" s="62" t="s">
        <v>362</v>
      </c>
      <c r="G292" s="26" t="s">
        <v>50</v>
      </c>
      <c r="H292" s="64" t="s">
        <v>395</v>
      </c>
      <c r="I292" s="64" t="b">
        <f t="shared" si="5"/>
        <v>1</v>
      </c>
    </row>
    <row r="293" spans="1:9" x14ac:dyDescent="0.25">
      <c r="A293" s="62" t="s">
        <v>381</v>
      </c>
      <c r="B293" s="62" t="s">
        <v>380</v>
      </c>
      <c r="C293" s="62" t="s">
        <v>361</v>
      </c>
      <c r="D293" s="62" t="s">
        <v>366</v>
      </c>
      <c r="G293" s="66" t="s">
        <v>381</v>
      </c>
      <c r="H293" s="64" t="s">
        <v>396</v>
      </c>
      <c r="I293" s="64" t="b">
        <f t="shared" si="5"/>
        <v>1</v>
      </c>
    </row>
    <row r="294" spans="1:9" x14ac:dyDescent="0.25">
      <c r="A294" s="62" t="s">
        <v>51</v>
      </c>
      <c r="B294" s="62" t="s">
        <v>380</v>
      </c>
      <c r="C294" s="62" t="s">
        <v>361</v>
      </c>
      <c r="D294" s="62" t="s">
        <v>366</v>
      </c>
      <c r="G294" s="26" t="s">
        <v>51</v>
      </c>
      <c r="H294" s="64" t="s">
        <v>396</v>
      </c>
      <c r="I294" s="64" t="b">
        <f t="shared" si="5"/>
        <v>1</v>
      </c>
    </row>
    <row r="295" spans="1:9" x14ac:dyDescent="0.25">
      <c r="A295" s="62" t="s">
        <v>52</v>
      </c>
      <c r="B295" s="62" t="s">
        <v>380</v>
      </c>
      <c r="C295" s="62" t="s">
        <v>361</v>
      </c>
      <c r="D295" s="62" t="s">
        <v>366</v>
      </c>
      <c r="G295" s="26" t="s">
        <v>52</v>
      </c>
      <c r="H295" s="64" t="s">
        <v>396</v>
      </c>
      <c r="I295" s="64" t="b">
        <f t="shared" si="5"/>
        <v>1</v>
      </c>
    </row>
    <row r="296" spans="1:9" x14ac:dyDescent="0.25">
      <c r="A296" s="62" t="s">
        <v>11</v>
      </c>
      <c r="B296" s="62" t="s">
        <v>382</v>
      </c>
      <c r="C296" s="62" t="s">
        <v>361</v>
      </c>
      <c r="D296" s="62" t="s">
        <v>362</v>
      </c>
      <c r="G296" s="26" t="s">
        <v>11</v>
      </c>
      <c r="H296" t="s">
        <v>391</v>
      </c>
      <c r="I296" s="64" t="b">
        <f t="shared" si="5"/>
        <v>1</v>
      </c>
    </row>
    <row r="297" spans="1:9" x14ac:dyDescent="0.25">
      <c r="A297" s="62" t="s">
        <v>12</v>
      </c>
      <c r="B297" s="62" t="s">
        <v>382</v>
      </c>
      <c r="C297" s="62" t="s">
        <v>361</v>
      </c>
      <c r="D297" s="62" t="s">
        <v>362</v>
      </c>
      <c r="G297" s="26" t="s">
        <v>12</v>
      </c>
      <c r="H297" s="64" t="s">
        <v>391</v>
      </c>
      <c r="I297" s="64" t="b">
        <f t="shared" si="5"/>
        <v>1</v>
      </c>
    </row>
    <row r="298" spans="1:9" x14ac:dyDescent="0.25">
      <c r="A298" s="62" t="s">
        <v>13</v>
      </c>
      <c r="B298" s="62" t="s">
        <v>382</v>
      </c>
      <c r="C298" s="62" t="s">
        <v>361</v>
      </c>
      <c r="D298" s="62" t="s">
        <v>362</v>
      </c>
      <c r="G298" s="26" t="s">
        <v>13</v>
      </c>
      <c r="H298" s="64" t="s">
        <v>391</v>
      </c>
      <c r="I298" s="64" t="b">
        <f t="shared" si="5"/>
        <v>1</v>
      </c>
    </row>
    <row r="299" spans="1:9" x14ac:dyDescent="0.25">
      <c r="A299" s="62" t="s">
        <v>14</v>
      </c>
      <c r="B299" s="62" t="s">
        <v>382</v>
      </c>
      <c r="C299" s="62" t="s">
        <v>361</v>
      </c>
      <c r="D299" s="62" t="s">
        <v>362</v>
      </c>
      <c r="G299" s="26" t="s">
        <v>14</v>
      </c>
      <c r="H299" s="64" t="s">
        <v>391</v>
      </c>
      <c r="I299" s="64" t="b">
        <f t="shared" si="5"/>
        <v>1</v>
      </c>
    </row>
    <row r="300" spans="1:9" x14ac:dyDescent="0.25">
      <c r="A300" s="62" t="s">
        <v>15</v>
      </c>
      <c r="B300" s="62" t="s">
        <v>382</v>
      </c>
      <c r="C300" s="62" t="s">
        <v>361</v>
      </c>
      <c r="D300" s="62" t="s">
        <v>362</v>
      </c>
      <c r="G300" s="26" t="s">
        <v>15</v>
      </c>
      <c r="H300" s="64" t="s">
        <v>391</v>
      </c>
      <c r="I300" s="64" t="b">
        <f t="shared" si="5"/>
        <v>1</v>
      </c>
    </row>
    <row r="301" spans="1:9" x14ac:dyDescent="0.25">
      <c r="A301" s="62" t="s">
        <v>16</v>
      </c>
      <c r="B301" s="62" t="s">
        <v>382</v>
      </c>
      <c r="C301" s="62" t="s">
        <v>361</v>
      </c>
      <c r="D301" s="62" t="s">
        <v>362</v>
      </c>
      <c r="G301" s="26" t="s">
        <v>16</v>
      </c>
      <c r="H301" s="64" t="s">
        <v>391</v>
      </c>
      <c r="I301" s="64" t="b">
        <f t="shared" si="5"/>
        <v>1</v>
      </c>
    </row>
    <row r="302" spans="1:9" x14ac:dyDescent="0.25">
      <c r="A302" s="62" t="s">
        <v>17</v>
      </c>
      <c r="B302" s="62" t="s">
        <v>382</v>
      </c>
      <c r="C302" s="62" t="s">
        <v>361</v>
      </c>
      <c r="D302" s="62" t="s">
        <v>362</v>
      </c>
      <c r="G302" s="26" t="s">
        <v>17</v>
      </c>
      <c r="H302" s="64" t="s">
        <v>391</v>
      </c>
      <c r="I302" s="64" t="b">
        <f t="shared" si="5"/>
        <v>1</v>
      </c>
    </row>
    <row r="303" spans="1:9" x14ac:dyDescent="0.25">
      <c r="A303" s="62" t="s">
        <v>18</v>
      </c>
      <c r="B303" s="62" t="s">
        <v>382</v>
      </c>
      <c r="C303" s="62" t="s">
        <v>361</v>
      </c>
      <c r="D303" s="62" t="s">
        <v>362</v>
      </c>
      <c r="G303" s="26" t="s">
        <v>18</v>
      </c>
      <c r="H303" s="64" t="s">
        <v>391</v>
      </c>
      <c r="I303" s="64" t="b">
        <f t="shared" si="5"/>
        <v>1</v>
      </c>
    </row>
    <row r="304" spans="1:9" x14ac:dyDescent="0.25">
      <c r="A304" s="62" t="s">
        <v>19</v>
      </c>
      <c r="B304" s="62" t="s">
        <v>382</v>
      </c>
      <c r="C304" s="62" t="s">
        <v>361</v>
      </c>
      <c r="D304" s="62" t="s">
        <v>362</v>
      </c>
      <c r="G304" s="26" t="s">
        <v>19</v>
      </c>
      <c r="H304" s="64" t="s">
        <v>391</v>
      </c>
      <c r="I304" s="64" t="b">
        <f t="shared" si="5"/>
        <v>1</v>
      </c>
    </row>
    <row r="305" spans="1:9" x14ac:dyDescent="0.25">
      <c r="A305" s="62" t="s">
        <v>20</v>
      </c>
      <c r="B305" s="62" t="s">
        <v>382</v>
      </c>
      <c r="C305" s="62" t="s">
        <v>361</v>
      </c>
      <c r="D305" s="62" t="s">
        <v>362</v>
      </c>
      <c r="G305" s="26" t="s">
        <v>20</v>
      </c>
      <c r="H305" s="64" t="s">
        <v>391</v>
      </c>
      <c r="I305" s="64" t="b">
        <f t="shared" si="5"/>
        <v>1</v>
      </c>
    </row>
    <row r="306" spans="1:9" x14ac:dyDescent="0.25">
      <c r="A306" s="62" t="s">
        <v>21</v>
      </c>
      <c r="B306" s="62" t="s">
        <v>382</v>
      </c>
      <c r="C306" s="62" t="s">
        <v>361</v>
      </c>
      <c r="D306" s="62" t="s">
        <v>362</v>
      </c>
      <c r="G306" s="26" t="s">
        <v>21</v>
      </c>
      <c r="H306" s="64" t="s">
        <v>391</v>
      </c>
      <c r="I306" s="64" t="b">
        <f t="shared" si="5"/>
        <v>1</v>
      </c>
    </row>
    <row r="307" spans="1:9" x14ac:dyDescent="0.25">
      <c r="A307" s="62" t="s">
        <v>22</v>
      </c>
      <c r="B307" s="62" t="s">
        <v>382</v>
      </c>
      <c r="C307" s="62" t="s">
        <v>371</v>
      </c>
      <c r="D307" s="62" t="s">
        <v>362</v>
      </c>
      <c r="G307" s="26" t="s">
        <v>22</v>
      </c>
      <c r="H307" s="64" t="s">
        <v>391</v>
      </c>
      <c r="I307" s="64" t="b">
        <f t="shared" si="5"/>
        <v>1</v>
      </c>
    </row>
    <row r="308" spans="1:9" x14ac:dyDescent="0.25">
      <c r="A308" s="62" t="s">
        <v>23</v>
      </c>
      <c r="B308" s="62" t="s">
        <v>382</v>
      </c>
      <c r="C308" s="62" t="s">
        <v>371</v>
      </c>
      <c r="D308" s="62" t="s">
        <v>362</v>
      </c>
      <c r="G308" s="26" t="s">
        <v>23</v>
      </c>
      <c r="H308" s="64" t="s">
        <v>391</v>
      </c>
      <c r="I308" s="64" t="b">
        <f t="shared" si="5"/>
        <v>1</v>
      </c>
    </row>
    <row r="309" spans="1:9" x14ac:dyDescent="0.25">
      <c r="A309" s="62" t="s">
        <v>24</v>
      </c>
      <c r="B309" s="62" t="s">
        <v>382</v>
      </c>
      <c r="C309" s="62" t="s">
        <v>361</v>
      </c>
      <c r="D309" s="62" t="s">
        <v>362</v>
      </c>
      <c r="G309" s="26" t="s">
        <v>24</v>
      </c>
      <c r="H309" s="64" t="s">
        <v>391</v>
      </c>
      <c r="I309" s="64" t="b">
        <f t="shared" si="5"/>
        <v>1</v>
      </c>
    </row>
    <row r="310" spans="1:9" x14ac:dyDescent="0.25">
      <c r="A310" s="62" t="s">
        <v>25</v>
      </c>
      <c r="B310" s="62" t="s">
        <v>382</v>
      </c>
      <c r="C310" s="62" t="s">
        <v>361</v>
      </c>
      <c r="D310" s="62" t="s">
        <v>362</v>
      </c>
      <c r="G310" s="26" t="s">
        <v>25</v>
      </c>
      <c r="H310" s="64" t="s">
        <v>391</v>
      </c>
      <c r="I310" s="64" t="b">
        <f t="shared" si="5"/>
        <v>1</v>
      </c>
    </row>
    <row r="311" spans="1:9" x14ac:dyDescent="0.25">
      <c r="A311" s="62" t="s">
        <v>26</v>
      </c>
      <c r="B311" s="62" t="s">
        <v>382</v>
      </c>
      <c r="C311" s="62" t="s">
        <v>361</v>
      </c>
      <c r="D311" s="62" t="s">
        <v>362</v>
      </c>
      <c r="G311" s="26" t="s">
        <v>26</v>
      </c>
      <c r="H311" s="64" t="s">
        <v>391</v>
      </c>
      <c r="I311" s="64" t="b">
        <f t="shared" si="5"/>
        <v>1</v>
      </c>
    </row>
    <row r="312" spans="1:9" x14ac:dyDescent="0.25">
      <c r="A312" s="62" t="s">
        <v>30</v>
      </c>
      <c r="B312" s="62" t="s">
        <v>382</v>
      </c>
      <c r="C312" s="62" t="s">
        <v>361</v>
      </c>
      <c r="D312" s="62" t="s">
        <v>366</v>
      </c>
      <c r="G312" s="26" t="s">
        <v>30</v>
      </c>
      <c r="H312" t="s">
        <v>392</v>
      </c>
      <c r="I312" s="64" t="b">
        <f t="shared" si="5"/>
        <v>1</v>
      </c>
    </row>
    <row r="313" spans="1:9" x14ac:dyDescent="0.25">
      <c r="A313" s="62" t="s">
        <v>31</v>
      </c>
      <c r="B313" s="62" t="s">
        <v>382</v>
      </c>
      <c r="C313" s="62" t="s">
        <v>361</v>
      </c>
      <c r="D313" s="62" t="s">
        <v>366</v>
      </c>
      <c r="G313" s="26" t="s">
        <v>31</v>
      </c>
      <c r="H313" s="64" t="s">
        <v>392</v>
      </c>
      <c r="I313" s="64" t="b">
        <f t="shared" si="5"/>
        <v>1</v>
      </c>
    </row>
    <row r="314" spans="1:9" x14ac:dyDescent="0.25">
      <c r="A314" s="62" t="s">
        <v>32</v>
      </c>
      <c r="B314" s="62" t="s">
        <v>382</v>
      </c>
      <c r="C314" s="62" t="s">
        <v>361</v>
      </c>
      <c r="D314" s="62" t="s">
        <v>366</v>
      </c>
      <c r="G314" s="26" t="s">
        <v>32</v>
      </c>
      <c r="H314" s="64" t="s">
        <v>392</v>
      </c>
      <c r="I314" s="64" t="b">
        <f t="shared" si="5"/>
        <v>1</v>
      </c>
    </row>
    <row r="315" spans="1:9" x14ac:dyDescent="0.25">
      <c r="A315" s="62" t="s">
        <v>33</v>
      </c>
      <c r="B315" s="62" t="s">
        <v>382</v>
      </c>
      <c r="C315" s="62" t="s">
        <v>361</v>
      </c>
      <c r="D315" s="62" t="s">
        <v>366</v>
      </c>
      <c r="G315" s="26" t="s">
        <v>33</v>
      </c>
      <c r="H315" s="64" t="s">
        <v>392</v>
      </c>
      <c r="I315" s="64" t="b">
        <f t="shared" si="5"/>
        <v>1</v>
      </c>
    </row>
    <row r="316" spans="1:9" x14ac:dyDescent="0.25">
      <c r="A316" s="62" t="s">
        <v>34</v>
      </c>
      <c r="B316" s="62" t="s">
        <v>382</v>
      </c>
      <c r="C316" s="62" t="s">
        <v>361</v>
      </c>
      <c r="D316" s="62" t="s">
        <v>366</v>
      </c>
      <c r="G316" s="26" t="s">
        <v>34</v>
      </c>
      <c r="H316" s="64" t="s">
        <v>392</v>
      </c>
      <c r="I316" s="64" t="b">
        <f t="shared" si="5"/>
        <v>1</v>
      </c>
    </row>
    <row r="317" spans="1:9" x14ac:dyDescent="0.25">
      <c r="A317" s="62" t="s">
        <v>35</v>
      </c>
      <c r="B317" s="62" t="s">
        <v>382</v>
      </c>
      <c r="C317" s="62" t="s">
        <v>361</v>
      </c>
      <c r="D317" s="62" t="s">
        <v>366</v>
      </c>
      <c r="G317" s="26" t="s">
        <v>35</v>
      </c>
      <c r="H317" s="64" t="s">
        <v>392</v>
      </c>
      <c r="I317" s="64" t="b">
        <f t="shared" si="5"/>
        <v>1</v>
      </c>
    </row>
    <row r="318" spans="1:9" x14ac:dyDescent="0.25">
      <c r="A318" s="62" t="s">
        <v>36</v>
      </c>
      <c r="B318" s="62" t="s">
        <v>382</v>
      </c>
      <c r="C318" s="62" t="s">
        <v>361</v>
      </c>
      <c r="D318" s="62" t="s">
        <v>366</v>
      </c>
      <c r="G318" s="26" t="s">
        <v>36</v>
      </c>
      <c r="H318" s="64" t="s">
        <v>392</v>
      </c>
      <c r="I318" s="64" t="b">
        <f t="shared" si="5"/>
        <v>1</v>
      </c>
    </row>
    <row r="319" spans="1:9" x14ac:dyDescent="0.25">
      <c r="A319" s="62" t="s">
        <v>37</v>
      </c>
      <c r="B319" s="62" t="s">
        <v>382</v>
      </c>
      <c r="C319" s="62" t="s">
        <v>361</v>
      </c>
      <c r="D319" s="62" t="s">
        <v>366</v>
      </c>
      <c r="G319" s="26" t="s">
        <v>37</v>
      </c>
      <c r="H319" s="64" t="s">
        <v>392</v>
      </c>
      <c r="I319" s="64" t="b">
        <f t="shared" si="5"/>
        <v>1</v>
      </c>
    </row>
    <row r="320" spans="1:9" x14ac:dyDescent="0.25">
      <c r="A320" s="62" t="s">
        <v>38</v>
      </c>
      <c r="B320" s="62" t="s">
        <v>382</v>
      </c>
      <c r="C320" s="62" t="s">
        <v>361</v>
      </c>
      <c r="D320" s="62" t="s">
        <v>366</v>
      </c>
      <c r="G320" s="26" t="s">
        <v>38</v>
      </c>
      <c r="H320" s="64" t="s">
        <v>392</v>
      </c>
      <c r="I320" s="64" t="b">
        <f t="shared" si="5"/>
        <v>1</v>
      </c>
    </row>
    <row r="321" spans="1:9" x14ac:dyDescent="0.25">
      <c r="A321" s="62" t="s">
        <v>39</v>
      </c>
      <c r="B321" s="62" t="s">
        <v>382</v>
      </c>
      <c r="C321" s="62" t="s">
        <v>361</v>
      </c>
      <c r="D321" s="62" t="s">
        <v>366</v>
      </c>
      <c r="G321" s="26" t="s">
        <v>39</v>
      </c>
      <c r="H321" s="64" t="s">
        <v>392</v>
      </c>
      <c r="I321" s="64" t="b">
        <f t="shared" si="5"/>
        <v>1</v>
      </c>
    </row>
    <row r="322" spans="1:9" x14ac:dyDescent="0.25">
      <c r="A322" s="62" t="s">
        <v>40</v>
      </c>
      <c r="B322" s="62" t="s">
        <v>382</v>
      </c>
      <c r="C322" s="62" t="s">
        <v>361</v>
      </c>
      <c r="D322" s="62" t="s">
        <v>366</v>
      </c>
      <c r="G322" s="26" t="s">
        <v>40</v>
      </c>
      <c r="H322" s="64" t="s">
        <v>392</v>
      </c>
      <c r="I322" s="64" t="b">
        <f t="shared" si="5"/>
        <v>1</v>
      </c>
    </row>
    <row r="323" spans="1:9" x14ac:dyDescent="0.25">
      <c r="A323" s="62" t="s">
        <v>41</v>
      </c>
      <c r="B323" s="62" t="s">
        <v>382</v>
      </c>
      <c r="C323" s="62" t="s">
        <v>371</v>
      </c>
      <c r="D323" s="62" t="s">
        <v>366</v>
      </c>
      <c r="G323" s="26" t="s">
        <v>41</v>
      </c>
      <c r="H323" s="64" t="s">
        <v>392</v>
      </c>
      <c r="I323" s="64" t="b">
        <f t="shared" si="5"/>
        <v>1</v>
      </c>
    </row>
    <row r="324" spans="1:9" x14ac:dyDescent="0.25">
      <c r="A324" s="62" t="s">
        <v>42</v>
      </c>
      <c r="B324" s="62" t="s">
        <v>382</v>
      </c>
      <c r="C324" s="62" t="s">
        <v>371</v>
      </c>
      <c r="D324" s="62" t="s">
        <v>366</v>
      </c>
      <c r="G324" s="26" t="s">
        <v>42</v>
      </c>
      <c r="H324" s="64" t="s">
        <v>392</v>
      </c>
      <c r="I324" s="64" t="b">
        <f t="shared" si="5"/>
        <v>1</v>
      </c>
    </row>
    <row r="325" spans="1:9" x14ac:dyDescent="0.25">
      <c r="A325" s="62" t="s">
        <v>43</v>
      </c>
      <c r="B325" s="62" t="s">
        <v>382</v>
      </c>
      <c r="C325" s="62" t="s">
        <v>361</v>
      </c>
      <c r="D325" s="62" t="s">
        <v>366</v>
      </c>
      <c r="G325" s="26" t="s">
        <v>43</v>
      </c>
      <c r="H325" s="64" t="s">
        <v>392</v>
      </c>
      <c r="I325" s="64" t="b">
        <f t="shared" si="5"/>
        <v>1</v>
      </c>
    </row>
    <row r="326" spans="1:9" x14ac:dyDescent="0.25">
      <c r="A326" s="62" t="s">
        <v>44</v>
      </c>
      <c r="B326" s="62" t="s">
        <v>382</v>
      </c>
      <c r="C326" s="62" t="s">
        <v>361</v>
      </c>
      <c r="D326" s="62" t="s">
        <v>366</v>
      </c>
      <c r="G326" s="26" t="s">
        <v>44</v>
      </c>
      <c r="H326" s="64" t="s">
        <v>392</v>
      </c>
      <c r="I326" s="64" t="b">
        <f t="shared" si="5"/>
        <v>1</v>
      </c>
    </row>
    <row r="327" spans="1:9" x14ac:dyDescent="0.25">
      <c r="A327" s="62" t="s">
        <v>45</v>
      </c>
      <c r="B327" s="62" t="s">
        <v>382</v>
      </c>
      <c r="C327" s="62" t="s">
        <v>361</v>
      </c>
      <c r="D327" s="62" t="s">
        <v>366</v>
      </c>
      <c r="G327" s="26" t="s">
        <v>45</v>
      </c>
      <c r="H327" s="64" t="s">
        <v>392</v>
      </c>
      <c r="I327" s="64" t="b">
        <f t="shared" si="5"/>
        <v>1</v>
      </c>
    </row>
  </sheetData>
  <sortState ref="A2:E327">
    <sortCondition ref="B2:B327"/>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5"/>
  <sheetViews>
    <sheetView showRowColHeaders="0" workbookViewId="0">
      <selection activeCell="B2" sqref="B2:E3"/>
    </sheetView>
  </sheetViews>
  <sheetFormatPr defaultRowHeight="15" x14ac:dyDescent="0.25"/>
  <cols>
    <col min="1" max="1" width="1.7109375" style="100" customWidth="1"/>
    <col min="2" max="16384" width="9.140625" style="100"/>
  </cols>
  <sheetData>
    <row r="1" spans="2:15" ht="15.75" thickBot="1" x14ac:dyDescent="0.3"/>
    <row r="2" spans="2:15" ht="15" customHeight="1" x14ac:dyDescent="0.25">
      <c r="B2" s="138" t="s">
        <v>349</v>
      </c>
      <c r="C2" s="139"/>
      <c r="D2" s="139"/>
      <c r="E2" s="140"/>
    </row>
    <row r="3" spans="2:15" ht="15.75" customHeight="1" thickBot="1" x14ac:dyDescent="0.3">
      <c r="B3" s="141"/>
      <c r="C3" s="142"/>
      <c r="D3" s="142"/>
      <c r="E3" s="143"/>
    </row>
    <row r="5" spans="2:15" x14ac:dyDescent="0.25">
      <c r="B5" s="144" t="s">
        <v>401</v>
      </c>
      <c r="C5" s="144"/>
      <c r="D5" s="144"/>
      <c r="E5" s="144"/>
      <c r="F5" s="144"/>
      <c r="G5" s="144"/>
      <c r="H5" s="144"/>
      <c r="I5" s="144"/>
      <c r="J5" s="144"/>
      <c r="K5" s="144"/>
      <c r="L5" s="144"/>
      <c r="M5" s="144"/>
      <c r="N5" s="144"/>
    </row>
    <row r="7" spans="2:15" ht="15" customHeight="1" x14ac:dyDescent="0.25">
      <c r="B7" s="145" t="s">
        <v>402</v>
      </c>
      <c r="C7" s="145"/>
      <c r="D7" s="145"/>
      <c r="E7" s="145"/>
      <c r="F7" s="145"/>
      <c r="G7" s="145"/>
      <c r="H7" s="145"/>
      <c r="I7" s="145"/>
      <c r="J7" s="145"/>
      <c r="K7" s="145"/>
      <c r="L7" s="145"/>
      <c r="M7" s="145"/>
      <c r="N7" s="145"/>
      <c r="O7" s="145"/>
    </row>
    <row r="8" spans="2:15" x14ac:dyDescent="0.25">
      <c r="B8" s="145"/>
      <c r="C8" s="145"/>
      <c r="D8" s="145"/>
      <c r="E8" s="145"/>
      <c r="F8" s="145"/>
      <c r="G8" s="145"/>
      <c r="H8" s="145"/>
      <c r="I8" s="145"/>
      <c r="J8" s="145"/>
      <c r="K8" s="145"/>
      <c r="L8" s="145"/>
      <c r="M8" s="145"/>
      <c r="N8" s="145"/>
      <c r="O8" s="145"/>
    </row>
    <row r="9" spans="2:15" x14ac:dyDescent="0.25">
      <c r="B9" s="145"/>
      <c r="C9" s="145"/>
      <c r="D9" s="145"/>
      <c r="E9" s="145"/>
      <c r="F9" s="145"/>
      <c r="G9" s="145"/>
      <c r="H9" s="145"/>
      <c r="I9" s="145"/>
      <c r="J9" s="145"/>
      <c r="K9" s="145"/>
      <c r="L9" s="145"/>
      <c r="M9" s="145"/>
      <c r="N9" s="145"/>
      <c r="O9" s="145"/>
    </row>
    <row r="10" spans="2:15" x14ac:dyDescent="0.25">
      <c r="B10" s="145"/>
      <c r="C10" s="145"/>
      <c r="D10" s="145"/>
      <c r="E10" s="145"/>
      <c r="F10" s="145"/>
      <c r="G10" s="145"/>
      <c r="H10" s="145"/>
      <c r="I10" s="145"/>
      <c r="J10" s="145"/>
      <c r="K10" s="145"/>
      <c r="L10" s="145"/>
      <c r="M10" s="145"/>
      <c r="N10" s="145"/>
      <c r="O10" s="145"/>
    </row>
    <row r="11" spans="2:15" x14ac:dyDescent="0.25">
      <c r="B11" s="145"/>
      <c r="C11" s="145"/>
      <c r="D11" s="145"/>
      <c r="E11" s="145"/>
      <c r="F11" s="145"/>
      <c r="G11" s="145"/>
      <c r="H11" s="145"/>
      <c r="I11" s="145"/>
      <c r="J11" s="145"/>
      <c r="K11" s="145"/>
      <c r="L11" s="145"/>
      <c r="M11" s="145"/>
      <c r="N11" s="145"/>
      <c r="O11" s="145"/>
    </row>
    <row r="12" spans="2:15" x14ac:dyDescent="0.25">
      <c r="B12" s="145"/>
      <c r="C12" s="145"/>
      <c r="D12" s="145"/>
      <c r="E12" s="145"/>
      <c r="F12" s="145"/>
      <c r="G12" s="145"/>
      <c r="H12" s="145"/>
      <c r="I12" s="145"/>
      <c r="J12" s="145"/>
      <c r="K12" s="145"/>
      <c r="L12" s="145"/>
      <c r="M12" s="145"/>
      <c r="N12" s="145"/>
      <c r="O12" s="145"/>
    </row>
    <row r="13" spans="2:15" x14ac:dyDescent="0.25">
      <c r="B13" s="145"/>
      <c r="C13" s="145"/>
      <c r="D13" s="145"/>
      <c r="E13" s="145"/>
      <c r="F13" s="145"/>
      <c r="G13" s="145"/>
      <c r="H13" s="145"/>
      <c r="I13" s="145"/>
      <c r="J13" s="145"/>
      <c r="K13" s="145"/>
      <c r="L13" s="145"/>
      <c r="M13" s="145"/>
      <c r="N13" s="145"/>
      <c r="O13" s="145"/>
    </row>
    <row r="14" spans="2:15" x14ac:dyDescent="0.25">
      <c r="B14" s="145"/>
      <c r="C14" s="145"/>
      <c r="D14" s="145"/>
      <c r="E14" s="145"/>
      <c r="F14" s="145"/>
      <c r="G14" s="145"/>
      <c r="H14" s="145"/>
      <c r="I14" s="145"/>
      <c r="J14" s="145"/>
      <c r="K14" s="145"/>
      <c r="L14" s="145"/>
      <c r="M14" s="145"/>
      <c r="N14" s="145"/>
      <c r="O14" s="145"/>
    </row>
    <row r="15" spans="2:15" x14ac:dyDescent="0.25">
      <c r="B15" s="145"/>
      <c r="C15" s="145"/>
      <c r="D15" s="145"/>
      <c r="E15" s="145"/>
      <c r="F15" s="145"/>
      <c r="G15" s="145"/>
      <c r="H15" s="145"/>
      <c r="I15" s="145"/>
      <c r="J15" s="145"/>
      <c r="K15" s="145"/>
      <c r="L15" s="145"/>
      <c r="M15" s="145"/>
      <c r="N15" s="145"/>
      <c r="O15" s="145"/>
    </row>
    <row r="16" spans="2:15" x14ac:dyDescent="0.25">
      <c r="B16" s="145"/>
      <c r="C16" s="145"/>
      <c r="D16" s="145"/>
      <c r="E16" s="145"/>
      <c r="F16" s="145"/>
      <c r="G16" s="145"/>
      <c r="H16" s="145"/>
      <c r="I16" s="145"/>
      <c r="J16" s="145"/>
      <c r="K16" s="145"/>
      <c r="L16" s="145"/>
      <c r="M16" s="145"/>
      <c r="N16" s="145"/>
      <c r="O16" s="145"/>
    </row>
    <row r="17" spans="2:15" x14ac:dyDescent="0.25">
      <c r="B17" s="145"/>
      <c r="C17" s="145"/>
      <c r="D17" s="145"/>
      <c r="E17" s="145"/>
      <c r="F17" s="145"/>
      <c r="G17" s="145"/>
      <c r="H17" s="145"/>
      <c r="I17" s="145"/>
      <c r="J17" s="145"/>
      <c r="K17" s="145"/>
      <c r="L17" s="145"/>
      <c r="M17" s="145"/>
      <c r="N17" s="145"/>
      <c r="O17" s="145"/>
    </row>
    <row r="18" spans="2:15" x14ac:dyDescent="0.25">
      <c r="B18" s="145"/>
      <c r="C18" s="145"/>
      <c r="D18" s="145"/>
      <c r="E18" s="145"/>
      <c r="F18" s="145"/>
      <c r="G18" s="145"/>
      <c r="H18" s="145"/>
      <c r="I18" s="145"/>
      <c r="J18" s="145"/>
      <c r="K18" s="145"/>
      <c r="L18" s="145"/>
      <c r="M18" s="145"/>
      <c r="N18" s="145"/>
      <c r="O18" s="145"/>
    </row>
    <row r="19" spans="2:15" x14ac:dyDescent="0.25">
      <c r="B19" s="145"/>
      <c r="C19" s="145"/>
      <c r="D19" s="145"/>
      <c r="E19" s="145"/>
      <c r="F19" s="145"/>
      <c r="G19" s="145"/>
      <c r="H19" s="145"/>
      <c r="I19" s="145"/>
      <c r="J19" s="145"/>
      <c r="K19" s="145"/>
      <c r="L19" s="145"/>
      <c r="M19" s="145"/>
      <c r="N19" s="145"/>
      <c r="O19" s="145"/>
    </row>
    <row r="20" spans="2:15" x14ac:dyDescent="0.25">
      <c r="B20" s="145"/>
      <c r="C20" s="145"/>
      <c r="D20" s="145"/>
      <c r="E20" s="145"/>
      <c r="F20" s="145"/>
      <c r="G20" s="145"/>
      <c r="H20" s="145"/>
      <c r="I20" s="145"/>
      <c r="J20" s="145"/>
      <c r="K20" s="145"/>
      <c r="L20" s="145"/>
      <c r="M20" s="145"/>
      <c r="N20" s="145"/>
      <c r="O20" s="145"/>
    </row>
    <row r="21" spans="2:15" x14ac:dyDescent="0.25">
      <c r="B21" s="101"/>
      <c r="C21" s="101"/>
      <c r="D21" s="101"/>
      <c r="E21" s="101"/>
      <c r="F21" s="101"/>
      <c r="G21" s="101"/>
      <c r="H21" s="101"/>
      <c r="I21" s="101"/>
      <c r="J21" s="101"/>
      <c r="K21" s="101"/>
      <c r="L21" s="101"/>
      <c r="M21" s="101"/>
      <c r="N21" s="101"/>
      <c r="O21" s="101"/>
    </row>
    <row r="22" spans="2:15" ht="15" customHeight="1" x14ac:dyDescent="0.25">
      <c r="B22" s="146" t="s">
        <v>403</v>
      </c>
      <c r="C22" s="146"/>
      <c r="D22" s="146"/>
      <c r="E22" s="146"/>
      <c r="F22" s="146"/>
      <c r="G22" s="146"/>
      <c r="H22" s="146"/>
      <c r="I22" s="146"/>
      <c r="J22" s="146"/>
      <c r="K22" s="146"/>
      <c r="L22" s="146"/>
      <c r="M22" s="146"/>
      <c r="N22" s="146"/>
      <c r="O22" s="146"/>
    </row>
    <row r="23" spans="2:15" x14ac:dyDescent="0.25">
      <c r="B23" s="146"/>
      <c r="C23" s="146"/>
      <c r="D23" s="146"/>
      <c r="E23" s="146"/>
      <c r="F23" s="146"/>
      <c r="G23" s="146"/>
      <c r="H23" s="146"/>
      <c r="I23" s="146"/>
      <c r="J23" s="146"/>
      <c r="K23" s="146"/>
      <c r="L23" s="146"/>
      <c r="M23" s="146"/>
      <c r="N23" s="146"/>
      <c r="O23" s="146"/>
    </row>
    <row r="24" spans="2:15" x14ac:dyDescent="0.25">
      <c r="B24" s="146"/>
      <c r="C24" s="146"/>
      <c r="D24" s="146"/>
      <c r="E24" s="146"/>
      <c r="F24" s="146"/>
      <c r="G24" s="146"/>
      <c r="H24" s="146"/>
      <c r="I24" s="146"/>
      <c r="J24" s="146"/>
      <c r="K24" s="146"/>
      <c r="L24" s="146"/>
      <c r="M24" s="146"/>
      <c r="N24" s="146"/>
      <c r="O24" s="146"/>
    </row>
    <row r="25" spans="2:15" x14ac:dyDescent="0.25">
      <c r="B25" s="101"/>
      <c r="C25" s="101"/>
      <c r="D25" s="101"/>
      <c r="E25" s="101"/>
      <c r="F25" s="101"/>
      <c r="G25" s="101"/>
      <c r="H25" s="101"/>
      <c r="I25" s="101"/>
      <c r="J25" s="101"/>
      <c r="K25" s="101"/>
      <c r="L25" s="101"/>
      <c r="M25" s="101"/>
      <c r="N25" s="101"/>
      <c r="O25" s="101"/>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hyperlink ref="B2" location="Index!A1" display="Back To 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29"/>
  <sheetViews>
    <sheetView showRowColHeaders="0" zoomScaleNormal="10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RowHeight="15" x14ac:dyDescent="0.25"/>
  <cols>
    <col min="1" max="1" width="49.570312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hidden="1" customWidth="1"/>
    <col min="13" max="13" width="5.28515625" style="3" hidden="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19" ht="15.75" thickBot="1" x14ac:dyDescent="0.3"/>
    <row r="2" spans="1:19" x14ac:dyDescent="0.25">
      <c r="A2" s="128" t="s">
        <v>349</v>
      </c>
    </row>
    <row r="3" spans="1:19" ht="15.75" thickBot="1" x14ac:dyDescent="0.3">
      <c r="A3" s="129"/>
    </row>
    <row r="4" spans="1:19" ht="15.75" thickBot="1" x14ac:dyDescent="0.3">
      <c r="A4" s="1"/>
      <c r="B4" s="2"/>
      <c r="C4" s="2"/>
      <c r="D4" s="2"/>
      <c r="E4" s="2"/>
      <c r="F4" s="2"/>
      <c r="G4" s="2"/>
      <c r="H4" s="2"/>
      <c r="I4" s="2"/>
      <c r="J4" s="2"/>
      <c r="K4" s="2"/>
      <c r="L4" s="2"/>
      <c r="M4" s="2"/>
      <c r="N4" s="2"/>
      <c r="O4" s="2"/>
      <c r="P4" s="2"/>
      <c r="Q4" s="2"/>
      <c r="R4" s="2"/>
      <c r="S4" s="2"/>
    </row>
    <row r="5" spans="1:19" s="13" customFormat="1" x14ac:dyDescent="0.25">
      <c r="A5" s="32" t="s">
        <v>343</v>
      </c>
      <c r="B5" s="126" t="s">
        <v>8</v>
      </c>
      <c r="C5" s="126" t="s">
        <v>9</v>
      </c>
      <c r="D5" s="132" t="s">
        <v>1</v>
      </c>
      <c r="E5" s="132"/>
      <c r="F5" s="132" t="s">
        <v>2</v>
      </c>
      <c r="G5" s="132"/>
      <c r="H5" s="132" t="s">
        <v>3</v>
      </c>
      <c r="I5" s="132"/>
      <c r="J5" s="132" t="s">
        <v>4</v>
      </c>
      <c r="K5" s="132"/>
      <c r="L5" s="132" t="s">
        <v>385</v>
      </c>
      <c r="M5" s="132"/>
      <c r="N5" s="132" t="s">
        <v>5</v>
      </c>
      <c r="O5" s="132"/>
      <c r="P5" s="132" t="s">
        <v>6</v>
      </c>
      <c r="Q5" s="132"/>
      <c r="R5" s="130" t="s">
        <v>46</v>
      </c>
      <c r="S5" s="131"/>
    </row>
    <row r="6" spans="1:19" s="13" customFormat="1" x14ac:dyDescent="0.25">
      <c r="A6" s="18" t="s">
        <v>7</v>
      </c>
      <c r="B6" s="127"/>
      <c r="C6" s="127"/>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row>
    <row r="7" spans="1:19" s="13" customFormat="1" x14ac:dyDescent="0.25">
      <c r="A7" s="20"/>
      <c r="B7" s="12"/>
      <c r="C7" s="12"/>
      <c r="D7" s="12"/>
      <c r="E7" s="12"/>
      <c r="F7" s="12"/>
      <c r="G7" s="12"/>
      <c r="H7" s="12"/>
      <c r="I7" s="12"/>
      <c r="J7" s="12"/>
      <c r="K7" s="12"/>
      <c r="L7" s="12"/>
      <c r="M7" s="12"/>
      <c r="N7" s="12"/>
      <c r="O7" s="12"/>
      <c r="P7" s="12"/>
      <c r="Q7" s="12"/>
      <c r="R7" s="12"/>
      <c r="S7" s="21"/>
    </row>
    <row r="8" spans="1:19" s="72" customFormat="1" x14ac:dyDescent="0.25">
      <c r="A8" s="67" t="s">
        <v>11</v>
      </c>
      <c r="B8" s="68">
        <f>VLOOKUP($A8,'Return Data'!$A$7:$R$526,2,0)</f>
        <v>43973</v>
      </c>
      <c r="C8" s="69">
        <f>VLOOKUP($A8,'Return Data'!$A$7:$R$526,3,0)</f>
        <v>37.735900000000001</v>
      </c>
      <c r="D8" s="69">
        <f>VLOOKUP($A8,'Return Data'!$A$7:$R$526,11,0)</f>
        <v>-94.9980095115815</v>
      </c>
      <c r="E8" s="70">
        <f>RANK(D8,D$8:D$23,0)</f>
        <v>8</v>
      </c>
      <c r="F8" s="69">
        <f>VLOOKUP($A8,'Return Data'!$A$7:$R$526,12,0)</f>
        <v>-48.3338923056412</v>
      </c>
      <c r="G8" s="70">
        <f>RANK(F8,F$8:F$23,0)</f>
        <v>10</v>
      </c>
      <c r="H8" s="69">
        <f>VLOOKUP($A8,'Return Data'!$A$7:$R$526,13,0)</f>
        <v>-23.850511891531202</v>
      </c>
      <c r="I8" s="70">
        <f>RANK(H8,H$8:H$23,0)</f>
        <v>12</v>
      </c>
      <c r="J8" s="69">
        <f>VLOOKUP($A8,'Return Data'!$A$7:$R$526,14,0)</f>
        <v>-29.347213784334699</v>
      </c>
      <c r="K8" s="70">
        <f>RANK(J8,J$8:J$23,0)</f>
        <v>14</v>
      </c>
      <c r="L8" s="69">
        <f>VLOOKUP($A8,'Return Data'!$A$7:$R$526,18,0)</f>
        <v>0</v>
      </c>
      <c r="M8" s="70">
        <f>RANK(L8,L$8:L$23,0)</f>
        <v>1</v>
      </c>
      <c r="N8" s="69">
        <f>VLOOKUP($A8,'Return Data'!$A$7:$R$526,15,0)</f>
        <v>-10.1124333208022</v>
      </c>
      <c r="O8" s="70">
        <f>RANK(N8,N$8:N$23,0)</f>
        <v>12</v>
      </c>
      <c r="P8" s="69">
        <f>VLOOKUP($A8,'Return Data'!$A$7:$R$526,16,0)</f>
        <v>0.144940069588853</v>
      </c>
      <c r="Q8" s="70">
        <f>RANK(P8,P$8:P$23,0)</f>
        <v>9</v>
      </c>
      <c r="R8" s="69">
        <f>VLOOKUP($A8,'Return Data'!$A$7:$R$526,17,0)</f>
        <v>14.159775634483299</v>
      </c>
      <c r="S8" s="71">
        <f>RANK(R8,R$8:R$23,0)</f>
        <v>5</v>
      </c>
    </row>
    <row r="9" spans="1:19" s="72" customFormat="1" x14ac:dyDescent="0.25">
      <c r="A9" s="67" t="s">
        <v>12</v>
      </c>
      <c r="B9" s="68">
        <f>VLOOKUP($A9,'Return Data'!$A$7:$R$526,2,0)</f>
        <v>43973</v>
      </c>
      <c r="C9" s="69">
        <f>VLOOKUP($A9,'Return Data'!$A$7:$R$526,3,0)</f>
        <v>224.17599999999999</v>
      </c>
      <c r="D9" s="69">
        <f>VLOOKUP($A9,'Return Data'!$A$7:$R$526,11,0)</f>
        <v>-104.651906614608</v>
      </c>
      <c r="E9" s="70">
        <f t="shared" ref="E9:E23" si="0">RANK(D9,D$8:D$23,0)</f>
        <v>11</v>
      </c>
      <c r="F9" s="69">
        <f>VLOOKUP($A9,'Return Data'!$A$7:$R$526,12,0)</f>
        <v>-51.008223354402503</v>
      </c>
      <c r="G9" s="70">
        <f t="shared" ref="G9:I9" si="1">RANK(F9,F$8:F$23,0)</f>
        <v>14</v>
      </c>
      <c r="H9" s="69">
        <f>VLOOKUP($A9,'Return Data'!$A$7:$R$526,13,0)</f>
        <v>-24.2934934487017</v>
      </c>
      <c r="I9" s="70">
        <f t="shared" si="1"/>
        <v>13</v>
      </c>
      <c r="J9" s="69">
        <f>VLOOKUP($A9,'Return Data'!$A$7:$R$526,14,0)</f>
        <v>-27.4855434967861</v>
      </c>
      <c r="K9" s="70">
        <f t="shared" ref="K9" si="2">RANK(J9,J$8:J$23,0)</f>
        <v>12</v>
      </c>
      <c r="L9" s="69">
        <f>VLOOKUP($A9,'Return Data'!$A$7:$R$526,18,0)</f>
        <v>0</v>
      </c>
      <c r="M9" s="70">
        <f t="shared" ref="M9" si="3">RANK(L9,L$8:L$23,0)</f>
        <v>1</v>
      </c>
      <c r="N9" s="69">
        <f>VLOOKUP($A9,'Return Data'!$A$7:$R$526,15,0)</f>
        <v>-4.5294229802734201</v>
      </c>
      <c r="O9" s="70">
        <f t="shared" ref="O9:O23" si="4">RANK(N9,N$8:N$23,0)</f>
        <v>6</v>
      </c>
      <c r="P9" s="69">
        <f>VLOOKUP($A9,'Return Data'!$A$7:$R$526,16,0)</f>
        <v>2.1852304909964002</v>
      </c>
      <c r="Q9" s="70">
        <f t="shared" ref="Q9:S23" si="5">RANK(P9,P$8:P$23,0)</f>
        <v>5</v>
      </c>
      <c r="R9" s="69">
        <f>VLOOKUP($A9,'Return Data'!$A$7:$R$526,17,0)</f>
        <v>12.436827630082</v>
      </c>
      <c r="S9" s="71">
        <f t="shared" si="5"/>
        <v>6</v>
      </c>
    </row>
    <row r="10" spans="1:19" s="72" customFormat="1" x14ac:dyDescent="0.25">
      <c r="A10" s="67" t="s">
        <v>13</v>
      </c>
      <c r="B10" s="68">
        <f>VLOOKUP($A10,'Return Data'!$A$7:$R$526,2,0)</f>
        <v>43973</v>
      </c>
      <c r="C10" s="69">
        <f>VLOOKUP($A10,'Return Data'!$A$7:$R$526,3,0)</f>
        <v>131.06</v>
      </c>
      <c r="D10" s="69">
        <f>VLOOKUP($A10,'Return Data'!$A$7:$R$526,11,0)</f>
        <v>-50.832860911215398</v>
      </c>
      <c r="E10" s="70">
        <f t="shared" si="0"/>
        <v>1</v>
      </c>
      <c r="F10" s="69">
        <f>VLOOKUP($A10,'Return Data'!$A$7:$R$526,12,0)</f>
        <v>-26.263852850286099</v>
      </c>
      <c r="G10" s="70">
        <f t="shared" ref="G10:I10" si="6">RANK(F10,F$8:F$23,0)</f>
        <v>1</v>
      </c>
      <c r="H10" s="69">
        <f>VLOOKUP($A10,'Return Data'!$A$7:$R$526,13,0)</f>
        <v>-9.2062620572234799</v>
      </c>
      <c r="I10" s="70">
        <f t="shared" si="6"/>
        <v>1</v>
      </c>
      <c r="J10" s="69">
        <f>VLOOKUP($A10,'Return Data'!$A$7:$R$526,14,0)</f>
        <v>-14.2224500578765</v>
      </c>
      <c r="K10" s="70">
        <f t="shared" ref="K10" si="7">RANK(J10,J$8:J$23,0)</f>
        <v>1</v>
      </c>
      <c r="L10" s="69">
        <f>VLOOKUP($A10,'Return Data'!$A$7:$R$526,18,0)</f>
        <v>0</v>
      </c>
      <c r="M10" s="70">
        <f t="shared" ref="M10" si="8">RANK(L10,L$8:L$23,0)</f>
        <v>1</v>
      </c>
      <c r="N10" s="69">
        <f>VLOOKUP($A10,'Return Data'!$A$7:$R$526,15,0)</f>
        <v>-2.1043446048533099</v>
      </c>
      <c r="O10" s="70">
        <f t="shared" si="4"/>
        <v>2</v>
      </c>
      <c r="P10" s="69">
        <f>VLOOKUP($A10,'Return Data'!$A$7:$R$526,16,0)</f>
        <v>2.42951552322541</v>
      </c>
      <c r="Q10" s="70">
        <f t="shared" si="5"/>
        <v>4</v>
      </c>
      <c r="R10" s="69">
        <f>VLOOKUP($A10,'Return Data'!$A$7:$R$526,17,0)</f>
        <v>17.0202268418447</v>
      </c>
      <c r="S10" s="71">
        <f t="shared" si="5"/>
        <v>3</v>
      </c>
    </row>
    <row r="11" spans="1:19" s="72" customFormat="1" x14ac:dyDescent="0.25">
      <c r="A11" s="67" t="s">
        <v>14</v>
      </c>
      <c r="B11" s="68">
        <f>VLOOKUP($A11,'Return Data'!$A$7:$R$526,2,0)</f>
        <v>43973</v>
      </c>
      <c r="C11" s="69">
        <f>VLOOKUP($A11,'Return Data'!$A$7:$R$526,3,0)</f>
        <v>8.41</v>
      </c>
      <c r="D11" s="69">
        <f>VLOOKUP($A11,'Return Data'!$A$7:$R$526,11,0)</f>
        <v>-93.689531256170199</v>
      </c>
      <c r="E11" s="70">
        <f t="shared" si="0"/>
        <v>6</v>
      </c>
      <c r="F11" s="69">
        <f>VLOOKUP($A11,'Return Data'!$A$7:$R$526,12,0)</f>
        <v>-40.680172907661102</v>
      </c>
      <c r="G11" s="70">
        <f t="shared" ref="G11:I11" si="9">RANK(F11,F$8:F$23,0)</f>
        <v>4</v>
      </c>
      <c r="H11" s="69">
        <f>VLOOKUP($A11,'Return Data'!$A$7:$R$526,13,0)</f>
        <v>-18.308066629234499</v>
      </c>
      <c r="I11" s="70">
        <f t="shared" si="9"/>
        <v>9</v>
      </c>
      <c r="J11" s="69">
        <f>VLOOKUP($A11,'Return Data'!$A$7:$R$526,14,0)</f>
        <v>-19.8503773093937</v>
      </c>
      <c r="K11" s="70">
        <f t="shared" ref="K11" si="10">RANK(J11,J$8:J$23,0)</f>
        <v>7</v>
      </c>
      <c r="L11" s="69"/>
      <c r="M11" s="70"/>
      <c r="N11" s="69"/>
      <c r="O11" s="70"/>
      <c r="P11" s="69"/>
      <c r="Q11" s="70"/>
      <c r="R11" s="69">
        <f>VLOOKUP($A11,'Return Data'!$A$7:$R$526,17,0)</f>
        <v>-9.05382215288612</v>
      </c>
      <c r="S11" s="71">
        <f t="shared" si="5"/>
        <v>13</v>
      </c>
    </row>
    <row r="12" spans="1:19" s="72" customFormat="1" x14ac:dyDescent="0.25">
      <c r="A12" s="67" t="s">
        <v>15</v>
      </c>
      <c r="B12" s="68">
        <f>VLOOKUP($A12,'Return Data'!$A$7:$R$526,2,0)</f>
        <v>43973</v>
      </c>
      <c r="C12" s="69">
        <f>VLOOKUP($A12,'Return Data'!$A$7:$R$526,3,0)</f>
        <v>34.17</v>
      </c>
      <c r="D12" s="69">
        <f>VLOOKUP($A12,'Return Data'!$A$7:$R$526,11,0)</f>
        <v>-141.38829059759101</v>
      </c>
      <c r="E12" s="70">
        <f t="shared" si="0"/>
        <v>16</v>
      </c>
      <c r="F12" s="69">
        <f>VLOOKUP($A12,'Return Data'!$A$7:$R$526,12,0)</f>
        <v>-63.411673377653003</v>
      </c>
      <c r="G12" s="70">
        <f t="shared" ref="G12:I12" si="11">RANK(F12,F$8:F$23,0)</f>
        <v>16</v>
      </c>
      <c r="H12" s="69">
        <f>VLOOKUP($A12,'Return Data'!$A$7:$R$526,13,0)</f>
        <v>-33.804754488517098</v>
      </c>
      <c r="I12" s="70">
        <f t="shared" si="11"/>
        <v>16</v>
      </c>
      <c r="J12" s="69">
        <f>VLOOKUP($A12,'Return Data'!$A$7:$R$526,14,0)</f>
        <v>-35.540226051853402</v>
      </c>
      <c r="K12" s="70">
        <f t="shared" ref="K12" si="12">RANK(J12,J$8:J$23,0)</f>
        <v>16</v>
      </c>
      <c r="L12" s="69">
        <f>VLOOKUP($A12,'Return Data'!$A$7:$R$526,18,0)</f>
        <v>0</v>
      </c>
      <c r="M12" s="70">
        <f t="shared" ref="M12" si="13">RANK(L12,L$8:L$23,0)</f>
        <v>1</v>
      </c>
      <c r="N12" s="69">
        <f>VLOOKUP($A12,'Return Data'!$A$7:$R$526,15,0)</f>
        <v>-9.7330908246032593</v>
      </c>
      <c r="O12" s="70">
        <f t="shared" si="4"/>
        <v>11</v>
      </c>
      <c r="P12" s="69">
        <f>VLOOKUP($A12,'Return Data'!$A$7:$R$526,16,0)</f>
        <v>-1.41739316789143</v>
      </c>
      <c r="Q12" s="70">
        <f t="shared" si="5"/>
        <v>11</v>
      </c>
      <c r="R12" s="69">
        <f>VLOOKUP($A12,'Return Data'!$A$7:$R$526,17,0)</f>
        <v>7.5881739130340504</v>
      </c>
      <c r="S12" s="71">
        <f t="shared" si="5"/>
        <v>10</v>
      </c>
    </row>
    <row r="13" spans="1:19" s="72" customFormat="1" x14ac:dyDescent="0.25">
      <c r="A13" s="67" t="s">
        <v>16</v>
      </c>
      <c r="B13" s="68">
        <f>VLOOKUP($A13,'Return Data'!$A$7:$R$526,2,0)</f>
        <v>43973</v>
      </c>
      <c r="C13" s="69">
        <f>VLOOKUP($A13,'Return Data'!$A$7:$R$526,3,0)</f>
        <v>10.033899999999999</v>
      </c>
      <c r="D13" s="69">
        <f>VLOOKUP($A13,'Return Data'!$A$7:$R$526,11,0)</f>
        <v>-92.020762333928005</v>
      </c>
      <c r="E13" s="70">
        <f t="shared" si="0"/>
        <v>4</v>
      </c>
      <c r="F13" s="69">
        <f>VLOOKUP($A13,'Return Data'!$A$7:$R$526,12,0)</f>
        <v>-39.119160958412003</v>
      </c>
      <c r="G13" s="70">
        <f t="shared" ref="G13:I13" si="14">RANK(F13,F$8:F$23,0)</f>
        <v>3</v>
      </c>
      <c r="H13" s="69">
        <f>VLOOKUP($A13,'Return Data'!$A$7:$R$526,13,0)</f>
        <v>-15.0604829200539</v>
      </c>
      <c r="I13" s="70">
        <f t="shared" si="14"/>
        <v>5</v>
      </c>
      <c r="J13" s="69">
        <f>VLOOKUP($A13,'Return Data'!$A$7:$R$526,14,0)</f>
        <v>-20.312749634281701</v>
      </c>
      <c r="K13" s="70">
        <f t="shared" ref="K13" si="15">RANK(J13,J$8:J$23,0)</f>
        <v>8</v>
      </c>
      <c r="L13" s="69">
        <f>VLOOKUP($A13,'Return Data'!$A$7:$R$526,18,0)</f>
        <v>0</v>
      </c>
      <c r="M13" s="70">
        <f t="shared" ref="M13" si="16">RANK(L13,L$8:L$23,0)</f>
        <v>1</v>
      </c>
      <c r="N13" s="69">
        <f>VLOOKUP($A13,'Return Data'!$A$7:$R$526,15,0)</f>
        <v>-8.7707077106725695</v>
      </c>
      <c r="O13" s="70">
        <f t="shared" si="4"/>
        <v>9</v>
      </c>
      <c r="P13" s="69"/>
      <c r="Q13" s="70"/>
      <c r="R13" s="69">
        <f>VLOOKUP($A13,'Return Data'!$A$7:$R$526,17,0)</f>
        <v>7.1980802792321205E-2</v>
      </c>
      <c r="S13" s="71">
        <f t="shared" si="5"/>
        <v>12</v>
      </c>
    </row>
    <row r="14" spans="1:19" s="72" customFormat="1" x14ac:dyDescent="0.25">
      <c r="A14" s="67" t="s">
        <v>17</v>
      </c>
      <c r="B14" s="68">
        <f>VLOOKUP($A14,'Return Data'!$A$7:$R$526,2,0)</f>
        <v>43973</v>
      </c>
      <c r="C14" s="69">
        <f>VLOOKUP($A14,'Return Data'!$A$7:$R$526,3,0)</f>
        <v>26.751999999999999</v>
      </c>
      <c r="D14" s="69">
        <f>VLOOKUP($A14,'Return Data'!$A$7:$R$526,11,0)</f>
        <v>-113.31014500494</v>
      </c>
      <c r="E14" s="70">
        <f t="shared" si="0"/>
        <v>14</v>
      </c>
      <c r="F14" s="69">
        <f>VLOOKUP($A14,'Return Data'!$A$7:$R$526,12,0)</f>
        <v>-49.967935918223901</v>
      </c>
      <c r="G14" s="70">
        <f t="shared" ref="G14:I14" si="17">RANK(F14,F$8:F$23,0)</f>
        <v>13</v>
      </c>
      <c r="H14" s="69">
        <f>VLOOKUP($A14,'Return Data'!$A$7:$R$526,13,0)</f>
        <v>-17.891970065968</v>
      </c>
      <c r="I14" s="70">
        <f t="shared" si="17"/>
        <v>8</v>
      </c>
      <c r="J14" s="69">
        <f>VLOOKUP($A14,'Return Data'!$A$7:$R$526,14,0)</f>
        <v>-20.727317533894698</v>
      </c>
      <c r="K14" s="70">
        <f t="shared" ref="K14" si="18">RANK(J14,J$8:J$23,0)</f>
        <v>9</v>
      </c>
      <c r="L14" s="69">
        <f>VLOOKUP($A14,'Return Data'!$A$7:$R$526,18,0)</f>
        <v>0</v>
      </c>
      <c r="M14" s="70">
        <f t="shared" ref="M14" si="19">RANK(L14,L$8:L$23,0)</f>
        <v>1</v>
      </c>
      <c r="N14" s="69">
        <f>VLOOKUP($A14,'Return Data'!$A$7:$R$526,15,0)</f>
        <v>-3.7414801907039301</v>
      </c>
      <c r="O14" s="70">
        <f t="shared" si="4"/>
        <v>4</v>
      </c>
      <c r="P14" s="69">
        <f>VLOOKUP($A14,'Return Data'!$A$7:$R$526,16,0)</f>
        <v>4.6171214570218</v>
      </c>
      <c r="Q14" s="70">
        <f t="shared" si="5"/>
        <v>2</v>
      </c>
      <c r="R14" s="69">
        <f>VLOOKUP($A14,'Return Data'!$A$7:$R$526,17,0)</f>
        <v>11.456651636781199</v>
      </c>
      <c r="S14" s="71">
        <f t="shared" si="5"/>
        <v>7</v>
      </c>
    </row>
    <row r="15" spans="1:19" s="72" customFormat="1" x14ac:dyDescent="0.25">
      <c r="A15" s="67" t="s">
        <v>18</v>
      </c>
      <c r="B15" s="68">
        <f>VLOOKUP($A15,'Return Data'!$A$7:$R$526,2,0)</f>
        <v>43973</v>
      </c>
      <c r="C15" s="69">
        <f>VLOOKUP($A15,'Return Data'!$A$7:$R$526,3,0)</f>
        <v>28.789000000000001</v>
      </c>
      <c r="D15" s="69">
        <f>VLOOKUP($A15,'Return Data'!$A$7:$R$526,11,0)</f>
        <v>-107.339813889645</v>
      </c>
      <c r="E15" s="70">
        <f t="shared" si="0"/>
        <v>12</v>
      </c>
      <c r="F15" s="69">
        <f>VLOOKUP($A15,'Return Data'!$A$7:$R$526,12,0)</f>
        <v>-46.4918116811278</v>
      </c>
      <c r="G15" s="70">
        <f t="shared" ref="G15:I15" si="20">RANK(F15,F$8:F$23,0)</f>
        <v>9</v>
      </c>
      <c r="H15" s="69">
        <f>VLOOKUP($A15,'Return Data'!$A$7:$R$526,13,0)</f>
        <v>-20.300416594583702</v>
      </c>
      <c r="I15" s="70">
        <f t="shared" si="20"/>
        <v>10</v>
      </c>
      <c r="J15" s="69">
        <f>VLOOKUP($A15,'Return Data'!$A$7:$R$526,14,0)</f>
        <v>-23.424276341500502</v>
      </c>
      <c r="K15" s="70">
        <f t="shared" ref="K15" si="21">RANK(J15,J$8:J$23,0)</f>
        <v>10</v>
      </c>
      <c r="L15" s="69">
        <f>VLOOKUP($A15,'Return Data'!$A$7:$R$526,18,0)</f>
        <v>0</v>
      </c>
      <c r="M15" s="70">
        <f t="shared" ref="M15" si="22">RANK(L15,L$8:L$23,0)</f>
        <v>1</v>
      </c>
      <c r="N15" s="69">
        <f>VLOOKUP($A15,'Return Data'!$A$7:$R$526,15,0)</f>
        <v>-5.5136453254184703</v>
      </c>
      <c r="O15" s="70">
        <f t="shared" si="4"/>
        <v>7</v>
      </c>
      <c r="P15" s="69">
        <f>VLOOKUP($A15,'Return Data'!$A$7:$R$526,16,0)</f>
        <v>3.76388345215077</v>
      </c>
      <c r="Q15" s="70">
        <f t="shared" si="5"/>
        <v>3</v>
      </c>
      <c r="R15" s="69">
        <f>VLOOKUP($A15,'Return Data'!$A$7:$R$526,17,0)</f>
        <v>18.190096080316</v>
      </c>
      <c r="S15" s="71">
        <f t="shared" si="5"/>
        <v>2</v>
      </c>
    </row>
    <row r="16" spans="1:19" s="72" customFormat="1" x14ac:dyDescent="0.25">
      <c r="A16" s="67" t="s">
        <v>19</v>
      </c>
      <c r="B16" s="68">
        <f>VLOOKUP($A16,'Return Data'!$A$7:$R$526,2,0)</f>
        <v>43973</v>
      </c>
      <c r="C16" s="69">
        <f>VLOOKUP($A16,'Return Data'!$A$7:$R$526,3,0)</f>
        <v>58.843699999999998</v>
      </c>
      <c r="D16" s="69">
        <f>VLOOKUP($A16,'Return Data'!$A$7:$R$526,11,0)</f>
        <v>-108.54783940835399</v>
      </c>
      <c r="E16" s="70">
        <f t="shared" si="0"/>
        <v>13</v>
      </c>
      <c r="F16" s="69">
        <f>VLOOKUP($A16,'Return Data'!$A$7:$R$526,12,0)</f>
        <v>-49.034740149979697</v>
      </c>
      <c r="G16" s="70">
        <f t="shared" ref="G16:I16" si="23">RANK(F16,F$8:F$23,0)</f>
        <v>11</v>
      </c>
      <c r="H16" s="69">
        <f>VLOOKUP($A16,'Return Data'!$A$7:$R$526,13,0)</f>
        <v>-20.572410397688898</v>
      </c>
      <c r="I16" s="70">
        <f t="shared" si="23"/>
        <v>11</v>
      </c>
      <c r="J16" s="69">
        <f>VLOOKUP($A16,'Return Data'!$A$7:$R$526,14,0)</f>
        <v>-23.950847607468901</v>
      </c>
      <c r="K16" s="70">
        <f t="shared" ref="K16" si="24">RANK(J16,J$8:J$23,0)</f>
        <v>11</v>
      </c>
      <c r="L16" s="69">
        <f>VLOOKUP($A16,'Return Data'!$A$7:$R$526,18,0)</f>
        <v>0</v>
      </c>
      <c r="M16" s="70">
        <f t="shared" ref="M16" si="25">RANK(L16,L$8:L$23,0)</f>
        <v>1</v>
      </c>
      <c r="N16" s="69">
        <f>VLOOKUP($A16,'Return Data'!$A$7:$R$526,15,0)</f>
        <v>-4.0165668308531597</v>
      </c>
      <c r="O16" s="70">
        <f t="shared" si="4"/>
        <v>5</v>
      </c>
      <c r="P16" s="69">
        <f>VLOOKUP($A16,'Return Data'!$A$7:$R$526,16,0)</f>
        <v>2.1675317327704202</v>
      </c>
      <c r="Q16" s="70">
        <f t="shared" si="5"/>
        <v>6</v>
      </c>
      <c r="R16" s="69">
        <f>VLOOKUP($A16,'Return Data'!$A$7:$R$526,17,0)</f>
        <v>9.6618857763641195</v>
      </c>
      <c r="S16" s="71">
        <f t="shared" si="5"/>
        <v>8</v>
      </c>
    </row>
    <row r="17" spans="1:19" s="72" customFormat="1" x14ac:dyDescent="0.25">
      <c r="A17" s="67" t="s">
        <v>20</v>
      </c>
      <c r="B17" s="68">
        <f>VLOOKUP($A17,'Return Data'!$A$7:$R$526,2,0)</f>
        <v>43973</v>
      </c>
      <c r="C17" s="69">
        <f>VLOOKUP($A17,'Return Data'!$A$7:$R$526,3,0)</f>
        <v>39.83</v>
      </c>
      <c r="D17" s="69">
        <f>VLOOKUP($A17,'Return Data'!$A$7:$R$526,11,0)</f>
        <v>-95.9755300309495</v>
      </c>
      <c r="E17" s="70">
        <f t="shared" si="0"/>
        <v>10</v>
      </c>
      <c r="F17" s="69">
        <f>VLOOKUP($A17,'Return Data'!$A$7:$R$526,12,0)</f>
        <v>-49.406884506222298</v>
      </c>
      <c r="G17" s="70">
        <f t="shared" ref="G17:I17" si="26">RANK(F17,F$8:F$23,0)</f>
        <v>12</v>
      </c>
      <c r="H17" s="69">
        <f>VLOOKUP($A17,'Return Data'!$A$7:$R$526,13,0)</f>
        <v>-28.041784523232501</v>
      </c>
      <c r="I17" s="70">
        <f t="shared" si="26"/>
        <v>14</v>
      </c>
      <c r="J17" s="69">
        <f>VLOOKUP($A17,'Return Data'!$A$7:$R$526,14,0)</f>
        <v>-27.715944079221099</v>
      </c>
      <c r="K17" s="70">
        <f t="shared" ref="K17" si="27">RANK(J17,J$8:J$23,0)</f>
        <v>13</v>
      </c>
      <c r="L17" s="69">
        <f>VLOOKUP($A17,'Return Data'!$A$7:$R$526,18,0)</f>
        <v>0</v>
      </c>
      <c r="M17" s="70">
        <f t="shared" ref="M17" si="28">RANK(L17,L$8:L$23,0)</f>
        <v>1</v>
      </c>
      <c r="N17" s="69">
        <f>VLOOKUP($A17,'Return Data'!$A$7:$R$526,15,0)</f>
        <v>-6.57603492119053</v>
      </c>
      <c r="O17" s="70">
        <f t="shared" si="4"/>
        <v>8</v>
      </c>
      <c r="P17" s="69">
        <f>VLOOKUP($A17,'Return Data'!$A$7:$R$526,16,0)</f>
        <v>0.65264230731406303</v>
      </c>
      <c r="Q17" s="70">
        <f t="shared" si="5"/>
        <v>8</v>
      </c>
      <c r="R17" s="69">
        <f>VLOOKUP($A17,'Return Data'!$A$7:$R$526,17,0)</f>
        <v>21.0029899691358</v>
      </c>
      <c r="S17" s="71">
        <f t="shared" si="5"/>
        <v>1</v>
      </c>
    </row>
    <row r="18" spans="1:19" s="72" customFormat="1" x14ac:dyDescent="0.25">
      <c r="A18" s="67" t="s">
        <v>21</v>
      </c>
      <c r="B18" s="68">
        <f>VLOOKUP($A18,'Return Data'!$A$7:$R$526,2,0)</f>
        <v>43973</v>
      </c>
      <c r="C18" s="69">
        <f>VLOOKUP($A18,'Return Data'!$A$7:$R$526,3,0)</f>
        <v>114.01819999999999</v>
      </c>
      <c r="D18" s="69">
        <f>VLOOKUP($A18,'Return Data'!$A$7:$R$526,11,0)</f>
        <v>-88.307682000350397</v>
      </c>
      <c r="E18" s="70">
        <f t="shared" si="0"/>
        <v>3</v>
      </c>
      <c r="F18" s="69">
        <f>VLOOKUP($A18,'Return Data'!$A$7:$R$526,12,0)</f>
        <v>-42.965138470568697</v>
      </c>
      <c r="G18" s="70">
        <f t="shared" ref="G18:I18" si="29">RANK(F18,F$8:F$23,0)</f>
        <v>7</v>
      </c>
      <c r="H18" s="69">
        <f>VLOOKUP($A18,'Return Data'!$A$7:$R$526,13,0)</f>
        <v>-17.389013106333302</v>
      </c>
      <c r="I18" s="70">
        <f t="shared" si="29"/>
        <v>7</v>
      </c>
      <c r="J18" s="69">
        <f>VLOOKUP($A18,'Return Data'!$A$7:$R$526,14,0)</f>
        <v>-18.8562743443829</v>
      </c>
      <c r="K18" s="70">
        <f t="shared" ref="K18" si="30">RANK(J18,J$8:J$23,0)</f>
        <v>5</v>
      </c>
      <c r="L18" s="69">
        <f>VLOOKUP($A18,'Return Data'!$A$7:$R$526,18,0)</f>
        <v>0</v>
      </c>
      <c r="M18" s="70">
        <f t="shared" ref="M18" si="31">RANK(L18,L$8:L$23,0)</f>
        <v>1</v>
      </c>
      <c r="N18" s="69">
        <f>VLOOKUP($A18,'Return Data'!$A$7:$R$526,15,0)</f>
        <v>-2.8357959587923398</v>
      </c>
      <c r="O18" s="70">
        <f t="shared" si="4"/>
        <v>3</v>
      </c>
      <c r="P18" s="69">
        <f>VLOOKUP($A18,'Return Data'!$A$7:$R$526,16,0)</f>
        <v>5.3104331185659399</v>
      </c>
      <c r="Q18" s="70">
        <f t="shared" si="5"/>
        <v>1</v>
      </c>
      <c r="R18" s="69">
        <f>VLOOKUP($A18,'Return Data'!$A$7:$R$526,17,0)</f>
        <v>16.877107031233301</v>
      </c>
      <c r="S18" s="71">
        <f t="shared" si="5"/>
        <v>4</v>
      </c>
    </row>
    <row r="19" spans="1:19" s="72" customFormat="1" x14ac:dyDescent="0.25">
      <c r="A19" s="67" t="s">
        <v>22</v>
      </c>
      <c r="B19" s="68">
        <f>VLOOKUP($A19,'Return Data'!$A$7:$R$526,2,0)</f>
        <v>43973</v>
      </c>
      <c r="C19" s="69">
        <f>VLOOKUP($A19,'Return Data'!$A$7:$R$526,3,0)</f>
        <v>8.2735000000000003</v>
      </c>
      <c r="D19" s="69">
        <f>VLOOKUP($A19,'Return Data'!$A$7:$R$526,11,0)</f>
        <v>-94.954471884654893</v>
      </c>
      <c r="E19" s="70">
        <f t="shared" si="0"/>
        <v>7</v>
      </c>
      <c r="F19" s="69">
        <f>VLOOKUP($A19,'Return Data'!$A$7:$R$526,12,0)</f>
        <v>-44.083244776346703</v>
      </c>
      <c r="G19" s="70">
        <f t="shared" ref="G19:I19" si="32">RANK(F19,F$8:F$23,0)</f>
        <v>8</v>
      </c>
      <c r="H19" s="69">
        <f>VLOOKUP($A19,'Return Data'!$A$7:$R$526,13,0)</f>
        <v>-15.0109940744412</v>
      </c>
      <c r="I19" s="70">
        <f t="shared" si="32"/>
        <v>4</v>
      </c>
      <c r="J19" s="69">
        <f>VLOOKUP($A19,'Return Data'!$A$7:$R$526,14,0)</f>
        <v>-16.847356865516701</v>
      </c>
      <c r="K19" s="70">
        <f t="shared" ref="K19" si="33">RANK(J19,J$8:J$23,0)</f>
        <v>4</v>
      </c>
      <c r="L19" s="69"/>
      <c r="M19" s="70"/>
      <c r="N19" s="69"/>
      <c r="O19" s="70"/>
      <c r="P19" s="69"/>
      <c r="Q19" s="70"/>
      <c r="R19" s="69">
        <f>VLOOKUP($A19,'Return Data'!$A$7:$R$526,17,0)</f>
        <v>-9.2808910162002896</v>
      </c>
      <c r="S19" s="71">
        <f t="shared" si="5"/>
        <v>14</v>
      </c>
    </row>
    <row r="20" spans="1:19" s="72" customFormat="1" x14ac:dyDescent="0.25">
      <c r="A20" s="67" t="s">
        <v>23</v>
      </c>
      <c r="B20" s="68">
        <f>VLOOKUP($A20,'Return Data'!$A$7:$R$526,2,0)</f>
        <v>43973</v>
      </c>
      <c r="C20" s="69">
        <f>VLOOKUP($A20,'Return Data'!$A$7:$R$526,3,0)</f>
        <v>8.0989000000000004</v>
      </c>
      <c r="D20" s="69">
        <f>VLOOKUP($A20,'Return Data'!$A$7:$R$526,11,0)</f>
        <v>-92.273219592943903</v>
      </c>
      <c r="E20" s="70">
        <f t="shared" si="0"/>
        <v>5</v>
      </c>
      <c r="F20" s="69">
        <f>VLOOKUP($A20,'Return Data'!$A$7:$R$526,12,0)</f>
        <v>-41.768882280055898</v>
      </c>
      <c r="G20" s="70">
        <f t="shared" ref="G20:I20" si="34">RANK(F20,F$8:F$23,0)</f>
        <v>6</v>
      </c>
      <c r="H20" s="69">
        <f>VLOOKUP($A20,'Return Data'!$A$7:$R$526,13,0)</f>
        <v>-15.176180080072999</v>
      </c>
      <c r="I20" s="70">
        <f t="shared" si="34"/>
        <v>6</v>
      </c>
      <c r="J20" s="69">
        <f>VLOOKUP($A20,'Return Data'!$A$7:$R$526,14,0)</f>
        <v>-16.175980376279199</v>
      </c>
      <c r="K20" s="70">
        <f t="shared" ref="K20" si="35">RANK(J20,J$8:J$23,0)</f>
        <v>3</v>
      </c>
      <c r="L20" s="69"/>
      <c r="M20" s="70"/>
      <c r="N20" s="69"/>
      <c r="O20" s="70"/>
      <c r="P20" s="69"/>
      <c r="Q20" s="70"/>
      <c r="R20" s="69">
        <f>VLOOKUP($A20,'Return Data'!$A$7:$R$526,17,0)</f>
        <v>-10.5456155015198</v>
      </c>
      <c r="S20" s="71">
        <f t="shared" si="5"/>
        <v>16</v>
      </c>
    </row>
    <row r="21" spans="1:19" s="72" customFormat="1" x14ac:dyDescent="0.25">
      <c r="A21" s="67" t="s">
        <v>24</v>
      </c>
      <c r="B21" s="68">
        <f>VLOOKUP($A21,'Return Data'!$A$7:$R$526,2,0)</f>
        <v>43973</v>
      </c>
      <c r="C21" s="69">
        <f>VLOOKUP($A21,'Return Data'!$A$7:$R$526,3,0)</f>
        <v>178.8527</v>
      </c>
      <c r="D21" s="69">
        <f>VLOOKUP($A21,'Return Data'!$A$7:$R$526,11,0)</f>
        <v>-114.423256277954</v>
      </c>
      <c r="E21" s="70">
        <f t="shared" si="0"/>
        <v>15</v>
      </c>
      <c r="F21" s="69">
        <f>VLOOKUP($A21,'Return Data'!$A$7:$R$526,12,0)</f>
        <v>-57.980830063700701</v>
      </c>
      <c r="G21" s="70">
        <f t="shared" ref="G21:I21" si="36">RANK(F21,F$8:F$23,0)</f>
        <v>15</v>
      </c>
      <c r="H21" s="69">
        <f>VLOOKUP($A21,'Return Data'!$A$7:$R$526,13,0)</f>
        <v>-28.299841516698201</v>
      </c>
      <c r="I21" s="70">
        <f t="shared" si="36"/>
        <v>15</v>
      </c>
      <c r="J21" s="69">
        <f>VLOOKUP($A21,'Return Data'!$A$7:$R$526,14,0)</f>
        <v>-31.082666061701399</v>
      </c>
      <c r="K21" s="70">
        <f t="shared" ref="K21" si="37">RANK(J21,J$8:J$23,0)</f>
        <v>15</v>
      </c>
      <c r="L21" s="69">
        <f>VLOOKUP($A21,'Return Data'!$A$7:$R$526,18,0)</f>
        <v>0</v>
      </c>
      <c r="M21" s="70">
        <f t="shared" ref="M21" si="38">RANK(L21,L$8:L$23,0)</f>
        <v>1</v>
      </c>
      <c r="N21" s="69">
        <f>VLOOKUP($A21,'Return Data'!$A$7:$R$526,15,0)</f>
        <v>-8.8857297586186608</v>
      </c>
      <c r="O21" s="70">
        <f t="shared" si="4"/>
        <v>10</v>
      </c>
      <c r="P21" s="69">
        <f>VLOOKUP($A21,'Return Data'!$A$7:$R$526,16,0)</f>
        <v>-0.87993355192767497</v>
      </c>
      <c r="Q21" s="70">
        <f t="shared" si="5"/>
        <v>10</v>
      </c>
      <c r="R21" s="69">
        <f>VLOOKUP($A21,'Return Data'!$A$7:$R$526,17,0)</f>
        <v>5.6858928699221698</v>
      </c>
      <c r="S21" s="71">
        <f t="shared" si="5"/>
        <v>11</v>
      </c>
    </row>
    <row r="22" spans="1:19" s="72" customFormat="1" x14ac:dyDescent="0.25">
      <c r="A22" s="67" t="s">
        <v>25</v>
      </c>
      <c r="B22" s="68">
        <f>VLOOKUP($A22,'Return Data'!$A$7:$R$526,2,0)</f>
        <v>43973</v>
      </c>
      <c r="C22" s="69">
        <f>VLOOKUP($A22,'Return Data'!$A$7:$R$526,3,0)</f>
        <v>8.5299999999999994</v>
      </c>
      <c r="D22" s="69">
        <f>VLOOKUP($A22,'Return Data'!$A$7:$R$526,11,0)</f>
        <v>-84.832698857944294</v>
      </c>
      <c r="E22" s="70">
        <f t="shared" si="0"/>
        <v>2</v>
      </c>
      <c r="F22" s="69">
        <f>VLOOKUP($A22,'Return Data'!$A$7:$R$526,12,0)</f>
        <v>-41.711306335261803</v>
      </c>
      <c r="G22" s="70">
        <f t="shared" ref="G22:I22" si="39">RANK(F22,F$8:F$23,0)</f>
        <v>5</v>
      </c>
      <c r="H22" s="69">
        <f>VLOOKUP($A22,'Return Data'!$A$7:$R$526,13,0)</f>
        <v>-14.600444965941801</v>
      </c>
      <c r="I22" s="70">
        <f t="shared" si="39"/>
        <v>3</v>
      </c>
      <c r="J22" s="69">
        <f>VLOOKUP($A22,'Return Data'!$A$7:$R$526,14,0)</f>
        <v>-19.0946054437625</v>
      </c>
      <c r="K22" s="70">
        <f t="shared" ref="K22" si="40">RANK(J22,J$8:J$23,0)</f>
        <v>6</v>
      </c>
      <c r="L22" s="69"/>
      <c r="M22" s="70"/>
      <c r="N22" s="69"/>
      <c r="O22" s="70"/>
      <c r="P22" s="69"/>
      <c r="Q22" s="70"/>
      <c r="R22" s="69">
        <f>VLOOKUP($A22,'Return Data'!$A$7:$R$526,17,0)</f>
        <v>-10.0477528089888</v>
      </c>
      <c r="S22" s="71">
        <f t="shared" si="5"/>
        <v>15</v>
      </c>
    </row>
    <row r="23" spans="1:19" s="72" customFormat="1" x14ac:dyDescent="0.25">
      <c r="A23" s="67" t="s">
        <v>26</v>
      </c>
      <c r="B23" s="68">
        <f>VLOOKUP($A23,'Return Data'!$A$7:$R$526,2,0)</f>
        <v>43973</v>
      </c>
      <c r="C23" s="69">
        <f>VLOOKUP($A23,'Return Data'!$A$7:$R$526,3,0)</f>
        <v>53.479599999999998</v>
      </c>
      <c r="D23" s="69">
        <f>VLOOKUP($A23,'Return Data'!$A$7:$R$526,11,0)</f>
        <v>-95.416531648170803</v>
      </c>
      <c r="E23" s="70">
        <f t="shared" si="0"/>
        <v>9</v>
      </c>
      <c r="F23" s="69">
        <f>VLOOKUP($A23,'Return Data'!$A$7:$R$526,12,0)</f>
        <v>-37.8542879483375</v>
      </c>
      <c r="G23" s="70">
        <f t="shared" ref="G23:I23" si="41">RANK(F23,F$8:F$23,0)</f>
        <v>2</v>
      </c>
      <c r="H23" s="69">
        <f>VLOOKUP($A23,'Return Data'!$A$7:$R$526,13,0)</f>
        <v>-12.2744925779034</v>
      </c>
      <c r="I23" s="70">
        <f t="shared" si="41"/>
        <v>2</v>
      </c>
      <c r="J23" s="69">
        <f>VLOOKUP($A23,'Return Data'!$A$7:$R$526,14,0)</f>
        <v>-15.563413942812399</v>
      </c>
      <c r="K23" s="70">
        <f t="shared" ref="K23" si="42">RANK(J23,J$8:J$23,0)</f>
        <v>2</v>
      </c>
      <c r="L23" s="69">
        <f>VLOOKUP($A23,'Return Data'!$A$7:$R$526,18,0)</f>
        <v>0</v>
      </c>
      <c r="M23" s="70">
        <f t="shared" ref="M23" si="43">RANK(L23,L$8:L$23,0)</f>
        <v>1</v>
      </c>
      <c r="N23" s="69">
        <f>VLOOKUP($A23,'Return Data'!$A$7:$R$526,15,0)</f>
        <v>-0.42450846607988701</v>
      </c>
      <c r="O23" s="70">
        <f t="shared" si="4"/>
        <v>1</v>
      </c>
      <c r="P23" s="69">
        <f>VLOOKUP($A23,'Return Data'!$A$7:$R$526,16,0)</f>
        <v>1.4092655770078499</v>
      </c>
      <c r="Q23" s="70">
        <f t="shared" si="5"/>
        <v>7</v>
      </c>
      <c r="R23" s="69">
        <f>VLOOKUP($A23,'Return Data'!$A$7:$R$526,17,0)</f>
        <v>8.8362482713739503</v>
      </c>
      <c r="S23" s="71">
        <f t="shared" si="5"/>
        <v>9</v>
      </c>
    </row>
    <row r="24" spans="1:19" s="72" customFormat="1" x14ac:dyDescent="0.25">
      <c r="A24" s="73"/>
      <c r="B24" s="74"/>
      <c r="C24" s="74"/>
      <c r="D24" s="75"/>
      <c r="E24" s="74"/>
      <c r="F24" s="75"/>
      <c r="G24" s="74"/>
      <c r="H24" s="75"/>
      <c r="I24" s="74"/>
      <c r="J24" s="75"/>
      <c r="K24" s="74"/>
      <c r="L24" s="75"/>
      <c r="M24" s="74"/>
      <c r="N24" s="75"/>
      <c r="O24" s="74"/>
      <c r="P24" s="75"/>
      <c r="Q24" s="74"/>
      <c r="R24" s="75"/>
      <c r="S24" s="76"/>
    </row>
    <row r="25" spans="1:19" s="72" customFormat="1" x14ac:dyDescent="0.25">
      <c r="A25" s="77" t="s">
        <v>27</v>
      </c>
      <c r="B25" s="78"/>
      <c r="C25" s="78"/>
      <c r="D25" s="79">
        <f>AVERAGE(D8:D23)</f>
        <v>-98.310159363812545</v>
      </c>
      <c r="E25" s="78"/>
      <c r="F25" s="79">
        <f>AVERAGE(F8:F23)</f>
        <v>-45.63012736774256</v>
      </c>
      <c r="G25" s="78"/>
      <c r="H25" s="79">
        <f>AVERAGE(H8:H23)</f>
        <v>-19.63006995863287</v>
      </c>
      <c r="I25" s="78"/>
      <c r="J25" s="79">
        <f>AVERAGE(J8:J23)</f>
        <v>-22.51232768319165</v>
      </c>
      <c r="K25" s="78"/>
      <c r="L25" s="79">
        <f>AVERAGE(L8:L23)</f>
        <v>0</v>
      </c>
      <c r="M25" s="78"/>
      <c r="N25" s="79">
        <f>AVERAGE(N8:N23)</f>
        <v>-5.6036467410718105</v>
      </c>
      <c r="O25" s="78"/>
      <c r="P25" s="79">
        <f>AVERAGE(P8:P23)</f>
        <v>1.853021546256582</v>
      </c>
      <c r="Q25" s="78"/>
      <c r="R25" s="79">
        <f>AVERAGE(R8:R23)</f>
        <v>6.5037359361104921</v>
      </c>
      <c r="S25" s="80"/>
    </row>
    <row r="26" spans="1:19" s="72" customFormat="1" x14ac:dyDescent="0.25">
      <c r="A26" s="77" t="s">
        <v>28</v>
      </c>
      <c r="B26" s="78"/>
      <c r="C26" s="78"/>
      <c r="D26" s="79">
        <f>MIN(D8:D23)</f>
        <v>-141.38829059759101</v>
      </c>
      <c r="E26" s="78"/>
      <c r="F26" s="79">
        <f>MIN(F8:F23)</f>
        <v>-63.411673377653003</v>
      </c>
      <c r="G26" s="78"/>
      <c r="H26" s="79">
        <f>MIN(H8:H23)</f>
        <v>-33.804754488517098</v>
      </c>
      <c r="I26" s="78"/>
      <c r="J26" s="79">
        <f>MIN(J8:J23)</f>
        <v>-35.540226051853402</v>
      </c>
      <c r="K26" s="78"/>
      <c r="L26" s="79">
        <f>MIN(L8:L23)</f>
        <v>0</v>
      </c>
      <c r="M26" s="78"/>
      <c r="N26" s="79">
        <f>MIN(N8:N23)</f>
        <v>-10.1124333208022</v>
      </c>
      <c r="O26" s="78"/>
      <c r="P26" s="79">
        <f>MIN(P8:P23)</f>
        <v>-1.41739316789143</v>
      </c>
      <c r="Q26" s="78"/>
      <c r="R26" s="79">
        <f>MIN(R8:R23)</f>
        <v>-10.5456155015198</v>
      </c>
      <c r="S26" s="80"/>
    </row>
    <row r="27" spans="1:19" s="72" customFormat="1" ht="15.75" thickBot="1" x14ac:dyDescent="0.3">
      <c r="A27" s="81" t="s">
        <v>29</v>
      </c>
      <c r="B27" s="82"/>
      <c r="C27" s="82"/>
      <c r="D27" s="83">
        <f>MAX(D8:D23)</f>
        <v>-50.832860911215398</v>
      </c>
      <c r="E27" s="82"/>
      <c r="F27" s="83">
        <f>MAX(F8:F23)</f>
        <v>-26.263852850286099</v>
      </c>
      <c r="G27" s="82"/>
      <c r="H27" s="83">
        <f>MAX(H8:H23)</f>
        <v>-9.2062620572234799</v>
      </c>
      <c r="I27" s="82"/>
      <c r="J27" s="83">
        <f>MAX(J8:J23)</f>
        <v>-14.2224500578765</v>
      </c>
      <c r="K27" s="82"/>
      <c r="L27" s="83">
        <f>MAX(L8:L23)</f>
        <v>0</v>
      </c>
      <c r="M27" s="82"/>
      <c r="N27" s="83">
        <f>MAX(N8:N23)</f>
        <v>-0.42450846607988701</v>
      </c>
      <c r="O27" s="82"/>
      <c r="P27" s="83">
        <f>MAX(P8:P23)</f>
        <v>5.3104331185659399</v>
      </c>
      <c r="Q27" s="82"/>
      <c r="R27" s="83">
        <f>MAX(R8:R23)</f>
        <v>21.0029899691358</v>
      </c>
      <c r="S27" s="84"/>
    </row>
    <row r="29" spans="1:19" x14ac:dyDescent="0.25">
      <c r="A29" s="15" t="s">
        <v>342</v>
      </c>
    </row>
  </sheetData>
  <sheetProtection algorithmName="SHA-512" hashValue="PlYZRbw9WpaLqZS9ir6rY/PRizYbwpdDd/eihyY00idAM4FK5G1RuwCXMMDTHiE5h+fIE1DIfTbCooIv6fWb/w==" saltValue="wmd43RV3sLSgY+uqlFlqqQ=="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RowHeight="15" x14ac:dyDescent="0.25"/>
  <cols>
    <col min="1" max="1" width="43.14062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hidden="1" customWidth="1"/>
    <col min="13" max="13" width="5.28515625" style="3" hidden="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20" ht="15.75" thickBot="1" x14ac:dyDescent="0.3"/>
    <row r="2" spans="1:20" x14ac:dyDescent="0.25">
      <c r="A2" s="128" t="s">
        <v>349</v>
      </c>
    </row>
    <row r="3" spans="1:20" ht="15.75" thickBot="1" x14ac:dyDescent="0.3">
      <c r="A3" s="129"/>
    </row>
    <row r="4" spans="1:20" ht="15.75" thickBot="1" x14ac:dyDescent="0.3"/>
    <row r="5" spans="1:20" x14ac:dyDescent="0.25">
      <c r="A5" s="32" t="s">
        <v>344</v>
      </c>
      <c r="B5" s="126" t="s">
        <v>8</v>
      </c>
      <c r="C5" s="126" t="s">
        <v>9</v>
      </c>
      <c r="D5" s="132" t="s">
        <v>1</v>
      </c>
      <c r="E5" s="132"/>
      <c r="F5" s="132" t="s">
        <v>2</v>
      </c>
      <c r="G5" s="132"/>
      <c r="H5" s="132" t="s">
        <v>3</v>
      </c>
      <c r="I5" s="132"/>
      <c r="J5" s="132" t="s">
        <v>4</v>
      </c>
      <c r="K5" s="132"/>
      <c r="L5" s="132" t="s">
        <v>385</v>
      </c>
      <c r="M5" s="132"/>
      <c r="N5" s="132" t="s">
        <v>5</v>
      </c>
      <c r="O5" s="132"/>
      <c r="P5" s="132" t="s">
        <v>6</v>
      </c>
      <c r="Q5" s="132"/>
      <c r="R5" s="130" t="s">
        <v>46</v>
      </c>
      <c r="S5" s="131"/>
      <c r="T5" s="13"/>
    </row>
    <row r="6" spans="1:20" x14ac:dyDescent="0.25">
      <c r="A6" s="18" t="s">
        <v>7</v>
      </c>
      <c r="B6" s="127"/>
      <c r="C6" s="127"/>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4"/>
      <c r="B7" s="10"/>
      <c r="C7" s="10"/>
      <c r="D7" s="10"/>
      <c r="E7" s="10"/>
      <c r="F7" s="10"/>
      <c r="G7" s="10"/>
      <c r="H7" s="10"/>
      <c r="I7" s="10"/>
      <c r="J7" s="10"/>
      <c r="K7" s="10"/>
      <c r="L7" s="10"/>
      <c r="M7" s="10"/>
      <c r="N7" s="10"/>
      <c r="O7" s="10"/>
      <c r="P7" s="10"/>
      <c r="Q7" s="10"/>
      <c r="R7" s="10"/>
      <c r="S7" s="25"/>
    </row>
    <row r="8" spans="1:20" x14ac:dyDescent="0.25">
      <c r="A8" s="67" t="s">
        <v>30</v>
      </c>
      <c r="B8" s="68">
        <f>VLOOKUP($A8,'Return Data'!$A$7:$R$526,2,0)</f>
        <v>43973</v>
      </c>
      <c r="C8" s="69">
        <f>VLOOKUP($A8,'Return Data'!$A$7:$R$526,3,0)</f>
        <v>35.130499999999998</v>
      </c>
      <c r="D8" s="69">
        <f>VLOOKUP($A8,'Return Data'!$A$7:$R$526,11,0)</f>
        <v>-95.720504259032097</v>
      </c>
      <c r="E8" s="70">
        <f>RANK(D8,D$8:D$23,0)</f>
        <v>7</v>
      </c>
      <c r="F8" s="69">
        <f>VLOOKUP($A8,'Return Data'!$A$7:$R$526,12,0)</f>
        <v>-49.0950235276662</v>
      </c>
      <c r="G8" s="70">
        <f>RANK(F8,F$8:F$23,0)</f>
        <v>10</v>
      </c>
      <c r="H8" s="69">
        <f>VLOOKUP($A8,'Return Data'!$A$7:$R$526,13,0)</f>
        <v>-24.7241755411446</v>
      </c>
      <c r="I8" s="70">
        <f>RANK(H8,H$8:H$23,0)</f>
        <v>12</v>
      </c>
      <c r="J8" s="69">
        <f>VLOOKUP($A8,'Return Data'!$A$7:$R$526,14,0)</f>
        <v>-30.1225628368509</v>
      </c>
      <c r="K8" s="70">
        <f>RANK(J8,J$8:J$23,0)</f>
        <v>14</v>
      </c>
      <c r="L8" s="69">
        <f>VLOOKUP($A8,'Return Data'!$A$7:$R$526,18,0)</f>
        <v>0</v>
      </c>
      <c r="M8" s="70">
        <f>RANK(L8,L$8:L$23,0)</f>
        <v>1</v>
      </c>
      <c r="N8" s="69">
        <f>VLOOKUP($A8,'Return Data'!$A$7:$R$526,15,0)</f>
        <v>-10.9242438803083</v>
      </c>
      <c r="O8" s="70">
        <f>RANK(N8,N$8:N$23,0)</f>
        <v>12</v>
      </c>
      <c r="P8" s="69">
        <f>VLOOKUP($A8,'Return Data'!$A$7:$R$526,16,0)</f>
        <v>-0.92513779968068799</v>
      </c>
      <c r="Q8" s="70">
        <f>RANK(P8,P$8:P$23,0)</f>
        <v>9</v>
      </c>
      <c r="R8" s="69">
        <f>VLOOKUP($A8,'Return Data'!$A$7:$R$526,17,0)</f>
        <v>20.6637362018473</v>
      </c>
      <c r="S8" s="71">
        <f>RANK(R8,R$8:R$23,0)</f>
        <v>8</v>
      </c>
    </row>
    <row r="9" spans="1:20" x14ac:dyDescent="0.25">
      <c r="A9" s="67" t="s">
        <v>31</v>
      </c>
      <c r="B9" s="68">
        <f>VLOOKUP($A9,'Return Data'!$A$7:$R$526,2,0)</f>
        <v>43973</v>
      </c>
      <c r="C9" s="69">
        <f>VLOOKUP($A9,'Return Data'!$A$7:$R$526,3,0)</f>
        <v>210.13</v>
      </c>
      <c r="D9" s="69">
        <f>VLOOKUP($A9,'Return Data'!$A$7:$R$526,11,0)</f>
        <v>-105.37113538979899</v>
      </c>
      <c r="E9" s="70">
        <f t="shared" ref="E9:E23" si="0">RANK(D9,D$8:D$23,0)</f>
        <v>11</v>
      </c>
      <c r="F9" s="69">
        <f>VLOOKUP($A9,'Return Data'!$A$7:$R$526,12,0)</f>
        <v>-51.6828463713112</v>
      </c>
      <c r="G9" s="70">
        <f t="shared" ref="G9:G23" si="1">RANK(F9,F$8:F$23,0)</f>
        <v>14</v>
      </c>
      <c r="H9" s="69">
        <f>VLOOKUP($A9,'Return Data'!$A$7:$R$526,13,0)</f>
        <v>-25.024235075236401</v>
      </c>
      <c r="I9" s="70">
        <f t="shared" ref="I9:I23" si="2">RANK(H9,H$8:H$23,0)</f>
        <v>13</v>
      </c>
      <c r="J9" s="69">
        <f>VLOOKUP($A9,'Return Data'!$A$7:$R$526,14,0)</f>
        <v>-28.118750369839301</v>
      </c>
      <c r="K9" s="70">
        <f t="shared" ref="K9:K23" si="3">RANK(J9,J$8:J$23,0)</f>
        <v>13</v>
      </c>
      <c r="L9" s="69">
        <f>VLOOKUP($A9,'Return Data'!$A$7:$R$526,18,0)</f>
        <v>0</v>
      </c>
      <c r="M9" s="70">
        <f t="shared" ref="M9:M23" si="4">RANK(L9,L$8:L$23,0)</f>
        <v>1</v>
      </c>
      <c r="N9" s="69">
        <f>VLOOKUP($A9,'Return Data'!$A$7:$R$526,15,0)</f>
        <v>-5.4668091651920401</v>
      </c>
      <c r="O9" s="70">
        <f t="shared" ref="O9:O23" si="5">RANK(N9,N$8:N$23,0)</f>
        <v>6</v>
      </c>
      <c r="P9" s="69">
        <f>VLOOKUP($A9,'Return Data'!$A$7:$R$526,16,0)</f>
        <v>1.0192401494874599</v>
      </c>
      <c r="Q9" s="70">
        <f t="shared" ref="Q9:Q23" si="6">RANK(P9,P$8:P$23,0)</f>
        <v>6</v>
      </c>
      <c r="R9" s="69">
        <f>VLOOKUP($A9,'Return Data'!$A$7:$R$526,17,0)</f>
        <v>76.035651087748505</v>
      </c>
      <c r="S9" s="71">
        <f t="shared" ref="S9:S23" si="7">RANK(R9,R$8:R$23,0)</f>
        <v>2</v>
      </c>
    </row>
    <row r="10" spans="1:20" x14ac:dyDescent="0.25">
      <c r="A10" s="67" t="s">
        <v>32</v>
      </c>
      <c r="B10" s="68">
        <f>VLOOKUP($A10,'Return Data'!$A$7:$R$526,2,0)</f>
        <v>43973</v>
      </c>
      <c r="C10" s="69">
        <f>VLOOKUP($A10,'Return Data'!$A$7:$R$526,3,0)</f>
        <v>122.64</v>
      </c>
      <c r="D10" s="69">
        <f>VLOOKUP($A10,'Return Data'!$A$7:$R$526,11,0)</f>
        <v>-51.317527733364599</v>
      </c>
      <c r="E10" s="70">
        <f t="shared" si="0"/>
        <v>1</v>
      </c>
      <c r="F10" s="69">
        <f>VLOOKUP($A10,'Return Data'!$A$7:$R$526,12,0)</f>
        <v>-26.718193108044002</v>
      </c>
      <c r="G10" s="70">
        <f t="shared" si="1"/>
        <v>1</v>
      </c>
      <c r="H10" s="69">
        <f>VLOOKUP($A10,'Return Data'!$A$7:$R$526,13,0)</f>
        <v>-9.6985595157880606</v>
      </c>
      <c r="I10" s="70">
        <f t="shared" si="2"/>
        <v>1</v>
      </c>
      <c r="J10" s="69">
        <f>VLOOKUP($A10,'Return Data'!$A$7:$R$526,14,0)</f>
        <v>-14.6924173156759</v>
      </c>
      <c r="K10" s="70">
        <f t="shared" si="3"/>
        <v>1</v>
      </c>
      <c r="L10" s="69">
        <f>VLOOKUP($A10,'Return Data'!$A$7:$R$526,18,0)</f>
        <v>0</v>
      </c>
      <c r="M10" s="70">
        <f t="shared" si="4"/>
        <v>1</v>
      </c>
      <c r="N10" s="69">
        <f>VLOOKUP($A10,'Return Data'!$A$7:$R$526,15,0)</f>
        <v>-2.8301145674435002</v>
      </c>
      <c r="O10" s="70">
        <f t="shared" si="5"/>
        <v>2</v>
      </c>
      <c r="P10" s="69">
        <f>VLOOKUP($A10,'Return Data'!$A$7:$R$526,16,0)</f>
        <v>1.3792416403872201</v>
      </c>
      <c r="Q10" s="70">
        <f t="shared" si="6"/>
        <v>4</v>
      </c>
      <c r="R10" s="69">
        <f>VLOOKUP($A10,'Return Data'!$A$7:$R$526,17,0)</f>
        <v>71.402570336922494</v>
      </c>
      <c r="S10" s="71">
        <f t="shared" si="7"/>
        <v>3</v>
      </c>
    </row>
    <row r="11" spans="1:20" x14ac:dyDescent="0.25">
      <c r="A11" s="67" t="s">
        <v>33</v>
      </c>
      <c r="B11" s="68">
        <f>VLOOKUP($A11,'Return Data'!$A$7:$R$526,2,0)</f>
        <v>43973</v>
      </c>
      <c r="C11" s="69">
        <f>VLOOKUP($A11,'Return Data'!$A$7:$R$526,3,0)</f>
        <v>8.1999999999999993</v>
      </c>
      <c r="D11" s="69">
        <f>VLOOKUP($A11,'Return Data'!$A$7:$R$526,11,0)</f>
        <v>-93.546132339235797</v>
      </c>
      <c r="E11" s="70">
        <f t="shared" si="0"/>
        <v>6</v>
      </c>
      <c r="F11" s="69">
        <f>VLOOKUP($A11,'Return Data'!$A$7:$R$526,12,0)</f>
        <v>-40.8887229275579</v>
      </c>
      <c r="G11" s="70">
        <f t="shared" si="1"/>
        <v>4</v>
      </c>
      <c r="H11" s="69">
        <f>VLOOKUP($A11,'Return Data'!$A$7:$R$526,13,0)</f>
        <v>-18.711074385223998</v>
      </c>
      <c r="I11" s="70">
        <f t="shared" si="2"/>
        <v>9</v>
      </c>
      <c r="J11" s="69">
        <f>VLOOKUP($A11,'Return Data'!$A$7:$R$526,14,0)</f>
        <v>-20.486508239081601</v>
      </c>
      <c r="K11" s="70">
        <f t="shared" si="3"/>
        <v>7</v>
      </c>
      <c r="L11" s="69"/>
      <c r="M11" s="70"/>
      <c r="N11" s="69"/>
      <c r="O11" s="70"/>
      <c r="P11" s="69"/>
      <c r="Q11" s="70"/>
      <c r="R11" s="69">
        <f>VLOOKUP($A11,'Return Data'!$A$7:$R$526,17,0)</f>
        <v>-10.249609984399401</v>
      </c>
      <c r="S11" s="71">
        <f t="shared" si="7"/>
        <v>13</v>
      </c>
    </row>
    <row r="12" spans="1:20" x14ac:dyDescent="0.25">
      <c r="A12" s="67" t="s">
        <v>34</v>
      </c>
      <c r="B12" s="68">
        <f>VLOOKUP($A12,'Return Data'!$A$7:$R$526,2,0)</f>
        <v>43973</v>
      </c>
      <c r="C12" s="69">
        <f>VLOOKUP($A12,'Return Data'!$A$7:$R$526,3,0)</f>
        <v>31.87</v>
      </c>
      <c r="D12" s="69">
        <f>VLOOKUP($A12,'Return Data'!$A$7:$R$526,11,0)</f>
        <v>-142.02365728900301</v>
      </c>
      <c r="E12" s="70">
        <f t="shared" si="0"/>
        <v>16</v>
      </c>
      <c r="F12" s="69">
        <f>VLOOKUP($A12,'Return Data'!$A$7:$R$526,12,0)</f>
        <v>-64.124456120187205</v>
      </c>
      <c r="G12" s="70">
        <f t="shared" si="1"/>
        <v>16</v>
      </c>
      <c r="H12" s="69">
        <f>VLOOKUP($A12,'Return Data'!$A$7:$R$526,13,0)</f>
        <v>-34.5489736408651</v>
      </c>
      <c r="I12" s="70">
        <f t="shared" si="2"/>
        <v>16</v>
      </c>
      <c r="J12" s="69">
        <f>VLOOKUP($A12,'Return Data'!$A$7:$R$526,14,0)</f>
        <v>-36.211740989721903</v>
      </c>
      <c r="K12" s="70">
        <f t="shared" si="3"/>
        <v>16</v>
      </c>
      <c r="L12" s="69">
        <f>VLOOKUP($A12,'Return Data'!$A$7:$R$526,18,0)</f>
        <v>0</v>
      </c>
      <c r="M12" s="70">
        <f t="shared" si="4"/>
        <v>1</v>
      </c>
      <c r="N12" s="69">
        <f>VLOOKUP($A12,'Return Data'!$A$7:$R$526,15,0)</f>
        <v>-10.5095030259025</v>
      </c>
      <c r="O12" s="70">
        <f t="shared" si="5"/>
        <v>11</v>
      </c>
      <c r="P12" s="69">
        <f>VLOOKUP($A12,'Return Data'!$A$7:$R$526,16,0)</f>
        <v>-2.32366169728934</v>
      </c>
      <c r="Q12" s="70">
        <f t="shared" si="6"/>
        <v>11</v>
      </c>
      <c r="R12" s="69">
        <f>VLOOKUP($A12,'Return Data'!$A$7:$R$526,17,0)</f>
        <v>17.9021080959856</v>
      </c>
      <c r="S12" s="71">
        <f t="shared" si="7"/>
        <v>10</v>
      </c>
    </row>
    <row r="13" spans="1:20" x14ac:dyDescent="0.25">
      <c r="A13" s="67" t="s">
        <v>35</v>
      </c>
      <c r="B13" s="68">
        <f>VLOOKUP($A13,'Return Data'!$A$7:$R$526,2,0)</f>
        <v>43973</v>
      </c>
      <c r="C13" s="69">
        <f>VLOOKUP($A13,'Return Data'!$A$7:$R$526,3,0)</f>
        <v>9.1914999999999996</v>
      </c>
      <c r="D13" s="69">
        <f>VLOOKUP($A13,'Return Data'!$A$7:$R$526,11,0)</f>
        <v>-93.389405166814001</v>
      </c>
      <c r="E13" s="70">
        <f t="shared" si="0"/>
        <v>5</v>
      </c>
      <c r="F13" s="69">
        <f>VLOOKUP($A13,'Return Data'!$A$7:$R$526,12,0)</f>
        <v>-40.409906749636903</v>
      </c>
      <c r="G13" s="70">
        <f t="shared" si="1"/>
        <v>3</v>
      </c>
      <c r="H13" s="69">
        <f>VLOOKUP($A13,'Return Data'!$A$7:$R$526,13,0)</f>
        <v>-16.466177255499801</v>
      </c>
      <c r="I13" s="70">
        <f t="shared" si="2"/>
        <v>6</v>
      </c>
      <c r="J13" s="69">
        <f>VLOOKUP($A13,'Return Data'!$A$7:$R$526,14,0)</f>
        <v>-21.523293275143502</v>
      </c>
      <c r="K13" s="70">
        <f t="shared" si="3"/>
        <v>9</v>
      </c>
      <c r="L13" s="69">
        <f>VLOOKUP($A13,'Return Data'!$A$7:$R$526,18,0)</f>
        <v>0</v>
      </c>
      <c r="M13" s="70">
        <f t="shared" si="4"/>
        <v>1</v>
      </c>
      <c r="N13" s="69">
        <f>VLOOKUP($A13,'Return Data'!$A$7:$R$526,15,0)</f>
        <v>-9.9058558468084996</v>
      </c>
      <c r="O13" s="70">
        <f t="shared" si="5"/>
        <v>10</v>
      </c>
      <c r="P13" s="69"/>
      <c r="Q13" s="70"/>
      <c r="R13" s="69">
        <f>VLOOKUP($A13,'Return Data'!$A$7:$R$526,17,0)</f>
        <v>-1.7167102966841199</v>
      </c>
      <c r="S13" s="71">
        <f t="shared" si="7"/>
        <v>12</v>
      </c>
    </row>
    <row r="14" spans="1:20" x14ac:dyDescent="0.25">
      <c r="A14" s="67" t="s">
        <v>36</v>
      </c>
      <c r="B14" s="68">
        <f>VLOOKUP($A14,'Return Data'!$A$7:$R$526,2,0)</f>
        <v>43973</v>
      </c>
      <c r="C14" s="69">
        <f>VLOOKUP($A14,'Return Data'!$A$7:$R$526,3,0)</f>
        <v>24.902699999999999</v>
      </c>
      <c r="D14" s="69">
        <f>VLOOKUP($A14,'Return Data'!$A$7:$R$526,11,0)</f>
        <v>-113.77381292599</v>
      </c>
      <c r="E14" s="70">
        <f t="shared" si="0"/>
        <v>14</v>
      </c>
      <c r="F14" s="69">
        <f>VLOOKUP($A14,'Return Data'!$A$7:$R$526,12,0)</f>
        <v>-50.454246162868998</v>
      </c>
      <c r="G14" s="70">
        <f t="shared" si="1"/>
        <v>13</v>
      </c>
      <c r="H14" s="69">
        <f>VLOOKUP($A14,'Return Data'!$A$7:$R$526,13,0)</f>
        <v>-18.452159464613199</v>
      </c>
      <c r="I14" s="70">
        <f t="shared" si="2"/>
        <v>7</v>
      </c>
      <c r="J14" s="69">
        <f>VLOOKUP($A14,'Return Data'!$A$7:$R$526,14,0)</f>
        <v>-21.239405418556899</v>
      </c>
      <c r="K14" s="70">
        <f t="shared" si="3"/>
        <v>8</v>
      </c>
      <c r="L14" s="69">
        <f>VLOOKUP($A14,'Return Data'!$A$7:$R$526,18,0)</f>
        <v>0</v>
      </c>
      <c r="M14" s="70">
        <f t="shared" si="4"/>
        <v>1</v>
      </c>
      <c r="N14" s="69">
        <f>VLOOKUP($A14,'Return Data'!$A$7:$R$526,15,0)</f>
        <v>-4.3123712893506703</v>
      </c>
      <c r="O14" s="70">
        <f t="shared" si="5"/>
        <v>4</v>
      </c>
      <c r="P14" s="69">
        <f>VLOOKUP($A14,'Return Data'!$A$7:$R$526,16,0)</f>
        <v>3.2674695191630798</v>
      </c>
      <c r="Q14" s="70">
        <f t="shared" si="6"/>
        <v>2</v>
      </c>
      <c r="R14" s="69">
        <f>VLOOKUP($A14,'Return Data'!$A$7:$R$526,17,0)</f>
        <v>83.024965340508103</v>
      </c>
      <c r="S14" s="71">
        <f t="shared" si="7"/>
        <v>1</v>
      </c>
    </row>
    <row r="15" spans="1:20" x14ac:dyDescent="0.25">
      <c r="A15" s="67" t="s">
        <v>37</v>
      </c>
      <c r="B15" s="68">
        <f>VLOOKUP($A15,'Return Data'!$A$7:$R$526,2,0)</f>
        <v>43973</v>
      </c>
      <c r="C15" s="69">
        <f>VLOOKUP($A15,'Return Data'!$A$7:$R$526,3,0)</f>
        <v>27.1</v>
      </c>
      <c r="D15" s="69">
        <f>VLOOKUP($A15,'Return Data'!$A$7:$R$526,11,0)</f>
        <v>-108.081508752966</v>
      </c>
      <c r="E15" s="70">
        <f t="shared" si="0"/>
        <v>12</v>
      </c>
      <c r="F15" s="69">
        <f>VLOOKUP($A15,'Return Data'!$A$7:$R$526,12,0)</f>
        <v>-47.255319847975102</v>
      </c>
      <c r="G15" s="70">
        <f t="shared" si="1"/>
        <v>9</v>
      </c>
      <c r="H15" s="69">
        <f>VLOOKUP($A15,'Return Data'!$A$7:$R$526,13,0)</f>
        <v>-21.130071320229899</v>
      </c>
      <c r="I15" s="70">
        <f t="shared" si="2"/>
        <v>10</v>
      </c>
      <c r="J15" s="69">
        <f>VLOOKUP($A15,'Return Data'!$A$7:$R$526,14,0)</f>
        <v>-24.1677391520094</v>
      </c>
      <c r="K15" s="70">
        <f t="shared" si="3"/>
        <v>10</v>
      </c>
      <c r="L15" s="69">
        <f>VLOOKUP($A15,'Return Data'!$A$7:$R$526,18,0)</f>
        <v>0</v>
      </c>
      <c r="M15" s="70">
        <f t="shared" si="4"/>
        <v>1</v>
      </c>
      <c r="N15" s="69">
        <f>VLOOKUP($A15,'Return Data'!$A$7:$R$526,15,0)</f>
        <v>-6.2752147461343997</v>
      </c>
      <c r="O15" s="70">
        <f t="shared" si="5"/>
        <v>7</v>
      </c>
      <c r="P15" s="69">
        <f>VLOOKUP($A15,'Return Data'!$A$7:$R$526,16,0)</f>
        <v>2.7347636230089298</v>
      </c>
      <c r="Q15" s="70">
        <f t="shared" si="6"/>
        <v>3</v>
      </c>
      <c r="R15" s="69">
        <f>VLOOKUP($A15,'Return Data'!$A$7:$R$526,17,0)</f>
        <v>16.481383681014002</v>
      </c>
      <c r="S15" s="71">
        <f t="shared" si="7"/>
        <v>11</v>
      </c>
    </row>
    <row r="16" spans="1:20" x14ac:dyDescent="0.25">
      <c r="A16" s="67" t="s">
        <v>38</v>
      </c>
      <c r="B16" s="68">
        <f>VLOOKUP($A16,'Return Data'!$A$7:$R$526,2,0)</f>
        <v>43973</v>
      </c>
      <c r="C16" s="69">
        <f>VLOOKUP($A16,'Return Data'!$A$7:$R$526,3,0)</f>
        <v>55.691400000000002</v>
      </c>
      <c r="D16" s="69">
        <f>VLOOKUP($A16,'Return Data'!$A$7:$R$526,11,0)</f>
        <v>-109.0990514824</v>
      </c>
      <c r="E16" s="70">
        <f t="shared" si="0"/>
        <v>13</v>
      </c>
      <c r="F16" s="69">
        <f>VLOOKUP($A16,'Return Data'!$A$7:$R$526,12,0)</f>
        <v>-49.576004396014397</v>
      </c>
      <c r="G16" s="70">
        <f t="shared" si="1"/>
        <v>11</v>
      </c>
      <c r="H16" s="69">
        <f>VLOOKUP($A16,'Return Data'!$A$7:$R$526,13,0)</f>
        <v>-21.145368907118002</v>
      </c>
      <c r="I16" s="70">
        <f t="shared" si="2"/>
        <v>11</v>
      </c>
      <c r="J16" s="69">
        <f>VLOOKUP($A16,'Return Data'!$A$7:$R$526,14,0)</f>
        <v>-24.450058108357599</v>
      </c>
      <c r="K16" s="70">
        <f t="shared" si="3"/>
        <v>11</v>
      </c>
      <c r="L16" s="69">
        <f>VLOOKUP($A16,'Return Data'!$A$7:$R$526,18,0)</f>
        <v>0</v>
      </c>
      <c r="M16" s="70">
        <f t="shared" si="4"/>
        <v>1</v>
      </c>
      <c r="N16" s="69">
        <f>VLOOKUP($A16,'Return Data'!$A$7:$R$526,15,0)</f>
        <v>-4.6347214013970301</v>
      </c>
      <c r="O16" s="70">
        <f t="shared" si="5"/>
        <v>5</v>
      </c>
      <c r="P16" s="69">
        <f>VLOOKUP($A16,'Return Data'!$A$7:$R$526,16,0)</f>
        <v>1.3568360349080899</v>
      </c>
      <c r="Q16" s="70">
        <f t="shared" si="6"/>
        <v>5</v>
      </c>
      <c r="R16" s="69">
        <f>VLOOKUP($A16,'Return Data'!$A$7:$R$526,17,0)</f>
        <v>30.5334328084951</v>
      </c>
      <c r="S16" s="71">
        <f t="shared" si="7"/>
        <v>6</v>
      </c>
    </row>
    <row r="17" spans="1:19" x14ac:dyDescent="0.25">
      <c r="A17" s="67" t="s">
        <v>39</v>
      </c>
      <c r="B17" s="68">
        <f>VLOOKUP($A17,'Return Data'!$A$7:$R$526,2,0)</f>
        <v>43973</v>
      </c>
      <c r="C17" s="69">
        <f>VLOOKUP($A17,'Return Data'!$A$7:$R$526,3,0)</f>
        <v>39.46</v>
      </c>
      <c r="D17" s="69">
        <f>VLOOKUP($A17,'Return Data'!$A$7:$R$526,11,0)</f>
        <v>-96.310688927269197</v>
      </c>
      <c r="E17" s="70">
        <f t="shared" si="0"/>
        <v>10</v>
      </c>
      <c r="F17" s="69">
        <f>VLOOKUP($A17,'Return Data'!$A$7:$R$526,12,0)</f>
        <v>-49.783946288042301</v>
      </c>
      <c r="G17" s="70">
        <f t="shared" si="1"/>
        <v>12</v>
      </c>
      <c r="H17" s="69">
        <f>VLOOKUP($A17,'Return Data'!$A$7:$R$526,13,0)</f>
        <v>-28.416366896005801</v>
      </c>
      <c r="I17" s="70">
        <f t="shared" si="2"/>
        <v>14</v>
      </c>
      <c r="J17" s="69">
        <f>VLOOKUP($A17,'Return Data'!$A$7:$R$526,14,0)</f>
        <v>-28.073123748800999</v>
      </c>
      <c r="K17" s="70">
        <f t="shared" si="3"/>
        <v>12</v>
      </c>
      <c r="L17" s="69">
        <f>VLOOKUP($A17,'Return Data'!$A$7:$R$526,18,0)</f>
        <v>0</v>
      </c>
      <c r="M17" s="70">
        <f t="shared" si="4"/>
        <v>1</v>
      </c>
      <c r="N17" s="69">
        <f>VLOOKUP($A17,'Return Data'!$A$7:$R$526,15,0)</f>
        <v>-6.8189775137762298</v>
      </c>
      <c r="O17" s="70">
        <f t="shared" si="5"/>
        <v>8</v>
      </c>
      <c r="P17" s="69">
        <f>VLOOKUP($A17,'Return Data'!$A$7:$R$526,16,0)</f>
        <v>0.36605046171230698</v>
      </c>
      <c r="Q17" s="70">
        <f t="shared" si="6"/>
        <v>8</v>
      </c>
      <c r="R17" s="69">
        <f>VLOOKUP($A17,'Return Data'!$A$7:$R$526,17,0)</f>
        <v>19.985731313349699</v>
      </c>
      <c r="S17" s="71">
        <f t="shared" si="7"/>
        <v>9</v>
      </c>
    </row>
    <row r="18" spans="1:19" x14ac:dyDescent="0.25">
      <c r="A18" s="67" t="s">
        <v>40</v>
      </c>
      <c r="B18" s="68">
        <f>VLOOKUP($A18,'Return Data'!$A$7:$R$526,2,0)</f>
        <v>43973</v>
      </c>
      <c r="C18" s="69">
        <f>VLOOKUP($A18,'Return Data'!$A$7:$R$526,3,0)</f>
        <v>106.8094</v>
      </c>
      <c r="D18" s="69">
        <f>VLOOKUP($A18,'Return Data'!$A$7:$R$526,11,0)</f>
        <v>-89.408173442068005</v>
      </c>
      <c r="E18" s="70">
        <f t="shared" si="0"/>
        <v>3</v>
      </c>
      <c r="F18" s="69">
        <f>VLOOKUP($A18,'Return Data'!$A$7:$R$526,12,0)</f>
        <v>-44.156137730820497</v>
      </c>
      <c r="G18" s="70">
        <f t="shared" si="1"/>
        <v>7</v>
      </c>
      <c r="H18" s="69">
        <f>VLOOKUP($A18,'Return Data'!$A$7:$R$526,13,0)</f>
        <v>-18.697694513106899</v>
      </c>
      <c r="I18" s="70">
        <f t="shared" si="2"/>
        <v>8</v>
      </c>
      <c r="J18" s="69">
        <f>VLOOKUP($A18,'Return Data'!$A$7:$R$526,14,0)</f>
        <v>-20.063526861414999</v>
      </c>
      <c r="K18" s="70">
        <f t="shared" si="3"/>
        <v>6</v>
      </c>
      <c r="L18" s="69">
        <f>VLOOKUP($A18,'Return Data'!$A$7:$R$526,18,0)</f>
        <v>0</v>
      </c>
      <c r="M18" s="70">
        <f t="shared" si="4"/>
        <v>1</v>
      </c>
      <c r="N18" s="69">
        <f>VLOOKUP($A18,'Return Data'!$A$7:$R$526,15,0)</f>
        <v>-3.9778145760004202</v>
      </c>
      <c r="O18" s="70">
        <f t="shared" si="5"/>
        <v>3</v>
      </c>
      <c r="P18" s="69">
        <f>VLOOKUP($A18,'Return Data'!$A$7:$R$526,16,0)</f>
        <v>4.0299398312981296</v>
      </c>
      <c r="Q18" s="70">
        <f t="shared" si="6"/>
        <v>1</v>
      </c>
      <c r="R18" s="69">
        <f>VLOOKUP($A18,'Return Data'!$A$7:$R$526,17,0)</f>
        <v>60.860198070961097</v>
      </c>
      <c r="S18" s="71">
        <f t="shared" si="7"/>
        <v>4</v>
      </c>
    </row>
    <row r="19" spans="1:19" x14ac:dyDescent="0.25">
      <c r="A19" s="67" t="s">
        <v>41</v>
      </c>
      <c r="B19" s="68">
        <f>VLOOKUP($A19,'Return Data'!$A$7:$R$526,2,0)</f>
        <v>43973</v>
      </c>
      <c r="C19" s="69">
        <f>VLOOKUP($A19,'Return Data'!$A$7:$R$526,3,0)</f>
        <v>8.0297999999999998</v>
      </c>
      <c r="D19" s="69">
        <f>VLOOKUP($A19,'Return Data'!$A$7:$R$526,11,0)</f>
        <v>-95.917054197049495</v>
      </c>
      <c r="E19" s="70">
        <f t="shared" si="0"/>
        <v>9</v>
      </c>
      <c r="F19" s="69">
        <f>VLOOKUP($A19,'Return Data'!$A$7:$R$526,12,0)</f>
        <v>-45.007548158717398</v>
      </c>
      <c r="G19" s="70">
        <f t="shared" si="1"/>
        <v>8</v>
      </c>
      <c r="H19" s="69">
        <f>VLOOKUP($A19,'Return Data'!$A$7:$R$526,13,0)</f>
        <v>-16.0448180651298</v>
      </c>
      <c r="I19" s="70">
        <f t="shared" si="2"/>
        <v>4</v>
      </c>
      <c r="J19" s="69">
        <f>VLOOKUP($A19,'Return Data'!$A$7:$R$526,14,0)</f>
        <v>-17.856018518596098</v>
      </c>
      <c r="K19" s="70">
        <f t="shared" si="3"/>
        <v>4</v>
      </c>
      <c r="L19" s="69"/>
      <c r="M19" s="70"/>
      <c r="N19" s="69"/>
      <c r="O19" s="70"/>
      <c r="P19" s="69"/>
      <c r="Q19" s="70"/>
      <c r="R19" s="69">
        <f>VLOOKUP($A19,'Return Data'!$A$7:$R$526,17,0)</f>
        <v>-10.590913107511</v>
      </c>
      <c r="S19" s="71">
        <f t="shared" si="7"/>
        <v>14</v>
      </c>
    </row>
    <row r="20" spans="1:19" x14ac:dyDescent="0.25">
      <c r="A20" s="67" t="s">
        <v>42</v>
      </c>
      <c r="B20" s="68">
        <f>VLOOKUP($A20,'Return Data'!$A$7:$R$526,2,0)</f>
        <v>43973</v>
      </c>
      <c r="C20" s="69">
        <f>VLOOKUP($A20,'Return Data'!$A$7:$R$526,3,0)</f>
        <v>7.8502000000000001</v>
      </c>
      <c r="D20" s="69">
        <f>VLOOKUP($A20,'Return Data'!$A$7:$R$526,11,0)</f>
        <v>-93.242587681018193</v>
      </c>
      <c r="E20" s="70">
        <f t="shared" si="0"/>
        <v>4</v>
      </c>
      <c r="F20" s="69">
        <f>VLOOKUP($A20,'Return Data'!$A$7:$R$526,12,0)</f>
        <v>-42.705304540958899</v>
      </c>
      <c r="G20" s="70">
        <f t="shared" si="1"/>
        <v>6</v>
      </c>
      <c r="H20" s="69">
        <f>VLOOKUP($A20,'Return Data'!$A$7:$R$526,13,0)</f>
        <v>-16.209919879367401</v>
      </c>
      <c r="I20" s="70">
        <f t="shared" si="2"/>
        <v>5</v>
      </c>
      <c r="J20" s="69">
        <f>VLOOKUP($A20,'Return Data'!$A$7:$R$526,14,0)</f>
        <v>-17.232899536433798</v>
      </c>
      <c r="K20" s="70">
        <f t="shared" si="3"/>
        <v>3</v>
      </c>
      <c r="L20" s="69"/>
      <c r="M20" s="70"/>
      <c r="N20" s="69"/>
      <c r="O20" s="70"/>
      <c r="P20" s="69"/>
      <c r="Q20" s="70"/>
      <c r="R20" s="69">
        <f>VLOOKUP($A20,'Return Data'!$A$7:$R$526,17,0)</f>
        <v>-11.9251823708207</v>
      </c>
      <c r="S20" s="71">
        <f t="shared" si="7"/>
        <v>16</v>
      </c>
    </row>
    <row r="21" spans="1:19" x14ac:dyDescent="0.25">
      <c r="A21" s="67" t="s">
        <v>43</v>
      </c>
      <c r="B21" s="68">
        <f>VLOOKUP($A21,'Return Data'!$A$7:$R$526,2,0)</f>
        <v>43973</v>
      </c>
      <c r="C21" s="69">
        <f>VLOOKUP($A21,'Return Data'!$A$7:$R$526,3,0)</f>
        <v>169.50399999999999</v>
      </c>
      <c r="D21" s="69">
        <f>VLOOKUP($A21,'Return Data'!$A$7:$R$526,11,0)</f>
        <v>-115.161761658459</v>
      </c>
      <c r="E21" s="70">
        <f t="shared" si="0"/>
        <v>15</v>
      </c>
      <c r="F21" s="69">
        <f>VLOOKUP($A21,'Return Data'!$A$7:$R$526,12,0)</f>
        <v>-58.701729276824103</v>
      </c>
      <c r="G21" s="70">
        <f t="shared" si="1"/>
        <v>15</v>
      </c>
      <c r="H21" s="69">
        <f>VLOOKUP($A21,'Return Data'!$A$7:$R$526,13,0)</f>
        <v>-29.056275374775399</v>
      </c>
      <c r="I21" s="70">
        <f t="shared" si="2"/>
        <v>15</v>
      </c>
      <c r="J21" s="69">
        <f>VLOOKUP($A21,'Return Data'!$A$7:$R$526,14,0)</f>
        <v>-31.713692309982601</v>
      </c>
      <c r="K21" s="70">
        <f t="shared" si="3"/>
        <v>15</v>
      </c>
      <c r="L21" s="69">
        <f>VLOOKUP($A21,'Return Data'!$A$7:$R$526,18,0)</f>
        <v>0</v>
      </c>
      <c r="M21" s="70">
        <f t="shared" si="4"/>
        <v>1</v>
      </c>
      <c r="N21" s="69">
        <f>VLOOKUP($A21,'Return Data'!$A$7:$R$526,15,0)</f>
        <v>-9.4834919158190392</v>
      </c>
      <c r="O21" s="70">
        <f t="shared" si="5"/>
        <v>9</v>
      </c>
      <c r="P21" s="69">
        <f>VLOOKUP($A21,'Return Data'!$A$7:$R$526,16,0)</f>
        <v>-1.6111105062398901</v>
      </c>
      <c r="Q21" s="70">
        <f t="shared" si="6"/>
        <v>10</v>
      </c>
      <c r="R21" s="69">
        <f>VLOOKUP($A21,'Return Data'!$A$7:$R$526,17,0)</f>
        <v>43.247152958879497</v>
      </c>
      <c r="S21" s="71">
        <f t="shared" si="7"/>
        <v>5</v>
      </c>
    </row>
    <row r="22" spans="1:19" x14ac:dyDescent="0.25">
      <c r="A22" s="67" t="s">
        <v>44</v>
      </c>
      <c r="B22" s="68">
        <f>VLOOKUP($A22,'Return Data'!$A$7:$R$526,2,0)</f>
        <v>43973</v>
      </c>
      <c r="C22" s="69">
        <f>VLOOKUP($A22,'Return Data'!$A$7:$R$526,3,0)</f>
        <v>8.42</v>
      </c>
      <c r="D22" s="69">
        <f>VLOOKUP($A22,'Return Data'!$A$7:$R$526,11,0)</f>
        <v>-85.121268656716396</v>
      </c>
      <c r="E22" s="70">
        <f t="shared" si="0"/>
        <v>2</v>
      </c>
      <c r="F22" s="69">
        <f>VLOOKUP($A22,'Return Data'!$A$7:$R$526,12,0)</f>
        <v>-42.290184042761403</v>
      </c>
      <c r="G22" s="70">
        <f t="shared" si="1"/>
        <v>5</v>
      </c>
      <c r="H22" s="69">
        <f>VLOOKUP($A22,'Return Data'!$A$7:$R$526,13,0)</f>
        <v>-15.2682155548904</v>
      </c>
      <c r="I22" s="70">
        <f t="shared" si="2"/>
        <v>3</v>
      </c>
      <c r="J22" s="69">
        <f>VLOOKUP($A22,'Return Data'!$A$7:$R$526,14,0)</f>
        <v>-19.755399427530602</v>
      </c>
      <c r="K22" s="70">
        <f t="shared" si="3"/>
        <v>5</v>
      </c>
      <c r="L22" s="69"/>
      <c r="M22" s="70"/>
      <c r="N22" s="69"/>
      <c r="O22" s="70"/>
      <c r="P22" s="69"/>
      <c r="Q22" s="70"/>
      <c r="R22" s="69">
        <f>VLOOKUP($A22,'Return Data'!$A$7:$R$526,17,0)</f>
        <v>-10.7996254681648</v>
      </c>
      <c r="S22" s="71">
        <f t="shared" si="7"/>
        <v>15</v>
      </c>
    </row>
    <row r="23" spans="1:19" x14ac:dyDescent="0.25">
      <c r="A23" s="67" t="s">
        <v>45</v>
      </c>
      <c r="B23" s="68">
        <f>VLOOKUP($A23,'Return Data'!$A$7:$R$526,2,0)</f>
        <v>43973</v>
      </c>
      <c r="C23" s="69">
        <f>VLOOKUP($A23,'Return Data'!$A$7:$R$526,3,0)</f>
        <v>50.6708</v>
      </c>
      <c r="D23" s="69">
        <f>VLOOKUP($A23,'Return Data'!$A$7:$R$526,11,0)</f>
        <v>-95.910870534642498</v>
      </c>
      <c r="E23" s="70">
        <f t="shared" si="0"/>
        <v>8</v>
      </c>
      <c r="F23" s="69">
        <f>VLOOKUP($A23,'Return Data'!$A$7:$R$526,12,0)</f>
        <v>-38.3713115776889</v>
      </c>
      <c r="G23" s="70">
        <f t="shared" si="1"/>
        <v>2</v>
      </c>
      <c r="H23" s="69">
        <f>VLOOKUP($A23,'Return Data'!$A$7:$R$526,13,0)</f>
        <v>-12.8386380624642</v>
      </c>
      <c r="I23" s="70">
        <f t="shared" si="2"/>
        <v>2</v>
      </c>
      <c r="J23" s="69">
        <f>VLOOKUP($A23,'Return Data'!$A$7:$R$526,14,0)</f>
        <v>-16.0917684153221</v>
      </c>
      <c r="K23" s="70">
        <f t="shared" si="3"/>
        <v>2</v>
      </c>
      <c r="L23" s="69">
        <f>VLOOKUP($A23,'Return Data'!$A$7:$R$526,18,0)</f>
        <v>0</v>
      </c>
      <c r="M23" s="70">
        <f t="shared" si="4"/>
        <v>1</v>
      </c>
      <c r="N23" s="69">
        <f>VLOOKUP($A23,'Return Data'!$A$7:$R$526,15,0)</f>
        <v>-1.1199398544300001</v>
      </c>
      <c r="O23" s="70">
        <f t="shared" si="5"/>
        <v>1</v>
      </c>
      <c r="P23" s="69">
        <f>VLOOKUP($A23,'Return Data'!$A$7:$R$526,16,0)</f>
        <v>0.65544176896162998</v>
      </c>
      <c r="Q23" s="70">
        <f t="shared" si="6"/>
        <v>7</v>
      </c>
      <c r="R23" s="69">
        <f>VLOOKUP($A23,'Return Data'!$A$7:$R$526,17,0)</f>
        <v>27.389007380073799</v>
      </c>
      <c r="S23" s="71">
        <f t="shared" si="7"/>
        <v>7</v>
      </c>
    </row>
    <row r="24" spans="1:19" x14ac:dyDescent="0.25">
      <c r="A24" s="73"/>
      <c r="B24" s="74"/>
      <c r="C24" s="74"/>
      <c r="D24" s="75"/>
      <c r="E24" s="74"/>
      <c r="F24" s="75"/>
      <c r="G24" s="74"/>
      <c r="H24" s="75"/>
      <c r="I24" s="74"/>
      <c r="J24" s="75"/>
      <c r="K24" s="74"/>
      <c r="L24" s="75"/>
      <c r="M24" s="74"/>
      <c r="N24" s="75"/>
      <c r="O24" s="74"/>
      <c r="P24" s="75"/>
      <c r="Q24" s="74"/>
      <c r="R24" s="75"/>
      <c r="S24" s="76"/>
    </row>
    <row r="25" spans="1:19" x14ac:dyDescent="0.25">
      <c r="A25" s="77" t="s">
        <v>27</v>
      </c>
      <c r="B25" s="78"/>
      <c r="C25" s="78"/>
      <c r="D25" s="79">
        <f>AVERAGE(D8:D23)</f>
        <v>-98.962196277239201</v>
      </c>
      <c r="E25" s="78"/>
      <c r="F25" s="79">
        <f>AVERAGE(F8:F23)</f>
        <v>-46.326305051692216</v>
      </c>
      <c r="G25" s="78"/>
      <c r="H25" s="79">
        <f>AVERAGE(H8:H23)</f>
        <v>-20.402045215716186</v>
      </c>
      <c r="I25" s="78"/>
      <c r="J25" s="79">
        <f>AVERAGE(J8:J23)</f>
        <v>-23.237431532707394</v>
      </c>
      <c r="K25" s="78"/>
      <c r="L25" s="79">
        <f>AVERAGE(L8:L23)</f>
        <v>0</v>
      </c>
      <c r="M25" s="78"/>
      <c r="N25" s="79">
        <f>AVERAGE(N8:N23)</f>
        <v>-6.3549214818802211</v>
      </c>
      <c r="O25" s="78"/>
      <c r="P25" s="79">
        <f>AVERAGE(P8:P23)</f>
        <v>0.90446118415608434</v>
      </c>
      <c r="Q25" s="78"/>
      <c r="R25" s="79">
        <f>AVERAGE(R8:R23)</f>
        <v>26.390243503012822</v>
      </c>
      <c r="S25" s="80"/>
    </row>
    <row r="26" spans="1:19" x14ac:dyDescent="0.25">
      <c r="A26" s="77" t="s">
        <v>28</v>
      </c>
      <c r="B26" s="78"/>
      <c r="C26" s="78"/>
      <c r="D26" s="79">
        <f>MIN(D8:D23)</f>
        <v>-142.02365728900301</v>
      </c>
      <c r="E26" s="78"/>
      <c r="F26" s="79">
        <f>MIN(F8:F23)</f>
        <v>-64.124456120187205</v>
      </c>
      <c r="G26" s="78"/>
      <c r="H26" s="79">
        <f>MIN(H8:H23)</f>
        <v>-34.5489736408651</v>
      </c>
      <c r="I26" s="78"/>
      <c r="J26" s="79">
        <f>MIN(J8:J23)</f>
        <v>-36.211740989721903</v>
      </c>
      <c r="K26" s="78"/>
      <c r="L26" s="79">
        <f>MIN(L8:L23)</f>
        <v>0</v>
      </c>
      <c r="M26" s="78"/>
      <c r="N26" s="79">
        <f>MIN(N8:N23)</f>
        <v>-10.9242438803083</v>
      </c>
      <c r="O26" s="78"/>
      <c r="P26" s="79">
        <f>MIN(P8:P23)</f>
        <v>-2.32366169728934</v>
      </c>
      <c r="Q26" s="78"/>
      <c r="R26" s="79">
        <f>MIN(R8:R23)</f>
        <v>-11.9251823708207</v>
      </c>
      <c r="S26" s="80"/>
    </row>
    <row r="27" spans="1:19" ht="15.75" thickBot="1" x14ac:dyDescent="0.3">
      <c r="A27" s="81" t="s">
        <v>29</v>
      </c>
      <c r="B27" s="82"/>
      <c r="C27" s="82"/>
      <c r="D27" s="83">
        <f>MAX(D8:D23)</f>
        <v>-51.317527733364599</v>
      </c>
      <c r="E27" s="82"/>
      <c r="F27" s="83">
        <f>MAX(F8:F23)</f>
        <v>-26.718193108044002</v>
      </c>
      <c r="G27" s="82"/>
      <c r="H27" s="83">
        <f>MAX(H8:H23)</f>
        <v>-9.6985595157880606</v>
      </c>
      <c r="I27" s="82"/>
      <c r="J27" s="83">
        <f>MAX(J8:J23)</f>
        <v>-14.6924173156759</v>
      </c>
      <c r="K27" s="82"/>
      <c r="L27" s="83">
        <f>MAX(L8:L23)</f>
        <v>0</v>
      </c>
      <c r="M27" s="82"/>
      <c r="N27" s="83">
        <f>MAX(N8:N23)</f>
        <v>-1.1199398544300001</v>
      </c>
      <c r="O27" s="82"/>
      <c r="P27" s="83">
        <f>MAX(P8:P23)</f>
        <v>4.0299398312981296</v>
      </c>
      <c r="Q27" s="82"/>
      <c r="R27" s="83">
        <f>MAX(R8:R23)</f>
        <v>83.024965340508103</v>
      </c>
      <c r="S27" s="84"/>
    </row>
    <row r="29" spans="1:19" x14ac:dyDescent="0.25">
      <c r="A29" s="15" t="s">
        <v>342</v>
      </c>
    </row>
  </sheetData>
  <sheetProtection algorithmName="SHA-512" hashValue="b2gD42z/2Vq8TeKThgqbaqnzx3Lybsy2x5Myx/BcJUZX9WAWRJ991x9e1aZXght99MrSJRQnlzoZ2gJjoz7XOQ==" saltValue="e6R62JDjmZbNCRq0AUqpzQ=="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77"/>
  <sheetViews>
    <sheetView zoomScaleNormal="100" workbookViewId="0">
      <pane xSplit="1" ySplit="6" topLeftCell="B7" activePane="bottomRight" state="frozen"/>
      <selection pane="topRight" activeCell="B1" sqref="B1"/>
      <selection pane="bottomLeft" activeCell="A6" sqref="A6"/>
      <selection pane="bottomRight" activeCell="A2" sqref="A2:A3"/>
    </sheetView>
  </sheetViews>
  <sheetFormatPr defaultRowHeight="15" x14ac:dyDescent="0.25"/>
  <cols>
    <col min="1" max="1" width="56.7109375" style="3" bestFit="1" customWidth="1"/>
    <col min="2" max="2" width="12.140625" style="3" bestFit="1" customWidth="1"/>
    <col min="3" max="3" width="14.28515625" style="3" bestFit="1" customWidth="1"/>
    <col min="4" max="4" width="11" style="3" hidden="1" customWidth="1"/>
    <col min="5" max="5" width="5.28515625" style="3" hidden="1" customWidth="1"/>
    <col min="6" max="6" width="11" style="3" hidden="1" customWidth="1"/>
    <col min="7" max="7" width="5.28515625" style="3" hidden="1" customWidth="1"/>
    <col min="8" max="8" width="11" style="3" hidden="1" customWidth="1"/>
    <col min="9" max="9" width="5.28515625" style="3" hidden="1" customWidth="1"/>
    <col min="10" max="10" width="11" style="3" bestFit="1" customWidth="1"/>
    <col min="11" max="11" width="5.28515625" style="3" bestFit="1" customWidth="1"/>
    <col min="12" max="12" width="11" style="3" hidden="1" customWidth="1"/>
    <col min="13" max="13" width="5.28515625" style="3" hidden="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20" ht="15.75" thickBot="1" x14ac:dyDescent="0.3"/>
    <row r="2" spans="1:20" x14ac:dyDescent="0.25">
      <c r="A2" s="128" t="s">
        <v>349</v>
      </c>
    </row>
    <row r="3" spans="1:20" ht="15.75" thickBot="1" x14ac:dyDescent="0.3">
      <c r="A3" s="129"/>
    </row>
    <row r="4" spans="1:20" ht="15.75" thickBot="1" x14ac:dyDescent="0.3"/>
    <row r="5" spans="1:20" x14ac:dyDescent="0.25">
      <c r="A5" s="32" t="s">
        <v>345</v>
      </c>
      <c r="B5" s="126" t="s">
        <v>8</v>
      </c>
      <c r="C5" s="126" t="s">
        <v>9</v>
      </c>
      <c r="D5" s="132" t="s">
        <v>1</v>
      </c>
      <c r="E5" s="132"/>
      <c r="F5" s="132" t="s">
        <v>2</v>
      </c>
      <c r="G5" s="132"/>
      <c r="H5" s="132" t="s">
        <v>3</v>
      </c>
      <c r="I5" s="132"/>
      <c r="J5" s="132" t="s">
        <v>4</v>
      </c>
      <c r="K5" s="132"/>
      <c r="L5" s="132" t="s">
        <v>385</v>
      </c>
      <c r="M5" s="132"/>
      <c r="N5" s="132" t="s">
        <v>5</v>
      </c>
      <c r="O5" s="132"/>
      <c r="P5" s="132" t="s">
        <v>6</v>
      </c>
      <c r="Q5" s="132"/>
      <c r="R5" s="130" t="s">
        <v>46</v>
      </c>
      <c r="S5" s="131"/>
      <c r="T5" s="13"/>
    </row>
    <row r="6" spans="1:20" x14ac:dyDescent="0.25">
      <c r="A6" s="18" t="s">
        <v>7</v>
      </c>
      <c r="B6" s="127"/>
      <c r="C6" s="127"/>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9"/>
      <c r="B7" s="6"/>
      <c r="C7" s="6"/>
      <c r="D7" s="6"/>
      <c r="E7" s="6"/>
      <c r="F7" s="6"/>
      <c r="G7" s="6"/>
      <c r="H7" s="6"/>
      <c r="I7" s="6"/>
      <c r="J7" s="6"/>
      <c r="K7" s="6"/>
      <c r="L7" s="6"/>
      <c r="M7" s="6"/>
      <c r="N7" s="6"/>
      <c r="O7" s="6"/>
      <c r="P7" s="6"/>
      <c r="Q7" s="6"/>
      <c r="R7" s="6"/>
      <c r="S7" s="30"/>
    </row>
    <row r="8" spans="1:20" x14ac:dyDescent="0.25">
      <c r="A8" s="67" t="s">
        <v>163</v>
      </c>
      <c r="B8" s="68">
        <f>VLOOKUP($A8,'Return Data'!$A$7:$R$526,2,0)</f>
        <v>43973</v>
      </c>
      <c r="C8" s="69">
        <f>VLOOKUP($A8,'Return Data'!$A$7:$R$526,3,0)</f>
        <v>33.96</v>
      </c>
      <c r="D8" s="69">
        <f>VLOOKUP($A8,'Return Data'!$A$7:$R$526,11,0)</f>
        <v>0</v>
      </c>
      <c r="E8" s="70">
        <f t="shared" ref="E8:E39" si="0">RANK(D8,D$8:D$71,0)</f>
        <v>1</v>
      </c>
      <c r="F8" s="69">
        <f>VLOOKUP($A8,'Return Data'!$A$7:$R$526,12,0)</f>
        <v>0</v>
      </c>
      <c r="G8" s="70">
        <f t="shared" ref="G8:G29" si="1">RANK(F8,F$8:F$71,0)</f>
        <v>1</v>
      </c>
      <c r="H8" s="69">
        <f>VLOOKUP($A8,'Return Data'!$A$7:$R$526,13,0)</f>
        <v>0</v>
      </c>
      <c r="I8" s="70">
        <f t="shared" ref="I8:I29" si="2">RANK(H8,H$8:H$71,0)</f>
        <v>1</v>
      </c>
      <c r="J8" s="69">
        <f>VLOOKUP($A8,'Return Data'!$A$7:$R$526,14,0)</f>
        <v>-17.304743552404599</v>
      </c>
      <c r="K8" s="70">
        <f t="shared" ref="K8:K29" si="3">RANK(J8,J$8:J$71,0)</f>
        <v>21</v>
      </c>
      <c r="L8" s="69">
        <f>VLOOKUP($A8,'Return Data'!$A$7:$R$526,18,0)</f>
        <v>0</v>
      </c>
      <c r="M8" s="70">
        <f t="shared" ref="M8:M13" si="4">RANK(L8,L$8:L$71,0)</f>
        <v>1</v>
      </c>
      <c r="N8" s="69">
        <f>VLOOKUP($A8,'Return Data'!$A$7:$R$526,15,0)</f>
        <v>-0.53076226715201502</v>
      </c>
      <c r="O8" s="70">
        <f>RANK(N8,N$8:N$71,0)</f>
        <v>14</v>
      </c>
      <c r="P8" s="69">
        <f>VLOOKUP($A8,'Return Data'!$A$7:$R$526,16,0)</f>
        <v>4.3829884664404597</v>
      </c>
      <c r="Q8" s="70">
        <f>RANK(P8,P$8:P$71,0)</f>
        <v>14</v>
      </c>
      <c r="R8" s="69">
        <f>VLOOKUP($A8,'Return Data'!$A$7:$R$526,17,0)</f>
        <v>16.1503496704421</v>
      </c>
      <c r="S8" s="71">
        <f t="shared" ref="S8:S39" si="5">RANK(R8,R$8:R$71,0)</f>
        <v>9</v>
      </c>
    </row>
    <row r="9" spans="1:20" x14ac:dyDescent="0.25">
      <c r="A9" s="67" t="s">
        <v>164</v>
      </c>
      <c r="B9" s="68">
        <f>VLOOKUP($A9,'Return Data'!$A$7:$R$526,2,0)</f>
        <v>43973</v>
      </c>
      <c r="C9" s="69">
        <f>VLOOKUP($A9,'Return Data'!$A$7:$R$526,3,0)</f>
        <v>27.71</v>
      </c>
      <c r="D9" s="69">
        <f>VLOOKUP($A9,'Return Data'!$A$7:$R$526,11,0)</f>
        <v>0</v>
      </c>
      <c r="E9" s="70">
        <f t="shared" si="0"/>
        <v>1</v>
      </c>
      <c r="F9" s="69">
        <f>VLOOKUP($A9,'Return Data'!$A$7:$R$526,12,0)</f>
        <v>0</v>
      </c>
      <c r="G9" s="70">
        <f t="shared" si="1"/>
        <v>1</v>
      </c>
      <c r="H9" s="69">
        <f>VLOOKUP($A9,'Return Data'!$A$7:$R$526,13,0)</f>
        <v>0</v>
      </c>
      <c r="I9" s="70">
        <f t="shared" si="2"/>
        <v>1</v>
      </c>
      <c r="J9" s="69">
        <f>VLOOKUP($A9,'Return Data'!$A$7:$R$526,14,0)</f>
        <v>-15.7830043357303</v>
      </c>
      <c r="K9" s="70">
        <f t="shared" si="3"/>
        <v>15</v>
      </c>
      <c r="L9" s="69">
        <f>VLOOKUP($A9,'Return Data'!$A$7:$R$526,18,0)</f>
        <v>0</v>
      </c>
      <c r="M9" s="70">
        <f t="shared" si="4"/>
        <v>1</v>
      </c>
      <c r="N9" s="69">
        <f>VLOOKUP($A9,'Return Data'!$A$7:$R$526,15,0)</f>
        <v>0.48777619491803997</v>
      </c>
      <c r="O9" s="70">
        <f>RANK(N9,N$8:N$71,0)</f>
        <v>10</v>
      </c>
      <c r="P9" s="69">
        <f>VLOOKUP($A9,'Return Data'!$A$7:$R$526,16,0)</f>
        <v>5.2655473665898702</v>
      </c>
      <c r="Q9" s="70">
        <f>RANK(P9,P$8:P$71,0)</f>
        <v>10</v>
      </c>
      <c r="R9" s="69">
        <f>VLOOKUP($A9,'Return Data'!$A$7:$R$526,17,0)</f>
        <v>17.7894080394958</v>
      </c>
      <c r="S9" s="71">
        <f t="shared" si="5"/>
        <v>6</v>
      </c>
    </row>
    <row r="10" spans="1:20" x14ac:dyDescent="0.25">
      <c r="A10" s="67" t="s">
        <v>165</v>
      </c>
      <c r="B10" s="68">
        <f>VLOOKUP($A10,'Return Data'!$A$7:$R$526,2,0)</f>
        <v>43973</v>
      </c>
      <c r="C10" s="69">
        <f>VLOOKUP($A10,'Return Data'!$A$7:$R$526,3,0)</f>
        <v>42.827199999999998</v>
      </c>
      <c r="D10" s="69">
        <f>VLOOKUP($A10,'Return Data'!$A$7:$R$526,11,0)</f>
        <v>0</v>
      </c>
      <c r="E10" s="70">
        <f t="shared" si="0"/>
        <v>1</v>
      </c>
      <c r="F10" s="69">
        <f>VLOOKUP($A10,'Return Data'!$A$7:$R$526,12,0)</f>
        <v>0</v>
      </c>
      <c r="G10" s="70">
        <f t="shared" si="1"/>
        <v>1</v>
      </c>
      <c r="H10" s="69">
        <f>VLOOKUP($A10,'Return Data'!$A$7:$R$526,13,0)</f>
        <v>0</v>
      </c>
      <c r="I10" s="70">
        <f t="shared" si="2"/>
        <v>1</v>
      </c>
      <c r="J10" s="69">
        <f>VLOOKUP($A10,'Return Data'!$A$7:$R$526,14,0)</f>
        <v>-10.985345061789101</v>
      </c>
      <c r="K10" s="70">
        <f t="shared" si="3"/>
        <v>9</v>
      </c>
      <c r="L10" s="69">
        <f>VLOOKUP($A10,'Return Data'!$A$7:$R$526,18,0)</f>
        <v>0</v>
      </c>
      <c r="M10" s="70">
        <f t="shared" si="4"/>
        <v>1</v>
      </c>
      <c r="N10" s="69">
        <f>VLOOKUP($A10,'Return Data'!$A$7:$R$526,15,0)</f>
        <v>4.9974367162589299</v>
      </c>
      <c r="O10" s="70">
        <f>RANK(N10,N$8:N$71,0)</f>
        <v>3</v>
      </c>
      <c r="P10" s="69">
        <f>VLOOKUP($A10,'Return Data'!$A$7:$R$526,16,0)</f>
        <v>6.6844371835754899</v>
      </c>
      <c r="Q10" s="70">
        <f>RANK(P10,P$8:P$71,0)</f>
        <v>4</v>
      </c>
      <c r="R10" s="69">
        <f>VLOOKUP($A10,'Return Data'!$A$7:$R$526,17,0)</f>
        <v>25.3178135638919</v>
      </c>
      <c r="S10" s="71">
        <f t="shared" si="5"/>
        <v>2</v>
      </c>
    </row>
    <row r="11" spans="1:20" x14ac:dyDescent="0.25">
      <c r="A11" s="67" t="s">
        <v>166</v>
      </c>
      <c r="B11" s="68">
        <f>VLOOKUP($A11,'Return Data'!$A$7:$R$526,2,0)</f>
        <v>43973</v>
      </c>
      <c r="C11" s="69">
        <f>VLOOKUP($A11,'Return Data'!$A$7:$R$526,3,0)</f>
        <v>37.58</v>
      </c>
      <c r="D11" s="69">
        <f>VLOOKUP($A11,'Return Data'!$A$7:$R$526,11,0)</f>
        <v>0</v>
      </c>
      <c r="E11" s="70">
        <f t="shared" si="0"/>
        <v>1</v>
      </c>
      <c r="F11" s="69">
        <f>VLOOKUP($A11,'Return Data'!$A$7:$R$526,12,0)</f>
        <v>0</v>
      </c>
      <c r="G11" s="70">
        <f t="shared" si="1"/>
        <v>1</v>
      </c>
      <c r="H11" s="69">
        <f>VLOOKUP($A11,'Return Data'!$A$7:$R$526,13,0)</f>
        <v>0</v>
      </c>
      <c r="I11" s="70">
        <f t="shared" si="2"/>
        <v>1</v>
      </c>
      <c r="J11" s="69">
        <f>VLOOKUP($A11,'Return Data'!$A$7:$R$526,14,0)</f>
        <v>-19.936862385129</v>
      </c>
      <c r="K11" s="70">
        <f t="shared" si="3"/>
        <v>34</v>
      </c>
      <c r="L11" s="69">
        <f>VLOOKUP($A11,'Return Data'!$A$7:$R$526,18,0)</f>
        <v>0</v>
      </c>
      <c r="M11" s="70">
        <f t="shared" si="4"/>
        <v>1</v>
      </c>
      <c r="N11" s="69">
        <f>VLOOKUP($A11,'Return Data'!$A$7:$R$526,15,0)</f>
        <v>-5.52831423471057</v>
      </c>
      <c r="O11" s="70">
        <f>RANK(N11,N$8:N$71,0)</f>
        <v>40</v>
      </c>
      <c r="P11" s="69">
        <f>VLOOKUP($A11,'Return Data'!$A$7:$R$526,16,0)</f>
        <v>-0.163452439096092</v>
      </c>
      <c r="Q11" s="70">
        <f>RANK(P11,P$8:P$71,0)</f>
        <v>34</v>
      </c>
      <c r="R11" s="69">
        <f>VLOOKUP($A11,'Return Data'!$A$7:$R$526,17,0)</f>
        <v>-1.2213287073417201</v>
      </c>
      <c r="S11" s="71">
        <f t="shared" si="5"/>
        <v>45</v>
      </c>
    </row>
    <row r="12" spans="1:20" x14ac:dyDescent="0.25">
      <c r="A12" s="67" t="s">
        <v>167</v>
      </c>
      <c r="B12" s="68">
        <f>VLOOKUP($A12,'Return Data'!$A$7:$R$526,2,0)</f>
        <v>43973</v>
      </c>
      <c r="C12" s="69">
        <f>VLOOKUP($A12,'Return Data'!$A$7:$R$526,3,0)</f>
        <v>35.500999999999998</v>
      </c>
      <c r="D12" s="69">
        <f>VLOOKUP($A12,'Return Data'!$A$7:$R$526,11,0)</f>
        <v>0</v>
      </c>
      <c r="E12" s="70">
        <f t="shared" si="0"/>
        <v>1</v>
      </c>
      <c r="F12" s="69">
        <f>VLOOKUP($A12,'Return Data'!$A$7:$R$526,12,0)</f>
        <v>0</v>
      </c>
      <c r="G12" s="70">
        <f t="shared" si="1"/>
        <v>1</v>
      </c>
      <c r="H12" s="69">
        <f>VLOOKUP($A12,'Return Data'!$A$7:$R$526,13,0)</f>
        <v>0</v>
      </c>
      <c r="I12" s="70">
        <f t="shared" si="2"/>
        <v>1</v>
      </c>
      <c r="J12" s="69">
        <f>VLOOKUP($A12,'Return Data'!$A$7:$R$526,14,0)</f>
        <v>-10.3272437805343</v>
      </c>
      <c r="K12" s="70">
        <f t="shared" si="3"/>
        <v>8</v>
      </c>
      <c r="L12" s="69">
        <f>VLOOKUP($A12,'Return Data'!$A$7:$R$526,18,0)</f>
        <v>0</v>
      </c>
      <c r="M12" s="70">
        <f t="shared" si="4"/>
        <v>1</v>
      </c>
      <c r="N12" s="69">
        <f>VLOOKUP($A12,'Return Data'!$A$7:$R$526,15,0)</f>
        <v>1.2911507670042901</v>
      </c>
      <c r="O12" s="70">
        <f>RANK(N12,N$8:N$71,0)</f>
        <v>8</v>
      </c>
      <c r="P12" s="69">
        <f>VLOOKUP($A12,'Return Data'!$A$7:$R$526,16,0)</f>
        <v>3.8116079555997602</v>
      </c>
      <c r="Q12" s="70">
        <f>RANK(P12,P$8:P$71,0)</f>
        <v>15</v>
      </c>
      <c r="R12" s="69">
        <f>VLOOKUP($A12,'Return Data'!$A$7:$R$526,17,0)</f>
        <v>14.6753899789147</v>
      </c>
      <c r="S12" s="71">
        <f t="shared" si="5"/>
        <v>11</v>
      </c>
    </row>
    <row r="13" spans="1:20" x14ac:dyDescent="0.25">
      <c r="A13" s="67" t="s">
        <v>168</v>
      </c>
      <c r="B13" s="68">
        <f>VLOOKUP($A13,'Return Data'!$A$7:$R$526,2,0)</f>
        <v>43973</v>
      </c>
      <c r="C13" s="69">
        <f>VLOOKUP($A13,'Return Data'!$A$7:$R$526,3,0)</f>
        <v>8.09</v>
      </c>
      <c r="D13" s="69">
        <f>VLOOKUP($A13,'Return Data'!$A$7:$R$526,11,0)</f>
        <v>0</v>
      </c>
      <c r="E13" s="70">
        <f t="shared" si="0"/>
        <v>1</v>
      </c>
      <c r="F13" s="69">
        <f>VLOOKUP($A13,'Return Data'!$A$7:$R$526,12,0)</f>
        <v>0</v>
      </c>
      <c r="G13" s="70">
        <f t="shared" si="1"/>
        <v>1</v>
      </c>
      <c r="H13" s="69">
        <f>VLOOKUP($A13,'Return Data'!$A$7:$R$526,13,0)</f>
        <v>0</v>
      </c>
      <c r="I13" s="70">
        <f t="shared" si="2"/>
        <v>1</v>
      </c>
      <c r="J13" s="69">
        <f>VLOOKUP($A13,'Return Data'!$A$7:$R$526,14,0)</f>
        <v>-4.8103503696560601</v>
      </c>
      <c r="K13" s="70">
        <f t="shared" si="3"/>
        <v>2</v>
      </c>
      <c r="L13" s="69">
        <f>VLOOKUP($A13,'Return Data'!$A$7:$R$526,18,0)</f>
        <v>0</v>
      </c>
      <c r="M13" s="70">
        <f t="shared" si="4"/>
        <v>1</v>
      </c>
      <c r="N13" s="69"/>
      <c r="O13" s="70"/>
      <c r="P13" s="69"/>
      <c r="Q13" s="70"/>
      <c r="R13" s="69">
        <f>VLOOKUP($A13,'Return Data'!$A$7:$R$526,17,0)</f>
        <v>-8.4708383961117892</v>
      </c>
      <c r="S13" s="71">
        <f t="shared" si="5"/>
        <v>52</v>
      </c>
    </row>
    <row r="14" spans="1:20" x14ac:dyDescent="0.25">
      <c r="A14" s="67" t="s">
        <v>169</v>
      </c>
      <c r="B14" s="68">
        <f>VLOOKUP($A14,'Return Data'!$A$7:$R$526,2,0)</f>
        <v>43973</v>
      </c>
      <c r="C14" s="69">
        <f>VLOOKUP($A14,'Return Data'!$A$7:$R$526,3,0)</f>
        <v>9.77</v>
      </c>
      <c r="D14" s="69">
        <f>VLOOKUP($A14,'Return Data'!$A$7:$R$526,11,0)</f>
        <v>0</v>
      </c>
      <c r="E14" s="70">
        <f t="shared" si="0"/>
        <v>1</v>
      </c>
      <c r="F14" s="69">
        <f>VLOOKUP($A14,'Return Data'!$A$7:$R$526,12,0)</f>
        <v>0</v>
      </c>
      <c r="G14" s="70">
        <f t="shared" si="1"/>
        <v>1</v>
      </c>
      <c r="H14" s="69">
        <f>VLOOKUP($A14,'Return Data'!$A$7:$R$526,13,0)</f>
        <v>0</v>
      </c>
      <c r="I14" s="70">
        <f t="shared" si="2"/>
        <v>1</v>
      </c>
      <c r="J14" s="69">
        <f>VLOOKUP($A14,'Return Data'!$A$7:$R$526,14,0)</f>
        <v>-8.24033453911081</v>
      </c>
      <c r="K14" s="70">
        <f t="shared" si="3"/>
        <v>4</v>
      </c>
      <c r="L14" s="69"/>
      <c r="M14" s="70"/>
      <c r="N14" s="69"/>
      <c r="O14" s="70"/>
      <c r="P14" s="69"/>
      <c r="Q14" s="70"/>
      <c r="R14" s="69">
        <f>VLOOKUP($A14,'Return Data'!$A$7:$R$526,17,0)</f>
        <v>-1.4449225473321901</v>
      </c>
      <c r="S14" s="71">
        <f t="shared" si="5"/>
        <v>46</v>
      </c>
    </row>
    <row r="15" spans="1:20" x14ac:dyDescent="0.25">
      <c r="A15" s="67" t="s">
        <v>170</v>
      </c>
      <c r="B15" s="68">
        <f>VLOOKUP($A15,'Return Data'!$A$7:$R$526,2,0)</f>
        <v>43973</v>
      </c>
      <c r="C15" s="69">
        <f>VLOOKUP($A15,'Return Data'!$A$7:$R$526,3,0)</f>
        <v>52.17</v>
      </c>
      <c r="D15" s="69">
        <f>VLOOKUP($A15,'Return Data'!$A$7:$R$526,11,0)</f>
        <v>0</v>
      </c>
      <c r="E15" s="70">
        <f t="shared" si="0"/>
        <v>1</v>
      </c>
      <c r="F15" s="69">
        <f>VLOOKUP($A15,'Return Data'!$A$7:$R$526,12,0)</f>
        <v>0</v>
      </c>
      <c r="G15" s="70">
        <f t="shared" si="1"/>
        <v>1</v>
      </c>
      <c r="H15" s="69">
        <f>VLOOKUP($A15,'Return Data'!$A$7:$R$526,13,0)</f>
        <v>0</v>
      </c>
      <c r="I15" s="70">
        <f t="shared" si="2"/>
        <v>1</v>
      </c>
      <c r="J15" s="69">
        <f>VLOOKUP($A15,'Return Data'!$A$7:$R$526,14,0)</f>
        <v>-5.0453218773152004</v>
      </c>
      <c r="K15" s="70">
        <f t="shared" si="3"/>
        <v>3</v>
      </c>
      <c r="L15" s="69">
        <f>VLOOKUP($A15,'Return Data'!$A$7:$R$526,18,0)</f>
        <v>0</v>
      </c>
      <c r="M15" s="70">
        <f t="shared" ref="M15:M24" si="6">RANK(L15,L$8:L$71,0)</f>
        <v>1</v>
      </c>
      <c r="N15" s="69">
        <f>VLOOKUP($A15,'Return Data'!$A$7:$R$526,15,0)</f>
        <v>4.0688445674683997</v>
      </c>
      <c r="O15" s="70">
        <f t="shared" ref="O15:O24" si="7">RANK(N15,N$8:N$71,0)</f>
        <v>4</v>
      </c>
      <c r="P15" s="69">
        <f>VLOOKUP($A15,'Return Data'!$A$7:$R$526,16,0)</f>
        <v>6.5222192579566496</v>
      </c>
      <c r="Q15" s="70">
        <f>RANK(P15,P$8:P$71,0)</f>
        <v>5</v>
      </c>
      <c r="R15" s="69">
        <f>VLOOKUP($A15,'Return Data'!$A$7:$R$526,17,0)</f>
        <v>16.658967355979598</v>
      </c>
      <c r="S15" s="71">
        <f t="shared" si="5"/>
        <v>7</v>
      </c>
    </row>
    <row r="16" spans="1:20" x14ac:dyDescent="0.25">
      <c r="A16" s="67" t="s">
        <v>171</v>
      </c>
      <c r="B16" s="68">
        <f>VLOOKUP($A16,'Return Data'!$A$7:$R$526,2,0)</f>
        <v>43973</v>
      </c>
      <c r="C16" s="69">
        <f>VLOOKUP($A16,'Return Data'!$A$7:$R$526,3,0)</f>
        <v>60.41</v>
      </c>
      <c r="D16" s="69">
        <f>VLOOKUP($A16,'Return Data'!$A$7:$R$526,11,0)</f>
        <v>0</v>
      </c>
      <c r="E16" s="70">
        <f t="shared" si="0"/>
        <v>1</v>
      </c>
      <c r="F16" s="69">
        <f>VLOOKUP($A16,'Return Data'!$A$7:$R$526,12,0)</f>
        <v>0</v>
      </c>
      <c r="G16" s="70">
        <f t="shared" si="1"/>
        <v>1</v>
      </c>
      <c r="H16" s="69">
        <f>VLOOKUP($A16,'Return Data'!$A$7:$R$526,13,0)</f>
        <v>0</v>
      </c>
      <c r="I16" s="70">
        <f t="shared" si="2"/>
        <v>1</v>
      </c>
      <c r="J16" s="69">
        <f>VLOOKUP($A16,'Return Data'!$A$7:$R$526,14,0)</f>
        <v>-11.442858378336799</v>
      </c>
      <c r="K16" s="70">
        <f t="shared" si="3"/>
        <v>10</v>
      </c>
      <c r="L16" s="69">
        <f>VLOOKUP($A16,'Return Data'!$A$7:$R$526,18,0)</f>
        <v>0</v>
      </c>
      <c r="M16" s="70">
        <f t="shared" si="6"/>
        <v>1</v>
      </c>
      <c r="N16" s="69">
        <f>VLOOKUP($A16,'Return Data'!$A$7:$R$526,15,0)</f>
        <v>3.4159957795058302</v>
      </c>
      <c r="O16" s="70">
        <f t="shared" si="7"/>
        <v>5</v>
      </c>
      <c r="P16" s="69">
        <f>VLOOKUP($A16,'Return Data'!$A$7:$R$526,16,0)</f>
        <v>5.6565028769347201</v>
      </c>
      <c r="Q16" s="70">
        <f>RANK(P16,P$8:P$71,0)</f>
        <v>9</v>
      </c>
      <c r="R16" s="69">
        <f>VLOOKUP($A16,'Return Data'!$A$7:$R$526,17,0)</f>
        <v>13.831992004889999</v>
      </c>
      <c r="S16" s="71">
        <f t="shared" si="5"/>
        <v>13</v>
      </c>
    </row>
    <row r="17" spans="1:19" x14ac:dyDescent="0.25">
      <c r="A17" s="67" t="s">
        <v>172</v>
      </c>
      <c r="B17" s="68">
        <f>VLOOKUP($A17,'Return Data'!$A$7:$R$526,2,0)</f>
        <v>43973</v>
      </c>
      <c r="C17" s="69">
        <f>VLOOKUP($A17,'Return Data'!$A$7:$R$526,3,0)</f>
        <v>41.889000000000003</v>
      </c>
      <c r="D17" s="69">
        <f>VLOOKUP($A17,'Return Data'!$A$7:$R$526,11,0)</f>
        <v>0</v>
      </c>
      <c r="E17" s="70">
        <f t="shared" si="0"/>
        <v>1</v>
      </c>
      <c r="F17" s="69">
        <f>VLOOKUP($A17,'Return Data'!$A$7:$R$526,12,0)</f>
        <v>0</v>
      </c>
      <c r="G17" s="70">
        <f t="shared" si="1"/>
        <v>1</v>
      </c>
      <c r="H17" s="69">
        <f>VLOOKUP($A17,'Return Data'!$A$7:$R$526,13,0)</f>
        <v>0</v>
      </c>
      <c r="I17" s="70">
        <f t="shared" si="2"/>
        <v>1</v>
      </c>
      <c r="J17" s="69">
        <f>VLOOKUP($A17,'Return Data'!$A$7:$R$526,14,0)</f>
        <v>-16.844054674732099</v>
      </c>
      <c r="K17" s="70">
        <f t="shared" si="3"/>
        <v>18</v>
      </c>
      <c r="L17" s="69">
        <f>VLOOKUP($A17,'Return Data'!$A$7:$R$526,18,0)</f>
        <v>0</v>
      </c>
      <c r="M17" s="70">
        <f t="shared" si="6"/>
        <v>1</v>
      </c>
      <c r="N17" s="69">
        <f>VLOOKUP($A17,'Return Data'!$A$7:$R$526,15,0)</f>
        <v>-0.97173393697063204</v>
      </c>
      <c r="O17" s="70">
        <f t="shared" si="7"/>
        <v>16</v>
      </c>
      <c r="P17" s="69">
        <f>VLOOKUP($A17,'Return Data'!$A$7:$R$526,16,0)</f>
        <v>6.2147855202736304</v>
      </c>
      <c r="Q17" s="70">
        <f>RANK(P17,P$8:P$71,0)</f>
        <v>7</v>
      </c>
      <c r="R17" s="69">
        <f>VLOOKUP($A17,'Return Data'!$A$7:$R$526,17,0)</f>
        <v>16.401831047362101</v>
      </c>
      <c r="S17" s="71">
        <f t="shared" si="5"/>
        <v>8</v>
      </c>
    </row>
    <row r="18" spans="1:19" x14ac:dyDescent="0.25">
      <c r="A18" s="67" t="s">
        <v>173</v>
      </c>
      <c r="B18" s="68">
        <f>VLOOKUP($A18,'Return Data'!$A$7:$R$526,2,0)</f>
        <v>43973</v>
      </c>
      <c r="C18" s="69">
        <f>VLOOKUP($A18,'Return Data'!$A$7:$R$526,3,0)</f>
        <v>40.1</v>
      </c>
      <c r="D18" s="69">
        <f>VLOOKUP($A18,'Return Data'!$A$7:$R$526,11,0)</f>
        <v>0</v>
      </c>
      <c r="E18" s="70">
        <f t="shared" si="0"/>
        <v>1</v>
      </c>
      <c r="F18" s="69">
        <f>VLOOKUP($A18,'Return Data'!$A$7:$R$526,12,0)</f>
        <v>0</v>
      </c>
      <c r="G18" s="70">
        <f t="shared" si="1"/>
        <v>1</v>
      </c>
      <c r="H18" s="69">
        <f>VLOOKUP($A18,'Return Data'!$A$7:$R$526,13,0)</f>
        <v>0</v>
      </c>
      <c r="I18" s="70">
        <f t="shared" si="2"/>
        <v>1</v>
      </c>
      <c r="J18" s="69">
        <f>VLOOKUP($A18,'Return Data'!$A$7:$R$526,14,0)</f>
        <v>-19.489141208150201</v>
      </c>
      <c r="K18" s="70">
        <f t="shared" si="3"/>
        <v>30</v>
      </c>
      <c r="L18" s="69">
        <f>VLOOKUP($A18,'Return Data'!$A$7:$R$526,18,0)</f>
        <v>0</v>
      </c>
      <c r="M18" s="70">
        <f t="shared" si="6"/>
        <v>1</v>
      </c>
      <c r="N18" s="69">
        <f>VLOOKUP($A18,'Return Data'!$A$7:$R$526,15,0)</f>
        <v>-2.8827128676653899</v>
      </c>
      <c r="O18" s="70">
        <f t="shared" si="7"/>
        <v>26</v>
      </c>
      <c r="P18" s="69">
        <f>VLOOKUP($A18,'Return Data'!$A$7:$R$526,16,0)</f>
        <v>1.5458609836863999</v>
      </c>
      <c r="Q18" s="70">
        <f>RANK(P18,P$8:P$71,0)</f>
        <v>26</v>
      </c>
      <c r="R18" s="69">
        <f>VLOOKUP($A18,'Return Data'!$A$7:$R$526,17,0)</f>
        <v>11.441339901747799</v>
      </c>
      <c r="S18" s="71">
        <f t="shared" si="5"/>
        <v>22</v>
      </c>
    </row>
    <row r="19" spans="1:19" x14ac:dyDescent="0.25">
      <c r="A19" s="85" t="s">
        <v>174</v>
      </c>
      <c r="B19" s="68">
        <f>VLOOKUP($A19,'Return Data'!$A$7:$R$526,2,0)</f>
        <v>43973</v>
      </c>
      <c r="C19" s="69">
        <f>VLOOKUP($A19,'Return Data'!$A$7:$R$526,3,0)</f>
        <v>12.0548</v>
      </c>
      <c r="D19" s="69">
        <f>VLOOKUP($A19,'Return Data'!$A$7:$R$526,11,0)</f>
        <v>0</v>
      </c>
      <c r="E19" s="70">
        <f t="shared" si="0"/>
        <v>1</v>
      </c>
      <c r="F19" s="69">
        <f>VLOOKUP($A19,'Return Data'!$A$7:$R$526,12,0)</f>
        <v>0</v>
      </c>
      <c r="G19" s="70">
        <f t="shared" si="1"/>
        <v>1</v>
      </c>
      <c r="H19" s="69">
        <f>VLOOKUP($A19,'Return Data'!$A$7:$R$526,13,0)</f>
        <v>0</v>
      </c>
      <c r="I19" s="70">
        <f t="shared" si="2"/>
        <v>1</v>
      </c>
      <c r="J19" s="69">
        <f>VLOOKUP($A19,'Return Data'!$A$7:$R$526,14,0)</f>
        <v>-20.404909819371898</v>
      </c>
      <c r="K19" s="70">
        <f t="shared" si="3"/>
        <v>38</v>
      </c>
      <c r="L19" s="69">
        <f>VLOOKUP($A19,'Return Data'!$A$7:$R$526,18,0)</f>
        <v>0</v>
      </c>
      <c r="M19" s="70">
        <f t="shared" si="6"/>
        <v>1</v>
      </c>
      <c r="N19" s="69">
        <f>VLOOKUP($A19,'Return Data'!$A$7:$R$526,15,0)</f>
        <v>-2.90056630161564</v>
      </c>
      <c r="O19" s="70">
        <f t="shared" si="7"/>
        <v>27</v>
      </c>
      <c r="P19" s="69"/>
      <c r="Q19" s="70"/>
      <c r="R19" s="69">
        <f>VLOOKUP($A19,'Return Data'!$A$7:$R$526,17,0)</f>
        <v>4.6729096573208704</v>
      </c>
      <c r="S19" s="71">
        <f t="shared" si="5"/>
        <v>37</v>
      </c>
    </row>
    <row r="20" spans="1:19" x14ac:dyDescent="0.25">
      <c r="A20" s="67" t="s">
        <v>175</v>
      </c>
      <c r="B20" s="68">
        <f>VLOOKUP($A20,'Return Data'!$A$7:$R$526,2,0)</f>
        <v>43973</v>
      </c>
      <c r="C20" s="69">
        <f>VLOOKUP($A20,'Return Data'!$A$7:$R$526,3,0)</f>
        <v>437.59710000000001</v>
      </c>
      <c r="D20" s="69">
        <f>VLOOKUP($A20,'Return Data'!$A$7:$R$526,11,0)</f>
        <v>0</v>
      </c>
      <c r="E20" s="70">
        <f t="shared" si="0"/>
        <v>1</v>
      </c>
      <c r="F20" s="69">
        <f>VLOOKUP($A20,'Return Data'!$A$7:$R$526,12,0)</f>
        <v>0</v>
      </c>
      <c r="G20" s="70">
        <f t="shared" si="1"/>
        <v>1</v>
      </c>
      <c r="H20" s="69">
        <f>VLOOKUP($A20,'Return Data'!$A$7:$R$526,13,0)</f>
        <v>0</v>
      </c>
      <c r="I20" s="70">
        <f t="shared" si="2"/>
        <v>1</v>
      </c>
      <c r="J20" s="69">
        <f>VLOOKUP($A20,'Return Data'!$A$7:$R$526,14,0)</f>
        <v>-26.6542246515071</v>
      </c>
      <c r="K20" s="70">
        <f t="shared" si="3"/>
        <v>50</v>
      </c>
      <c r="L20" s="69">
        <f>VLOOKUP($A20,'Return Data'!$A$7:$R$526,18,0)</f>
        <v>0</v>
      </c>
      <c r="M20" s="70">
        <f t="shared" si="6"/>
        <v>1</v>
      </c>
      <c r="N20" s="69">
        <f>VLOOKUP($A20,'Return Data'!$A$7:$R$526,15,0)</f>
        <v>-5.0635915998376202</v>
      </c>
      <c r="O20" s="70">
        <f t="shared" si="7"/>
        <v>37</v>
      </c>
      <c r="P20" s="69">
        <f>VLOOKUP($A20,'Return Data'!$A$7:$R$526,16,0)</f>
        <v>0.37355498396880898</v>
      </c>
      <c r="Q20" s="70">
        <f>RANK(P20,P$8:P$71,0)</f>
        <v>33</v>
      </c>
      <c r="R20" s="69">
        <f>VLOOKUP($A20,'Return Data'!$A$7:$R$526,17,0)</f>
        <v>10.8704736812739</v>
      </c>
      <c r="S20" s="71">
        <f t="shared" si="5"/>
        <v>23</v>
      </c>
    </row>
    <row r="21" spans="1:19" x14ac:dyDescent="0.25">
      <c r="A21" s="67" t="s">
        <v>176</v>
      </c>
      <c r="B21" s="68">
        <f>VLOOKUP($A21,'Return Data'!$A$7:$R$526,2,0)</f>
        <v>43973</v>
      </c>
      <c r="C21" s="69">
        <f>VLOOKUP($A21,'Return Data'!$A$7:$R$526,3,0)</f>
        <v>280.98200000000003</v>
      </c>
      <c r="D21" s="69">
        <f>VLOOKUP($A21,'Return Data'!$A$7:$R$526,11,0)</f>
        <v>0</v>
      </c>
      <c r="E21" s="70">
        <f t="shared" si="0"/>
        <v>1</v>
      </c>
      <c r="F21" s="69">
        <f>VLOOKUP($A21,'Return Data'!$A$7:$R$526,12,0)</f>
        <v>0</v>
      </c>
      <c r="G21" s="70">
        <f t="shared" si="1"/>
        <v>1</v>
      </c>
      <c r="H21" s="69">
        <f>VLOOKUP($A21,'Return Data'!$A$7:$R$526,13,0)</f>
        <v>0</v>
      </c>
      <c r="I21" s="70">
        <f t="shared" si="2"/>
        <v>1</v>
      </c>
      <c r="J21" s="69">
        <f>VLOOKUP($A21,'Return Data'!$A$7:$R$526,14,0)</f>
        <v>-25.446074535828</v>
      </c>
      <c r="K21" s="70">
        <f t="shared" si="3"/>
        <v>47</v>
      </c>
      <c r="L21" s="69">
        <f>VLOOKUP($A21,'Return Data'!$A$7:$R$526,18,0)</f>
        <v>0</v>
      </c>
      <c r="M21" s="70">
        <f t="shared" si="6"/>
        <v>1</v>
      </c>
      <c r="N21" s="69">
        <f>VLOOKUP($A21,'Return Data'!$A$7:$R$526,15,0)</f>
        <v>-3.0658676147817898</v>
      </c>
      <c r="O21" s="70">
        <f t="shared" si="7"/>
        <v>28</v>
      </c>
      <c r="P21" s="69">
        <f>VLOOKUP($A21,'Return Data'!$A$7:$R$526,16,0)</f>
        <v>3.5132238789177501</v>
      </c>
      <c r="Q21" s="70">
        <f>RANK(P21,P$8:P$71,0)</f>
        <v>17</v>
      </c>
      <c r="R21" s="69">
        <f>VLOOKUP($A21,'Return Data'!$A$7:$R$526,17,0)</f>
        <v>12.3628937009191</v>
      </c>
      <c r="S21" s="71">
        <f t="shared" si="5"/>
        <v>19</v>
      </c>
    </row>
    <row r="22" spans="1:19" x14ac:dyDescent="0.25">
      <c r="A22" s="67" t="s">
        <v>177</v>
      </c>
      <c r="B22" s="68">
        <f>VLOOKUP($A22,'Return Data'!$A$7:$R$526,2,0)</f>
        <v>43973</v>
      </c>
      <c r="C22" s="69">
        <f>VLOOKUP($A22,'Return Data'!$A$7:$R$526,3,0)</f>
        <v>393.08199999999999</v>
      </c>
      <c r="D22" s="69">
        <f>VLOOKUP($A22,'Return Data'!$A$7:$R$526,11,0)</f>
        <v>0</v>
      </c>
      <c r="E22" s="70">
        <f t="shared" si="0"/>
        <v>1</v>
      </c>
      <c r="F22" s="69">
        <f>VLOOKUP($A22,'Return Data'!$A$7:$R$526,12,0)</f>
        <v>0</v>
      </c>
      <c r="G22" s="70">
        <f t="shared" si="1"/>
        <v>1</v>
      </c>
      <c r="H22" s="69">
        <f>VLOOKUP($A22,'Return Data'!$A$7:$R$526,13,0)</f>
        <v>0</v>
      </c>
      <c r="I22" s="70">
        <f t="shared" si="2"/>
        <v>1</v>
      </c>
      <c r="J22" s="69">
        <f>VLOOKUP($A22,'Return Data'!$A$7:$R$526,14,0)</f>
        <v>-27.673103414333799</v>
      </c>
      <c r="K22" s="70">
        <f t="shared" si="3"/>
        <v>54</v>
      </c>
      <c r="L22" s="69">
        <f>VLOOKUP($A22,'Return Data'!$A$7:$R$526,18,0)</f>
        <v>0</v>
      </c>
      <c r="M22" s="70">
        <f t="shared" si="6"/>
        <v>1</v>
      </c>
      <c r="N22" s="69">
        <f>VLOOKUP($A22,'Return Data'!$A$7:$R$526,15,0)</f>
        <v>-6.9815439908766104</v>
      </c>
      <c r="O22" s="70">
        <f t="shared" si="7"/>
        <v>44</v>
      </c>
      <c r="P22" s="69">
        <f>VLOOKUP($A22,'Return Data'!$A$7:$R$526,16,0)</f>
        <v>-0.31066079952386</v>
      </c>
      <c r="Q22" s="70">
        <f>RANK(P22,P$8:P$71,0)</f>
        <v>36</v>
      </c>
      <c r="R22" s="69">
        <f>VLOOKUP($A22,'Return Data'!$A$7:$R$526,17,0)</f>
        <v>8.2645501983426009</v>
      </c>
      <c r="S22" s="71">
        <f t="shared" si="5"/>
        <v>31</v>
      </c>
    </row>
    <row r="23" spans="1:19" x14ac:dyDescent="0.25">
      <c r="A23" s="67" t="s">
        <v>178</v>
      </c>
      <c r="B23" s="68">
        <f>VLOOKUP($A23,'Return Data'!$A$7:$R$526,2,0)</f>
        <v>43973</v>
      </c>
      <c r="C23" s="69">
        <f>VLOOKUP($A23,'Return Data'!$A$7:$R$526,3,0)</f>
        <v>30.0334</v>
      </c>
      <c r="D23" s="69">
        <f>VLOOKUP($A23,'Return Data'!$A$7:$R$526,11,0)</f>
        <v>0</v>
      </c>
      <c r="E23" s="70">
        <f t="shared" si="0"/>
        <v>1</v>
      </c>
      <c r="F23" s="69">
        <f>VLOOKUP($A23,'Return Data'!$A$7:$R$526,12,0)</f>
        <v>0</v>
      </c>
      <c r="G23" s="70">
        <f t="shared" si="1"/>
        <v>1</v>
      </c>
      <c r="H23" s="69">
        <f>VLOOKUP($A23,'Return Data'!$A$7:$R$526,13,0)</f>
        <v>0</v>
      </c>
      <c r="I23" s="70">
        <f t="shared" si="2"/>
        <v>1</v>
      </c>
      <c r="J23" s="69">
        <f>VLOOKUP($A23,'Return Data'!$A$7:$R$526,14,0)</f>
        <v>-21.092866621309099</v>
      </c>
      <c r="K23" s="70">
        <f t="shared" si="3"/>
        <v>42</v>
      </c>
      <c r="L23" s="69">
        <f>VLOOKUP($A23,'Return Data'!$A$7:$R$526,18,0)</f>
        <v>0</v>
      </c>
      <c r="M23" s="70">
        <f t="shared" si="6"/>
        <v>1</v>
      </c>
      <c r="N23" s="69">
        <f>VLOOKUP($A23,'Return Data'!$A$7:$R$526,15,0)</f>
        <v>-5.1321627488735801</v>
      </c>
      <c r="O23" s="70">
        <f t="shared" si="7"/>
        <v>38</v>
      </c>
      <c r="P23" s="69">
        <f>VLOOKUP($A23,'Return Data'!$A$7:$R$526,16,0)</f>
        <v>2.1967861502558801</v>
      </c>
      <c r="Q23" s="70">
        <f>RANK(P23,P$8:P$71,0)</f>
        <v>24</v>
      </c>
      <c r="R23" s="69">
        <f>VLOOKUP($A23,'Return Data'!$A$7:$R$526,17,0)</f>
        <v>10.428867531894699</v>
      </c>
      <c r="S23" s="71">
        <f t="shared" si="5"/>
        <v>25</v>
      </c>
    </row>
    <row r="24" spans="1:19" x14ac:dyDescent="0.25">
      <c r="A24" s="67" t="s">
        <v>179</v>
      </c>
      <c r="B24" s="68">
        <f>VLOOKUP($A24,'Return Data'!$A$7:$R$526,2,0)</f>
        <v>43973</v>
      </c>
      <c r="C24" s="69">
        <f>VLOOKUP($A24,'Return Data'!$A$7:$R$526,3,0)</f>
        <v>320.61</v>
      </c>
      <c r="D24" s="69">
        <f>VLOOKUP($A24,'Return Data'!$A$7:$R$526,11,0)</f>
        <v>0</v>
      </c>
      <c r="E24" s="70">
        <f t="shared" si="0"/>
        <v>1</v>
      </c>
      <c r="F24" s="69">
        <f>VLOOKUP($A24,'Return Data'!$A$7:$R$526,12,0)</f>
        <v>0</v>
      </c>
      <c r="G24" s="70">
        <f t="shared" si="1"/>
        <v>1</v>
      </c>
      <c r="H24" s="69">
        <f>VLOOKUP($A24,'Return Data'!$A$7:$R$526,13,0)</f>
        <v>0</v>
      </c>
      <c r="I24" s="70">
        <f t="shared" si="2"/>
        <v>1</v>
      </c>
      <c r="J24" s="69">
        <f>VLOOKUP($A24,'Return Data'!$A$7:$R$526,14,0)</f>
        <v>-20.9007771412744</v>
      </c>
      <c r="K24" s="70">
        <f t="shared" si="3"/>
        <v>40</v>
      </c>
      <c r="L24" s="69">
        <f>VLOOKUP($A24,'Return Data'!$A$7:$R$526,18,0)</f>
        <v>0</v>
      </c>
      <c r="M24" s="70">
        <f t="shared" si="6"/>
        <v>1</v>
      </c>
      <c r="N24" s="69">
        <f>VLOOKUP($A24,'Return Data'!$A$7:$R$526,15,0)</f>
        <v>-1.4495513082939899</v>
      </c>
      <c r="O24" s="70">
        <f t="shared" si="7"/>
        <v>20</v>
      </c>
      <c r="P24" s="69">
        <f>VLOOKUP($A24,'Return Data'!$A$7:$R$526,16,0)</f>
        <v>3.2982243040361801</v>
      </c>
      <c r="Q24" s="70">
        <f>RANK(P24,P$8:P$71,0)</f>
        <v>20</v>
      </c>
      <c r="R24" s="69">
        <f>VLOOKUP($A24,'Return Data'!$A$7:$R$526,17,0)</f>
        <v>13.7420362609816</v>
      </c>
      <c r="S24" s="71">
        <f t="shared" si="5"/>
        <v>14</v>
      </c>
    </row>
    <row r="25" spans="1:19" x14ac:dyDescent="0.25">
      <c r="A25" s="67" t="s">
        <v>180</v>
      </c>
      <c r="B25" s="68">
        <f>VLOOKUP($A25,'Return Data'!$A$7:$R$526,2,0)</f>
        <v>43973</v>
      </c>
      <c r="C25" s="69">
        <f>VLOOKUP($A25,'Return Data'!$A$7:$R$526,3,0)</f>
        <v>7.99</v>
      </c>
      <c r="D25" s="69">
        <f>VLOOKUP($A25,'Return Data'!$A$7:$R$526,11,0)</f>
        <v>0</v>
      </c>
      <c r="E25" s="70">
        <f t="shared" si="0"/>
        <v>1</v>
      </c>
      <c r="F25" s="69">
        <f>VLOOKUP($A25,'Return Data'!$A$7:$R$526,12,0)</f>
        <v>0</v>
      </c>
      <c r="G25" s="70">
        <f t="shared" si="1"/>
        <v>1</v>
      </c>
      <c r="H25" s="69">
        <f>VLOOKUP($A25,'Return Data'!$A$7:$R$526,13,0)</f>
        <v>0</v>
      </c>
      <c r="I25" s="70">
        <f t="shared" si="2"/>
        <v>1</v>
      </c>
      <c r="J25" s="69">
        <f>VLOOKUP($A25,'Return Data'!$A$7:$R$526,14,0)</f>
        <v>-27.551328502415501</v>
      </c>
      <c r="K25" s="70">
        <f t="shared" si="3"/>
        <v>53</v>
      </c>
      <c r="L25" s="69"/>
      <c r="M25" s="70"/>
      <c r="N25" s="69"/>
      <c r="O25" s="70"/>
      <c r="P25" s="69"/>
      <c r="Q25" s="70"/>
      <c r="R25" s="69">
        <f>VLOOKUP($A25,'Return Data'!$A$7:$R$526,17,0)</f>
        <v>-9.2749683944374208</v>
      </c>
      <c r="S25" s="71">
        <f t="shared" si="5"/>
        <v>55</v>
      </c>
    </row>
    <row r="26" spans="1:19" x14ac:dyDescent="0.25">
      <c r="A26" s="67" t="s">
        <v>181</v>
      </c>
      <c r="B26" s="68">
        <f>VLOOKUP($A26,'Return Data'!$A$7:$R$526,2,0)</f>
        <v>43973</v>
      </c>
      <c r="C26" s="69">
        <f>VLOOKUP($A26,'Return Data'!$A$7:$R$526,3,0)</f>
        <v>23.89</v>
      </c>
      <c r="D26" s="69">
        <f>VLOOKUP($A26,'Return Data'!$A$7:$R$526,11,0)</f>
        <v>0</v>
      </c>
      <c r="E26" s="70">
        <f t="shared" si="0"/>
        <v>1</v>
      </c>
      <c r="F26" s="69">
        <f>VLOOKUP($A26,'Return Data'!$A$7:$R$526,12,0)</f>
        <v>0</v>
      </c>
      <c r="G26" s="70">
        <f t="shared" si="1"/>
        <v>1</v>
      </c>
      <c r="H26" s="69">
        <f>VLOOKUP($A26,'Return Data'!$A$7:$R$526,13,0)</f>
        <v>0</v>
      </c>
      <c r="I26" s="70">
        <f t="shared" si="2"/>
        <v>1</v>
      </c>
      <c r="J26" s="69">
        <f>VLOOKUP($A26,'Return Data'!$A$7:$R$526,14,0)</f>
        <v>-13.2486388384755</v>
      </c>
      <c r="K26" s="70">
        <f t="shared" si="3"/>
        <v>11</v>
      </c>
      <c r="L26" s="69">
        <f>VLOOKUP($A26,'Return Data'!$A$7:$R$526,18,0)</f>
        <v>0</v>
      </c>
      <c r="M26" s="70">
        <f>RANK(L26,L$8:L$71,0)</f>
        <v>1</v>
      </c>
      <c r="N26" s="69">
        <f>VLOOKUP($A26,'Return Data'!$A$7:$R$526,15,0)</f>
        <v>-0.38580130402351098</v>
      </c>
      <c r="O26" s="70">
        <f>RANK(N26,N$8:N$71,0)</f>
        <v>13</v>
      </c>
      <c r="P26" s="69">
        <f>VLOOKUP($A26,'Return Data'!$A$7:$R$526,16,0)</f>
        <v>3.0342832441060099</v>
      </c>
      <c r="Q26" s="70">
        <f>RANK(P26,P$8:P$71,0)</f>
        <v>22</v>
      </c>
      <c r="R26" s="69">
        <f>VLOOKUP($A26,'Return Data'!$A$7:$R$526,17,0)</f>
        <v>20.727105478332</v>
      </c>
      <c r="S26" s="71">
        <f t="shared" si="5"/>
        <v>4</v>
      </c>
    </row>
    <row r="27" spans="1:19" x14ac:dyDescent="0.25">
      <c r="A27" s="67" t="s">
        <v>182</v>
      </c>
      <c r="B27" s="68">
        <f>VLOOKUP($A27,'Return Data'!$A$7:$R$526,2,0)</f>
        <v>43973</v>
      </c>
      <c r="C27" s="69">
        <f>VLOOKUP($A27,'Return Data'!$A$7:$R$526,3,0)</f>
        <v>43.96</v>
      </c>
      <c r="D27" s="69">
        <f>VLOOKUP($A27,'Return Data'!$A$7:$R$526,11,0)</f>
        <v>0</v>
      </c>
      <c r="E27" s="70">
        <f t="shared" si="0"/>
        <v>1</v>
      </c>
      <c r="F27" s="69">
        <f>VLOOKUP($A27,'Return Data'!$A$7:$R$526,12,0)</f>
        <v>0</v>
      </c>
      <c r="G27" s="70">
        <f t="shared" si="1"/>
        <v>1</v>
      </c>
      <c r="H27" s="69">
        <f>VLOOKUP($A27,'Return Data'!$A$7:$R$526,13,0)</f>
        <v>0</v>
      </c>
      <c r="I27" s="70">
        <f t="shared" si="2"/>
        <v>1</v>
      </c>
      <c r="J27" s="69">
        <f>VLOOKUP($A27,'Return Data'!$A$7:$R$526,14,0)</f>
        <v>-26.4526815047005</v>
      </c>
      <c r="K27" s="70">
        <f t="shared" si="3"/>
        <v>49</v>
      </c>
      <c r="L27" s="69">
        <f>VLOOKUP($A27,'Return Data'!$A$7:$R$526,18,0)</f>
        <v>0</v>
      </c>
      <c r="M27" s="70">
        <f>RANK(L27,L$8:L$71,0)</f>
        <v>1</v>
      </c>
      <c r="N27" s="69">
        <f>VLOOKUP($A27,'Return Data'!$A$7:$R$526,15,0)</f>
        <v>-4.1722002458153904</v>
      </c>
      <c r="O27" s="70">
        <f>RANK(N27,N$8:N$71,0)</f>
        <v>33</v>
      </c>
      <c r="P27" s="69">
        <f>VLOOKUP($A27,'Return Data'!$A$7:$R$526,16,0)</f>
        <v>1.41378190315088</v>
      </c>
      <c r="Q27" s="70">
        <f>RANK(P27,P$8:P$71,0)</f>
        <v>27</v>
      </c>
      <c r="R27" s="69">
        <f>VLOOKUP($A27,'Return Data'!$A$7:$R$526,17,0)</f>
        <v>13.126530749075901</v>
      </c>
      <c r="S27" s="71">
        <f t="shared" si="5"/>
        <v>15</v>
      </c>
    </row>
    <row r="28" spans="1:19" x14ac:dyDescent="0.25">
      <c r="A28" s="67" t="s">
        <v>183</v>
      </c>
      <c r="B28" s="68">
        <f>VLOOKUP($A28,'Return Data'!$A$7:$R$526,2,0)</f>
        <v>43973</v>
      </c>
      <c r="C28" s="69">
        <f>VLOOKUP($A28,'Return Data'!$A$7:$R$526,3,0)</f>
        <v>7.85</v>
      </c>
      <c r="D28" s="69">
        <f>VLOOKUP($A28,'Return Data'!$A$7:$R$526,11,0)</f>
        <v>0</v>
      </c>
      <c r="E28" s="70">
        <f t="shared" si="0"/>
        <v>1</v>
      </c>
      <c r="F28" s="69">
        <f>VLOOKUP($A28,'Return Data'!$A$7:$R$526,12,0)</f>
        <v>0</v>
      </c>
      <c r="G28" s="70">
        <f t="shared" si="1"/>
        <v>1</v>
      </c>
      <c r="H28" s="69">
        <f>VLOOKUP($A28,'Return Data'!$A$7:$R$526,13,0)</f>
        <v>0</v>
      </c>
      <c r="I28" s="70">
        <f t="shared" si="2"/>
        <v>1</v>
      </c>
      <c r="J28" s="69">
        <f>VLOOKUP($A28,'Return Data'!$A$7:$R$526,14,0)</f>
        <v>-19.925023534588899</v>
      </c>
      <c r="K28" s="70">
        <f t="shared" si="3"/>
        <v>33</v>
      </c>
      <c r="L28" s="69">
        <f>VLOOKUP($A28,'Return Data'!$A$7:$R$526,18,0)</f>
        <v>0</v>
      </c>
      <c r="M28" s="70">
        <f>RANK(L28,L$8:L$71,0)</f>
        <v>1</v>
      </c>
      <c r="N28" s="69"/>
      <c r="O28" s="70"/>
      <c r="P28" s="69"/>
      <c r="Q28" s="70"/>
      <c r="R28" s="69">
        <f>VLOOKUP($A28,'Return Data'!$A$7:$R$526,17,0)</f>
        <v>-8.9583333333333393</v>
      </c>
      <c r="S28" s="71">
        <f t="shared" si="5"/>
        <v>53</v>
      </c>
    </row>
    <row r="29" spans="1:19" x14ac:dyDescent="0.25">
      <c r="A29" s="67" t="s">
        <v>184</v>
      </c>
      <c r="B29" s="68">
        <f>VLOOKUP($A29,'Return Data'!$A$7:$R$526,2,0)</f>
        <v>43973</v>
      </c>
      <c r="C29" s="69">
        <f>VLOOKUP($A29,'Return Data'!$A$7:$R$526,3,0)</f>
        <v>47.5</v>
      </c>
      <c r="D29" s="69">
        <f>VLOOKUP($A29,'Return Data'!$A$7:$R$526,11,0)</f>
        <v>0</v>
      </c>
      <c r="E29" s="70">
        <f t="shared" si="0"/>
        <v>1</v>
      </c>
      <c r="F29" s="69">
        <f>VLOOKUP($A29,'Return Data'!$A$7:$R$526,12,0)</f>
        <v>0</v>
      </c>
      <c r="G29" s="70">
        <f t="shared" si="1"/>
        <v>1</v>
      </c>
      <c r="H29" s="69">
        <f>VLOOKUP($A29,'Return Data'!$A$7:$R$526,13,0)</f>
        <v>0</v>
      </c>
      <c r="I29" s="70">
        <f t="shared" si="2"/>
        <v>1</v>
      </c>
      <c r="J29" s="69">
        <f>VLOOKUP($A29,'Return Data'!$A$7:$R$526,14,0)</f>
        <v>-14.513214921502801</v>
      </c>
      <c r="K29" s="70">
        <f t="shared" si="3"/>
        <v>12</v>
      </c>
      <c r="L29" s="69">
        <f>VLOOKUP($A29,'Return Data'!$A$7:$R$526,18,0)</f>
        <v>0</v>
      </c>
      <c r="M29" s="70">
        <f>RANK(L29,L$8:L$71,0)</f>
        <v>1</v>
      </c>
      <c r="N29" s="69">
        <f>VLOOKUP($A29,'Return Data'!$A$7:$R$526,15,0)</f>
        <v>1.9127678728120101</v>
      </c>
      <c r="O29" s="70">
        <f>RANK(N29,N$8:N$71,0)</f>
        <v>7</v>
      </c>
      <c r="P29" s="69">
        <f>VLOOKUP($A29,'Return Data'!$A$7:$R$526,16,0)</f>
        <v>6.2943202764488202</v>
      </c>
      <c r="Q29" s="70">
        <f>RANK(P29,P$8:P$71,0)</f>
        <v>6</v>
      </c>
      <c r="R29" s="69">
        <f>VLOOKUP($A29,'Return Data'!$A$7:$R$526,17,0)</f>
        <v>19.024937230700399</v>
      </c>
      <c r="S29" s="71">
        <f t="shared" si="5"/>
        <v>5</v>
      </c>
    </row>
    <row r="30" spans="1:19" x14ac:dyDescent="0.25">
      <c r="A30" s="67" t="s">
        <v>185</v>
      </c>
      <c r="B30" s="68">
        <f>VLOOKUP($A30,'Return Data'!$A$7:$R$526,2,0)</f>
        <v>43973</v>
      </c>
      <c r="C30" s="69">
        <f>VLOOKUP($A30,'Return Data'!$A$7:$R$526,3,0)</f>
        <v>8.0184999999999995</v>
      </c>
      <c r="D30" s="69">
        <f>VLOOKUP($A30,'Return Data'!$A$7:$R$526,11,0)</f>
        <v>0</v>
      </c>
      <c r="E30" s="70">
        <f t="shared" si="0"/>
        <v>1</v>
      </c>
      <c r="F30" s="69"/>
      <c r="G30" s="70"/>
      <c r="H30" s="69"/>
      <c r="I30" s="70"/>
      <c r="J30" s="69"/>
      <c r="K30" s="70"/>
      <c r="L30" s="69"/>
      <c r="M30" s="70"/>
      <c r="N30" s="69"/>
      <c r="O30" s="70"/>
      <c r="P30" s="69"/>
      <c r="Q30" s="70"/>
      <c r="R30" s="69">
        <f>VLOOKUP($A30,'Return Data'!$A$7:$R$526,17,0)</f>
        <v>-33.329377880184303</v>
      </c>
      <c r="S30" s="71">
        <f t="shared" si="5"/>
        <v>64</v>
      </c>
    </row>
    <row r="31" spans="1:19" x14ac:dyDescent="0.25">
      <c r="A31" s="67" t="s">
        <v>186</v>
      </c>
      <c r="B31" s="68">
        <f>VLOOKUP($A31,'Return Data'!$A$7:$R$526,2,0)</f>
        <v>43973</v>
      </c>
      <c r="C31" s="69">
        <f>VLOOKUP($A31,'Return Data'!$A$7:$R$526,3,0)</f>
        <v>14.6997</v>
      </c>
      <c r="D31" s="69">
        <f>VLOOKUP($A31,'Return Data'!$A$7:$R$526,11,0)</f>
        <v>0</v>
      </c>
      <c r="E31" s="70">
        <f t="shared" si="0"/>
        <v>1</v>
      </c>
      <c r="F31" s="69">
        <f>VLOOKUP($A31,'Return Data'!$A$7:$R$526,12,0)</f>
        <v>0</v>
      </c>
      <c r="G31" s="70">
        <f t="shared" ref="G31:G71" si="8">RANK(F31,F$8:F$71,0)</f>
        <v>1</v>
      </c>
      <c r="H31" s="69">
        <f>VLOOKUP($A31,'Return Data'!$A$7:$R$526,13,0)</f>
        <v>0</v>
      </c>
      <c r="I31" s="70">
        <f t="shared" ref="I31:I38" si="9">RANK(H31,H$8:H$71,0)</f>
        <v>1</v>
      </c>
      <c r="J31" s="69">
        <f>VLOOKUP($A31,'Return Data'!$A$7:$R$526,14,0)</f>
        <v>-19.943075610439202</v>
      </c>
      <c r="K31" s="70">
        <f t="shared" ref="K31:K38" si="10">RANK(J31,J$8:J$71,0)</f>
        <v>35</v>
      </c>
      <c r="L31" s="69">
        <f>VLOOKUP($A31,'Return Data'!$A$7:$R$526,18,0)</f>
        <v>0</v>
      </c>
      <c r="M31" s="70">
        <f t="shared" ref="M31:M38" si="11">RANK(L31,L$8:L$71,0)</f>
        <v>1</v>
      </c>
      <c r="N31" s="69">
        <f>VLOOKUP($A31,'Return Data'!$A$7:$R$526,15,0)</f>
        <v>-1.37343048078443</v>
      </c>
      <c r="O31" s="70">
        <f t="shared" ref="O31:O38" si="12">RANK(N31,N$8:N$71,0)</f>
        <v>18</v>
      </c>
      <c r="P31" s="69">
        <f>VLOOKUP($A31,'Return Data'!$A$7:$R$526,16,0)</f>
        <v>4.4116492704225401</v>
      </c>
      <c r="Q31" s="70">
        <f>RANK(P31,P$8:P$71,0)</f>
        <v>13</v>
      </c>
      <c r="R31" s="69">
        <f>VLOOKUP($A31,'Return Data'!$A$7:$R$526,17,0)</f>
        <v>14.299213783404101</v>
      </c>
      <c r="S31" s="71">
        <f t="shared" si="5"/>
        <v>12</v>
      </c>
    </row>
    <row r="32" spans="1:19" x14ac:dyDescent="0.25">
      <c r="A32" s="67" t="s">
        <v>187</v>
      </c>
      <c r="B32" s="68">
        <f>VLOOKUP($A32,'Return Data'!$A$7:$R$526,2,0)</f>
        <v>43973</v>
      </c>
      <c r="C32" s="69">
        <f>VLOOKUP($A32,'Return Data'!$A$7:$R$526,3,0)</f>
        <v>39.536000000000001</v>
      </c>
      <c r="D32" s="69">
        <f>VLOOKUP($A32,'Return Data'!$A$7:$R$526,11,0)</f>
        <v>0</v>
      </c>
      <c r="E32" s="70">
        <f t="shared" si="0"/>
        <v>1</v>
      </c>
      <c r="F32" s="69">
        <f>VLOOKUP($A32,'Return Data'!$A$7:$R$526,12,0)</f>
        <v>0</v>
      </c>
      <c r="G32" s="70">
        <f t="shared" si="8"/>
        <v>1</v>
      </c>
      <c r="H32" s="69">
        <f>VLOOKUP($A32,'Return Data'!$A$7:$R$526,13,0)</f>
        <v>0</v>
      </c>
      <c r="I32" s="70">
        <f t="shared" si="9"/>
        <v>1</v>
      </c>
      <c r="J32" s="69">
        <f>VLOOKUP($A32,'Return Data'!$A$7:$R$526,14,0)</f>
        <v>-17.738882127886399</v>
      </c>
      <c r="K32" s="70">
        <f t="shared" si="10"/>
        <v>23</v>
      </c>
      <c r="L32" s="69">
        <f>VLOOKUP($A32,'Return Data'!$A$7:$R$526,18,0)</f>
        <v>0</v>
      </c>
      <c r="M32" s="70">
        <f t="shared" si="11"/>
        <v>1</v>
      </c>
      <c r="N32" s="69">
        <f>VLOOKUP($A32,'Return Data'!$A$7:$R$526,15,0)</f>
        <v>-1.03331935567778</v>
      </c>
      <c r="O32" s="70">
        <f t="shared" si="12"/>
        <v>17</v>
      </c>
      <c r="P32" s="69">
        <f>VLOOKUP($A32,'Return Data'!$A$7:$R$526,16,0)</f>
        <v>4.7543088366113704</v>
      </c>
      <c r="Q32" s="70">
        <f>RANK(P32,P$8:P$71,0)</f>
        <v>12</v>
      </c>
      <c r="R32" s="69">
        <f>VLOOKUP($A32,'Return Data'!$A$7:$R$526,17,0)</f>
        <v>12.7909340128016</v>
      </c>
      <c r="S32" s="71">
        <f t="shared" si="5"/>
        <v>17</v>
      </c>
    </row>
    <row r="33" spans="1:19" x14ac:dyDescent="0.25">
      <c r="A33" s="67" t="s">
        <v>188</v>
      </c>
      <c r="B33" s="68">
        <f>VLOOKUP($A33,'Return Data'!$A$7:$R$526,2,0)</f>
        <v>43973</v>
      </c>
      <c r="C33" s="69">
        <f>VLOOKUP($A33,'Return Data'!$A$7:$R$526,3,0)</f>
        <v>44.567</v>
      </c>
      <c r="D33" s="69">
        <f>VLOOKUP($A33,'Return Data'!$A$7:$R$526,11,0)</f>
        <v>0</v>
      </c>
      <c r="E33" s="70">
        <f t="shared" si="0"/>
        <v>1</v>
      </c>
      <c r="F33" s="69">
        <f>VLOOKUP($A33,'Return Data'!$A$7:$R$526,12,0)</f>
        <v>0</v>
      </c>
      <c r="G33" s="70">
        <f t="shared" si="8"/>
        <v>1</v>
      </c>
      <c r="H33" s="69">
        <f>VLOOKUP($A33,'Return Data'!$A$7:$R$526,13,0)</f>
        <v>0</v>
      </c>
      <c r="I33" s="70">
        <f t="shared" si="9"/>
        <v>1</v>
      </c>
      <c r="J33" s="69">
        <f>VLOOKUP($A33,'Return Data'!$A$7:$R$526,14,0)</f>
        <v>-19.728877831014799</v>
      </c>
      <c r="K33" s="70">
        <f t="shared" si="10"/>
        <v>31</v>
      </c>
      <c r="L33" s="69">
        <f>VLOOKUP($A33,'Return Data'!$A$7:$R$526,18,0)</f>
        <v>0</v>
      </c>
      <c r="M33" s="70">
        <f t="shared" si="11"/>
        <v>1</v>
      </c>
      <c r="N33" s="69">
        <f>VLOOKUP($A33,'Return Data'!$A$7:$R$526,15,0)</f>
        <v>-3.9184171812476198</v>
      </c>
      <c r="O33" s="70">
        <f t="shared" si="12"/>
        <v>32</v>
      </c>
      <c r="P33" s="69">
        <f>VLOOKUP($A33,'Return Data'!$A$7:$R$526,16,0)</f>
        <v>3.4741329391120201</v>
      </c>
      <c r="Q33" s="70">
        <f>RANK(P33,P$8:P$71,0)</f>
        <v>19</v>
      </c>
      <c r="R33" s="69">
        <f>VLOOKUP($A33,'Return Data'!$A$7:$R$526,17,0)</f>
        <v>11.9608670790905</v>
      </c>
      <c r="S33" s="71">
        <f t="shared" si="5"/>
        <v>20</v>
      </c>
    </row>
    <row r="34" spans="1:19" x14ac:dyDescent="0.25">
      <c r="A34" s="67" t="s">
        <v>189</v>
      </c>
      <c r="B34" s="68">
        <f>VLOOKUP($A34,'Return Data'!$A$7:$R$526,2,0)</f>
        <v>43973</v>
      </c>
      <c r="C34" s="69">
        <f>VLOOKUP($A34,'Return Data'!$A$7:$R$526,3,0)</f>
        <v>57.815800000000003</v>
      </c>
      <c r="D34" s="69">
        <f>VLOOKUP($A34,'Return Data'!$A$7:$R$526,11,0)</f>
        <v>0</v>
      </c>
      <c r="E34" s="70">
        <f t="shared" si="0"/>
        <v>1</v>
      </c>
      <c r="F34" s="69">
        <f>VLOOKUP($A34,'Return Data'!$A$7:$R$526,12,0)</f>
        <v>0</v>
      </c>
      <c r="G34" s="70">
        <f t="shared" si="8"/>
        <v>1</v>
      </c>
      <c r="H34" s="69">
        <f>VLOOKUP($A34,'Return Data'!$A$7:$R$526,13,0)</f>
        <v>0</v>
      </c>
      <c r="I34" s="70">
        <f t="shared" si="9"/>
        <v>1</v>
      </c>
      <c r="J34" s="69">
        <f>VLOOKUP($A34,'Return Data'!$A$7:$R$526,14,0)</f>
        <v>-17.829934439113998</v>
      </c>
      <c r="K34" s="70">
        <f t="shared" si="10"/>
        <v>24</v>
      </c>
      <c r="L34" s="69">
        <f>VLOOKUP($A34,'Return Data'!$A$7:$R$526,18,0)</f>
        <v>0</v>
      </c>
      <c r="M34" s="70">
        <f t="shared" si="11"/>
        <v>1</v>
      </c>
      <c r="N34" s="69">
        <f>VLOOKUP($A34,'Return Data'!$A$7:$R$526,15,0)</f>
        <v>-2.79709441005206E-2</v>
      </c>
      <c r="O34" s="70">
        <f t="shared" si="12"/>
        <v>12</v>
      </c>
      <c r="P34" s="69">
        <f>VLOOKUP($A34,'Return Data'!$A$7:$R$526,16,0)</f>
        <v>2.2458941453774299</v>
      </c>
      <c r="Q34" s="70">
        <f>RANK(P34,P$8:P$71,0)</f>
        <v>23</v>
      </c>
      <c r="R34" s="69">
        <f>VLOOKUP($A34,'Return Data'!$A$7:$R$526,17,0)</f>
        <v>12.5444408809179</v>
      </c>
      <c r="S34" s="71">
        <f t="shared" si="5"/>
        <v>18</v>
      </c>
    </row>
    <row r="35" spans="1:19" x14ac:dyDescent="0.25">
      <c r="A35" s="67" t="s">
        <v>190</v>
      </c>
      <c r="B35" s="68">
        <f>VLOOKUP($A35,'Return Data'!$A$7:$R$526,2,0)</f>
        <v>43973</v>
      </c>
      <c r="C35" s="69">
        <f>VLOOKUP($A35,'Return Data'!$A$7:$R$526,3,0)</f>
        <v>9.7932000000000006</v>
      </c>
      <c r="D35" s="69">
        <f>VLOOKUP($A35,'Return Data'!$A$7:$R$526,11,0)</f>
        <v>0</v>
      </c>
      <c r="E35" s="70">
        <f t="shared" si="0"/>
        <v>1</v>
      </c>
      <c r="F35" s="69">
        <f>VLOOKUP($A35,'Return Data'!$A$7:$R$526,12,0)</f>
        <v>0</v>
      </c>
      <c r="G35" s="70">
        <f t="shared" si="8"/>
        <v>1</v>
      </c>
      <c r="H35" s="69">
        <f>VLOOKUP($A35,'Return Data'!$A$7:$R$526,13,0)</f>
        <v>0</v>
      </c>
      <c r="I35" s="70">
        <f t="shared" si="9"/>
        <v>1</v>
      </c>
      <c r="J35" s="69">
        <f>VLOOKUP($A35,'Return Data'!$A$7:$R$526,14,0)</f>
        <v>-19.992252105174899</v>
      </c>
      <c r="K35" s="70">
        <f t="shared" si="10"/>
        <v>36</v>
      </c>
      <c r="L35" s="69">
        <f>VLOOKUP($A35,'Return Data'!$A$7:$R$526,18,0)</f>
        <v>0</v>
      </c>
      <c r="M35" s="70">
        <f t="shared" si="11"/>
        <v>1</v>
      </c>
      <c r="N35" s="69">
        <f>VLOOKUP($A35,'Return Data'!$A$7:$R$526,15,0)</f>
        <v>-4.5405596398875696</v>
      </c>
      <c r="O35" s="70">
        <f t="shared" si="12"/>
        <v>35</v>
      </c>
      <c r="P35" s="69"/>
      <c r="Q35" s="70"/>
      <c r="R35" s="69">
        <f>VLOOKUP($A35,'Return Data'!$A$7:$R$526,17,0)</f>
        <v>-0.57532012195121696</v>
      </c>
      <c r="S35" s="71">
        <f t="shared" si="5"/>
        <v>44</v>
      </c>
    </row>
    <row r="36" spans="1:19" x14ac:dyDescent="0.25">
      <c r="A36" s="67" t="s">
        <v>191</v>
      </c>
      <c r="B36" s="68">
        <f>VLOOKUP($A36,'Return Data'!$A$7:$R$526,2,0)</f>
        <v>43973</v>
      </c>
      <c r="C36" s="69">
        <f>VLOOKUP($A36,'Return Data'!$A$7:$R$526,3,0)</f>
        <v>15.265000000000001</v>
      </c>
      <c r="D36" s="69">
        <f>VLOOKUP($A36,'Return Data'!$A$7:$R$526,11,0)</f>
        <v>0</v>
      </c>
      <c r="E36" s="70">
        <f t="shared" si="0"/>
        <v>1</v>
      </c>
      <c r="F36" s="69">
        <f>VLOOKUP($A36,'Return Data'!$A$7:$R$526,12,0)</f>
        <v>0</v>
      </c>
      <c r="G36" s="70">
        <f t="shared" si="8"/>
        <v>1</v>
      </c>
      <c r="H36" s="69">
        <f>VLOOKUP($A36,'Return Data'!$A$7:$R$526,13,0)</f>
        <v>0</v>
      </c>
      <c r="I36" s="70">
        <f t="shared" si="9"/>
        <v>1</v>
      </c>
      <c r="J36" s="69">
        <f>VLOOKUP($A36,'Return Data'!$A$7:$R$526,14,0)</f>
        <v>-16.8653980457313</v>
      </c>
      <c r="K36" s="70">
        <f t="shared" si="10"/>
        <v>20</v>
      </c>
      <c r="L36" s="69">
        <f>VLOOKUP($A36,'Return Data'!$A$7:$R$526,18,0)</f>
        <v>0</v>
      </c>
      <c r="M36" s="70">
        <f t="shared" si="11"/>
        <v>1</v>
      </c>
      <c r="N36" s="69">
        <f>VLOOKUP($A36,'Return Data'!$A$7:$R$526,15,0)</f>
        <v>2.05696547963622</v>
      </c>
      <c r="O36" s="70">
        <f t="shared" si="12"/>
        <v>6</v>
      </c>
      <c r="P36" s="69"/>
      <c r="Q36" s="70"/>
      <c r="R36" s="69">
        <f>VLOOKUP($A36,'Return Data'!$A$7:$R$526,17,0)</f>
        <v>11.958462974486601</v>
      </c>
      <c r="S36" s="71">
        <f t="shared" si="5"/>
        <v>21</v>
      </c>
    </row>
    <row r="37" spans="1:19" x14ac:dyDescent="0.25">
      <c r="A37" s="67" t="s">
        <v>192</v>
      </c>
      <c r="B37" s="68">
        <f>VLOOKUP($A37,'Return Data'!$A$7:$R$526,2,0)</f>
        <v>43973</v>
      </c>
      <c r="C37" s="69">
        <f>VLOOKUP($A37,'Return Data'!$A$7:$R$526,3,0)</f>
        <v>14.6563</v>
      </c>
      <c r="D37" s="69">
        <f>VLOOKUP($A37,'Return Data'!$A$7:$R$526,11,0)</f>
        <v>0</v>
      </c>
      <c r="E37" s="70">
        <f t="shared" si="0"/>
        <v>1</v>
      </c>
      <c r="F37" s="69">
        <f>VLOOKUP($A37,'Return Data'!$A$7:$R$526,12,0)</f>
        <v>0</v>
      </c>
      <c r="G37" s="70">
        <f t="shared" si="8"/>
        <v>1</v>
      </c>
      <c r="H37" s="69">
        <f>VLOOKUP($A37,'Return Data'!$A$7:$R$526,13,0)</f>
        <v>0</v>
      </c>
      <c r="I37" s="70">
        <f t="shared" si="9"/>
        <v>1</v>
      </c>
      <c r="J37" s="69">
        <f>VLOOKUP($A37,'Return Data'!$A$7:$R$526,14,0)</f>
        <v>-18.846183060986199</v>
      </c>
      <c r="K37" s="70">
        <f t="shared" si="10"/>
        <v>26</v>
      </c>
      <c r="L37" s="69">
        <f>VLOOKUP($A37,'Return Data'!$A$7:$R$526,18,0)</f>
        <v>0</v>
      </c>
      <c r="M37" s="70">
        <f t="shared" si="11"/>
        <v>1</v>
      </c>
      <c r="N37" s="69">
        <f>VLOOKUP($A37,'Return Data'!$A$7:$R$526,15,0)</f>
        <v>-2.2583923035586402</v>
      </c>
      <c r="O37" s="70">
        <f t="shared" si="12"/>
        <v>23</v>
      </c>
      <c r="P37" s="69">
        <f>VLOOKUP($A37,'Return Data'!$A$7:$R$526,16,0)</f>
        <v>7.0748640165287204</v>
      </c>
      <c r="Q37" s="70">
        <f>RANK(P37,P$8:P$71,0)</f>
        <v>3</v>
      </c>
      <c r="R37" s="69">
        <f>VLOOKUP($A37,'Return Data'!$A$7:$R$526,17,0)</f>
        <v>8.7245867556468202</v>
      </c>
      <c r="S37" s="71">
        <f t="shared" si="5"/>
        <v>29</v>
      </c>
    </row>
    <row r="38" spans="1:19" x14ac:dyDescent="0.25">
      <c r="A38" s="67" t="s">
        <v>193</v>
      </c>
      <c r="B38" s="68">
        <f>VLOOKUP($A38,'Return Data'!$A$7:$R$526,2,0)</f>
        <v>43973</v>
      </c>
      <c r="C38" s="69">
        <f>VLOOKUP($A38,'Return Data'!$A$7:$R$526,3,0)</f>
        <v>38.391399999999997</v>
      </c>
      <c r="D38" s="69">
        <f>VLOOKUP($A38,'Return Data'!$A$7:$R$526,11,0)</f>
        <v>0</v>
      </c>
      <c r="E38" s="70">
        <f t="shared" si="0"/>
        <v>1</v>
      </c>
      <c r="F38" s="69">
        <f>VLOOKUP($A38,'Return Data'!$A$7:$R$526,12,0)</f>
        <v>0</v>
      </c>
      <c r="G38" s="70">
        <f t="shared" si="8"/>
        <v>1</v>
      </c>
      <c r="H38" s="69">
        <f>VLOOKUP($A38,'Return Data'!$A$7:$R$526,13,0)</f>
        <v>0</v>
      </c>
      <c r="I38" s="70">
        <f t="shared" si="9"/>
        <v>1</v>
      </c>
      <c r="J38" s="69">
        <f>VLOOKUP($A38,'Return Data'!$A$7:$R$526,14,0)</f>
        <v>-33.878817163634103</v>
      </c>
      <c r="K38" s="70">
        <f t="shared" si="10"/>
        <v>57</v>
      </c>
      <c r="L38" s="69">
        <f>VLOOKUP($A38,'Return Data'!$A$7:$R$526,18,0)</f>
        <v>0</v>
      </c>
      <c r="M38" s="70">
        <f t="shared" si="11"/>
        <v>1</v>
      </c>
      <c r="N38" s="69">
        <f>VLOOKUP($A38,'Return Data'!$A$7:$R$526,15,0)</f>
        <v>-11.421703650874299</v>
      </c>
      <c r="O38" s="70">
        <f t="shared" si="12"/>
        <v>47</v>
      </c>
      <c r="P38" s="69">
        <f>VLOOKUP($A38,'Return Data'!$A$7:$R$526,16,0)</f>
        <v>-3.9943722280591998</v>
      </c>
      <c r="Q38" s="70">
        <f>RANK(P38,P$8:P$71,0)</f>
        <v>37</v>
      </c>
      <c r="R38" s="69">
        <f>VLOOKUP($A38,'Return Data'!$A$7:$R$526,17,0)</f>
        <v>7.4173946964505602</v>
      </c>
      <c r="S38" s="71">
        <f t="shared" si="5"/>
        <v>33</v>
      </c>
    </row>
    <row r="39" spans="1:19" x14ac:dyDescent="0.25">
      <c r="A39" s="67" t="s">
        <v>194</v>
      </c>
      <c r="B39" s="68">
        <f>VLOOKUP($A39,'Return Data'!$A$7:$R$526,2,0)</f>
        <v>43973</v>
      </c>
      <c r="C39" s="69">
        <f>VLOOKUP($A39,'Return Data'!$A$7:$R$526,3,0)</f>
        <v>9.2414000000000005</v>
      </c>
      <c r="D39" s="69">
        <f>VLOOKUP($A39,'Return Data'!$A$7:$R$526,11,0)</f>
        <v>0</v>
      </c>
      <c r="E39" s="70">
        <f t="shared" si="0"/>
        <v>1</v>
      </c>
      <c r="F39" s="69">
        <f>VLOOKUP($A39,'Return Data'!$A$7:$R$526,12,0)</f>
        <v>0</v>
      </c>
      <c r="G39" s="70">
        <f t="shared" si="8"/>
        <v>1</v>
      </c>
      <c r="H39" s="69"/>
      <c r="I39" s="70"/>
      <c r="J39" s="69"/>
      <c r="K39" s="70"/>
      <c r="L39" s="69"/>
      <c r="M39" s="70"/>
      <c r="N39" s="69"/>
      <c r="O39" s="70"/>
      <c r="P39" s="69"/>
      <c r="Q39" s="70"/>
      <c r="R39" s="69">
        <f>VLOOKUP($A39,'Return Data'!$A$7:$R$526,17,0)</f>
        <v>-9.1382508250824994</v>
      </c>
      <c r="S39" s="71">
        <f t="shared" si="5"/>
        <v>54</v>
      </c>
    </row>
    <row r="40" spans="1:19" x14ac:dyDescent="0.25">
      <c r="A40" s="67" t="s">
        <v>195</v>
      </c>
      <c r="B40" s="68">
        <f>VLOOKUP($A40,'Return Data'!$A$7:$R$526,2,0)</f>
        <v>43973</v>
      </c>
      <c r="C40" s="69">
        <f>VLOOKUP($A40,'Return Data'!$A$7:$R$526,3,0)</f>
        <v>12.19</v>
      </c>
      <c r="D40" s="69">
        <f>VLOOKUP($A40,'Return Data'!$A$7:$R$526,11,0)</f>
        <v>0</v>
      </c>
      <c r="E40" s="70">
        <f t="shared" ref="E40:E71" si="13">RANK(D40,D$8:D$71,0)</f>
        <v>1</v>
      </c>
      <c r="F40" s="69">
        <f>VLOOKUP($A40,'Return Data'!$A$7:$R$526,12,0)</f>
        <v>0</v>
      </c>
      <c r="G40" s="70">
        <f t="shared" si="8"/>
        <v>1</v>
      </c>
      <c r="H40" s="69">
        <f>VLOOKUP($A40,'Return Data'!$A$7:$R$526,13,0)</f>
        <v>0</v>
      </c>
      <c r="I40" s="70">
        <f t="shared" ref="I40:I71" si="14">RANK(H40,H$8:H$71,0)</f>
        <v>1</v>
      </c>
      <c r="J40" s="69">
        <f>VLOOKUP($A40,'Return Data'!$A$7:$R$526,14,0)</f>
        <v>-19.165516916714701</v>
      </c>
      <c r="K40" s="70">
        <f t="shared" ref="K40:K71" si="15">RANK(J40,J$8:J$71,0)</f>
        <v>28</v>
      </c>
      <c r="L40" s="69">
        <f>VLOOKUP($A40,'Return Data'!$A$7:$R$526,18,0)</f>
        <v>0</v>
      </c>
      <c r="M40" s="70">
        <f t="shared" ref="M40:M49" si="16">RANK(L40,L$8:L$71,0)</f>
        <v>1</v>
      </c>
      <c r="N40" s="69">
        <f>VLOOKUP($A40,'Return Data'!$A$7:$R$526,15,0)</f>
        <v>-1.3876216545012201</v>
      </c>
      <c r="O40" s="70">
        <f t="shared" ref="O40:O48" si="17">RANK(N40,N$8:N$71,0)</f>
        <v>19</v>
      </c>
      <c r="P40" s="69"/>
      <c r="Q40" s="70"/>
      <c r="R40" s="69">
        <f>VLOOKUP($A40,'Return Data'!$A$7:$R$526,17,0)</f>
        <v>4.9221059113300498</v>
      </c>
      <c r="S40" s="71">
        <f t="shared" ref="S40:S71" si="18">RANK(R40,R$8:R$71,0)</f>
        <v>36</v>
      </c>
    </row>
    <row r="41" spans="1:19" x14ac:dyDescent="0.25">
      <c r="A41" s="67" t="s">
        <v>196</v>
      </c>
      <c r="B41" s="68">
        <f>VLOOKUP($A41,'Return Data'!$A$7:$R$526,2,0)</f>
        <v>43973</v>
      </c>
      <c r="C41" s="69">
        <f>VLOOKUP($A41,'Return Data'!$A$7:$R$526,3,0)</f>
        <v>155.18</v>
      </c>
      <c r="D41" s="69">
        <f>VLOOKUP($A41,'Return Data'!$A$7:$R$526,11,0)</f>
        <v>0</v>
      </c>
      <c r="E41" s="70">
        <f t="shared" si="13"/>
        <v>1</v>
      </c>
      <c r="F41" s="69">
        <f>VLOOKUP($A41,'Return Data'!$A$7:$R$526,12,0)</f>
        <v>0</v>
      </c>
      <c r="G41" s="70">
        <f t="shared" si="8"/>
        <v>1</v>
      </c>
      <c r="H41" s="69">
        <f>VLOOKUP($A41,'Return Data'!$A$7:$R$526,13,0)</f>
        <v>0</v>
      </c>
      <c r="I41" s="70">
        <f t="shared" si="14"/>
        <v>1</v>
      </c>
      <c r="J41" s="69">
        <f>VLOOKUP($A41,'Return Data'!$A$7:$R$526,14,0)</f>
        <v>-22.924785420819301</v>
      </c>
      <c r="K41" s="70">
        <f t="shared" si="15"/>
        <v>45</v>
      </c>
      <c r="L41" s="69">
        <f>VLOOKUP($A41,'Return Data'!$A$7:$R$526,18,0)</f>
        <v>0</v>
      </c>
      <c r="M41" s="70">
        <f t="shared" si="16"/>
        <v>1</v>
      </c>
      <c r="N41" s="69">
        <f>VLOOKUP($A41,'Return Data'!$A$7:$R$526,15,0)</f>
        <v>-5.4538757877189603</v>
      </c>
      <c r="O41" s="70">
        <f t="shared" si="17"/>
        <v>39</v>
      </c>
      <c r="P41" s="69">
        <f>VLOOKUP($A41,'Return Data'!$A$7:$R$526,16,0)</f>
        <v>-0.18494703420962499</v>
      </c>
      <c r="Q41" s="70">
        <f t="shared" ref="Q41:Q46" si="19">RANK(P41,P$8:P$71,0)</f>
        <v>35</v>
      </c>
      <c r="R41" s="69">
        <f>VLOOKUP($A41,'Return Data'!$A$7:$R$526,17,0)</f>
        <v>7.0837213550792901</v>
      </c>
      <c r="S41" s="71">
        <f t="shared" si="18"/>
        <v>34</v>
      </c>
    </row>
    <row r="42" spans="1:19" x14ac:dyDescent="0.25">
      <c r="A42" s="67" t="s">
        <v>197</v>
      </c>
      <c r="B42" s="68">
        <f>VLOOKUP($A42,'Return Data'!$A$7:$R$526,2,0)</f>
        <v>43973</v>
      </c>
      <c r="C42" s="69">
        <f>VLOOKUP($A42,'Return Data'!$A$7:$R$526,3,0)</f>
        <v>166.96</v>
      </c>
      <c r="D42" s="69">
        <f>VLOOKUP($A42,'Return Data'!$A$7:$R$526,11,0)</f>
        <v>0</v>
      </c>
      <c r="E42" s="70">
        <f t="shared" si="13"/>
        <v>1</v>
      </c>
      <c r="F42" s="69">
        <f>VLOOKUP($A42,'Return Data'!$A$7:$R$526,12,0)</f>
        <v>0</v>
      </c>
      <c r="G42" s="70">
        <f t="shared" si="8"/>
        <v>1</v>
      </c>
      <c r="H42" s="69">
        <f>VLOOKUP($A42,'Return Data'!$A$7:$R$526,13,0)</f>
        <v>0</v>
      </c>
      <c r="I42" s="70">
        <f t="shared" si="14"/>
        <v>1</v>
      </c>
      <c r="J42" s="69">
        <f>VLOOKUP($A42,'Return Data'!$A$7:$R$526,14,0)</f>
        <v>-22.080895926153602</v>
      </c>
      <c r="K42" s="70">
        <f t="shared" si="15"/>
        <v>44</v>
      </c>
      <c r="L42" s="69">
        <f>VLOOKUP($A42,'Return Data'!$A$7:$R$526,18,0)</f>
        <v>0</v>
      </c>
      <c r="M42" s="70">
        <f t="shared" si="16"/>
        <v>1</v>
      </c>
      <c r="N42" s="69">
        <f>VLOOKUP($A42,'Return Data'!$A$7:$R$526,15,0)</f>
        <v>-3.7632316962746701</v>
      </c>
      <c r="O42" s="70">
        <f t="shared" si="17"/>
        <v>31</v>
      </c>
      <c r="P42" s="69">
        <f>VLOOKUP($A42,'Return Data'!$A$7:$R$526,16,0)</f>
        <v>3.5116445801244298</v>
      </c>
      <c r="Q42" s="70">
        <f t="shared" si="19"/>
        <v>18</v>
      </c>
      <c r="R42" s="69">
        <f>VLOOKUP($A42,'Return Data'!$A$7:$R$526,17,0)</f>
        <v>12.8307202484242</v>
      </c>
      <c r="S42" s="71">
        <f t="shared" si="18"/>
        <v>16</v>
      </c>
    </row>
    <row r="43" spans="1:19" x14ac:dyDescent="0.25">
      <c r="A43" s="67" t="s">
        <v>198</v>
      </c>
      <c r="B43" s="68">
        <f>VLOOKUP($A43,'Return Data'!$A$7:$R$526,2,0)</f>
        <v>43973</v>
      </c>
      <c r="C43" s="69">
        <f>VLOOKUP($A43,'Return Data'!$A$7:$R$526,3,0)</f>
        <v>84.389399999999995</v>
      </c>
      <c r="D43" s="69">
        <f>VLOOKUP($A43,'Return Data'!$A$7:$R$526,11,0)</f>
        <v>0</v>
      </c>
      <c r="E43" s="70">
        <f t="shared" si="13"/>
        <v>1</v>
      </c>
      <c r="F43" s="69">
        <f>VLOOKUP($A43,'Return Data'!$A$7:$R$526,12,0)</f>
        <v>0</v>
      </c>
      <c r="G43" s="70">
        <f t="shared" si="8"/>
        <v>1</v>
      </c>
      <c r="H43" s="69">
        <f>VLOOKUP($A43,'Return Data'!$A$7:$R$526,13,0)</f>
        <v>0</v>
      </c>
      <c r="I43" s="70">
        <f t="shared" si="14"/>
        <v>1</v>
      </c>
      <c r="J43" s="69">
        <f>VLOOKUP($A43,'Return Data'!$A$7:$R$526,14,0)</f>
        <v>-10.0414485258403</v>
      </c>
      <c r="K43" s="70">
        <f t="shared" si="15"/>
        <v>6</v>
      </c>
      <c r="L43" s="69">
        <f>VLOOKUP($A43,'Return Data'!$A$7:$R$526,18,0)</f>
        <v>0</v>
      </c>
      <c r="M43" s="70">
        <f t="shared" si="16"/>
        <v>1</v>
      </c>
      <c r="N43" s="69">
        <f>VLOOKUP($A43,'Return Data'!$A$7:$R$526,15,0)</f>
        <v>0.74416754277319896</v>
      </c>
      <c r="O43" s="70">
        <f t="shared" si="17"/>
        <v>9</v>
      </c>
      <c r="P43" s="69">
        <f>VLOOKUP($A43,'Return Data'!$A$7:$R$526,16,0)</f>
        <v>8.4029131115518592</v>
      </c>
      <c r="Q43" s="70">
        <f t="shared" si="19"/>
        <v>2</v>
      </c>
      <c r="R43" s="69">
        <f>VLOOKUP($A43,'Return Data'!$A$7:$R$526,17,0)</f>
        <v>15.6661962367043</v>
      </c>
      <c r="S43" s="71">
        <f t="shared" si="18"/>
        <v>10</v>
      </c>
    </row>
    <row r="44" spans="1:19" x14ac:dyDescent="0.25">
      <c r="A44" s="67" t="s">
        <v>199</v>
      </c>
      <c r="B44" s="68">
        <f>VLOOKUP($A44,'Return Data'!$A$7:$R$526,2,0)</f>
        <v>43973</v>
      </c>
      <c r="C44" s="69">
        <f>VLOOKUP($A44,'Return Data'!$A$7:$R$526,3,0)</f>
        <v>39.86</v>
      </c>
      <c r="D44" s="69">
        <f>VLOOKUP($A44,'Return Data'!$A$7:$R$526,11,0)</f>
        <v>0</v>
      </c>
      <c r="E44" s="70">
        <f t="shared" si="13"/>
        <v>1</v>
      </c>
      <c r="F44" s="69">
        <f>VLOOKUP($A44,'Return Data'!$A$7:$R$526,12,0)</f>
        <v>0</v>
      </c>
      <c r="G44" s="70">
        <f t="shared" si="8"/>
        <v>1</v>
      </c>
      <c r="H44" s="69">
        <f>VLOOKUP($A44,'Return Data'!$A$7:$R$526,13,0)</f>
        <v>0</v>
      </c>
      <c r="I44" s="70">
        <f t="shared" si="14"/>
        <v>1</v>
      </c>
      <c r="J44" s="69">
        <f>VLOOKUP($A44,'Return Data'!$A$7:$R$526,14,0)</f>
        <v>-27.042385946822002</v>
      </c>
      <c r="K44" s="70">
        <f t="shared" si="15"/>
        <v>52</v>
      </c>
      <c r="L44" s="69">
        <f>VLOOKUP($A44,'Return Data'!$A$7:$R$526,18,0)</f>
        <v>0</v>
      </c>
      <c r="M44" s="70">
        <f t="shared" si="16"/>
        <v>1</v>
      </c>
      <c r="N44" s="69">
        <f>VLOOKUP($A44,'Return Data'!$A$7:$R$526,15,0)</f>
        <v>-6.3001861937483996</v>
      </c>
      <c r="O44" s="70">
        <f t="shared" si="17"/>
        <v>42</v>
      </c>
      <c r="P44" s="69">
        <f>VLOOKUP($A44,'Return Data'!$A$7:$R$526,16,0)</f>
        <v>0.90642863100064497</v>
      </c>
      <c r="Q44" s="70">
        <f t="shared" si="19"/>
        <v>29</v>
      </c>
      <c r="R44" s="69">
        <f>VLOOKUP($A44,'Return Data'!$A$7:$R$526,17,0)</f>
        <v>26.148992322456799</v>
      </c>
      <c r="S44" s="71">
        <f t="shared" si="18"/>
        <v>1</v>
      </c>
    </row>
    <row r="45" spans="1:19" x14ac:dyDescent="0.25">
      <c r="A45" s="67" t="s">
        <v>372</v>
      </c>
      <c r="B45" s="68">
        <f>VLOOKUP($A45,'Return Data'!$A$7:$R$526,2,0)</f>
        <v>43973</v>
      </c>
      <c r="C45" s="69">
        <f>VLOOKUP($A45,'Return Data'!$A$7:$R$526,3,0)</f>
        <v>118.8591</v>
      </c>
      <c r="D45" s="69">
        <f>VLOOKUP($A45,'Return Data'!$A$7:$R$526,11,0)</f>
        <v>0</v>
      </c>
      <c r="E45" s="70">
        <f t="shared" si="13"/>
        <v>1</v>
      </c>
      <c r="F45" s="69">
        <f>VLOOKUP($A45,'Return Data'!$A$7:$R$526,12,0)</f>
        <v>0</v>
      </c>
      <c r="G45" s="70">
        <f t="shared" si="8"/>
        <v>1</v>
      </c>
      <c r="H45" s="69">
        <f>VLOOKUP($A45,'Return Data'!$A$7:$R$526,13,0)</f>
        <v>0</v>
      </c>
      <c r="I45" s="70">
        <f t="shared" si="14"/>
        <v>1</v>
      </c>
      <c r="J45" s="69">
        <f>VLOOKUP($A45,'Return Data'!$A$7:$R$526,14,0)</f>
        <v>-19.2511853377279</v>
      </c>
      <c r="K45" s="70">
        <f t="shared" si="15"/>
        <v>29</v>
      </c>
      <c r="L45" s="69">
        <f>VLOOKUP($A45,'Return Data'!$A$7:$R$526,18,0)</f>
        <v>0</v>
      </c>
      <c r="M45" s="70">
        <f t="shared" si="16"/>
        <v>1</v>
      </c>
      <c r="N45" s="69">
        <f>VLOOKUP($A45,'Return Data'!$A$7:$R$526,15,0)</f>
        <v>-3.5113960295906401</v>
      </c>
      <c r="O45" s="70">
        <f t="shared" si="17"/>
        <v>29</v>
      </c>
      <c r="P45" s="69">
        <f>VLOOKUP($A45,'Return Data'!$A$7:$R$526,16,0)</f>
        <v>0.43412820142032899</v>
      </c>
      <c r="Q45" s="70">
        <f t="shared" si="19"/>
        <v>32</v>
      </c>
      <c r="R45" s="69">
        <f>VLOOKUP($A45,'Return Data'!$A$7:$R$526,17,0)</f>
        <v>10.2723787569767</v>
      </c>
      <c r="S45" s="71">
        <f t="shared" si="18"/>
        <v>27</v>
      </c>
    </row>
    <row r="46" spans="1:19" x14ac:dyDescent="0.25">
      <c r="A46" s="67" t="s">
        <v>201</v>
      </c>
      <c r="B46" s="68">
        <f>VLOOKUP($A46,'Return Data'!$A$7:$R$526,2,0)</f>
        <v>43973</v>
      </c>
      <c r="C46" s="69">
        <f>VLOOKUP($A46,'Return Data'!$A$7:$R$526,3,0)</f>
        <v>10.7789</v>
      </c>
      <c r="D46" s="69">
        <f>VLOOKUP($A46,'Return Data'!$A$7:$R$526,11,0)</f>
        <v>0</v>
      </c>
      <c r="E46" s="70">
        <f t="shared" si="13"/>
        <v>1</v>
      </c>
      <c r="F46" s="69">
        <f>VLOOKUP($A46,'Return Data'!$A$7:$R$526,12,0)</f>
        <v>0</v>
      </c>
      <c r="G46" s="70">
        <f t="shared" si="8"/>
        <v>1</v>
      </c>
      <c r="H46" s="69">
        <f>VLOOKUP($A46,'Return Data'!$A$7:$R$526,13,0)</f>
        <v>0</v>
      </c>
      <c r="I46" s="70">
        <f t="shared" si="14"/>
        <v>1</v>
      </c>
      <c r="J46" s="69">
        <f>VLOOKUP($A46,'Return Data'!$A$7:$R$526,14,0)</f>
        <v>-20.1118397733166</v>
      </c>
      <c r="K46" s="70">
        <f t="shared" si="15"/>
        <v>37</v>
      </c>
      <c r="L46" s="69">
        <f>VLOOKUP($A46,'Return Data'!$A$7:$R$526,18,0)</f>
        <v>0</v>
      </c>
      <c r="M46" s="70">
        <f t="shared" si="16"/>
        <v>1</v>
      </c>
      <c r="N46" s="69">
        <f>VLOOKUP($A46,'Return Data'!$A$7:$R$526,15,0)</f>
        <v>-4.4429596458924197</v>
      </c>
      <c r="O46" s="70">
        <f t="shared" si="17"/>
        <v>34</v>
      </c>
      <c r="P46" s="69">
        <f>VLOOKUP($A46,'Return Data'!$A$7:$R$526,16,0)</f>
        <v>1.08244294090813</v>
      </c>
      <c r="Q46" s="70">
        <f t="shared" si="19"/>
        <v>28</v>
      </c>
      <c r="R46" s="69">
        <f>VLOOKUP($A46,'Return Data'!$A$7:$R$526,17,0)</f>
        <v>1.5519876199987399</v>
      </c>
      <c r="S46" s="71">
        <f t="shared" si="18"/>
        <v>43</v>
      </c>
    </row>
    <row r="47" spans="1:19" x14ac:dyDescent="0.25">
      <c r="A47" s="67" t="s">
        <v>202</v>
      </c>
      <c r="B47" s="68">
        <f>VLOOKUP($A47,'Return Data'!$A$7:$R$526,2,0)</f>
        <v>43973</v>
      </c>
      <c r="C47" s="69">
        <f>VLOOKUP($A47,'Return Data'!$A$7:$R$526,3,0)</f>
        <v>11.605600000000001</v>
      </c>
      <c r="D47" s="69">
        <f>VLOOKUP($A47,'Return Data'!$A$7:$R$526,11,0)</f>
        <v>0</v>
      </c>
      <c r="E47" s="70">
        <f t="shared" si="13"/>
        <v>1</v>
      </c>
      <c r="F47" s="69">
        <f>VLOOKUP($A47,'Return Data'!$A$7:$R$526,12,0)</f>
        <v>0</v>
      </c>
      <c r="G47" s="70">
        <f t="shared" si="8"/>
        <v>1</v>
      </c>
      <c r="H47" s="69">
        <f>VLOOKUP($A47,'Return Data'!$A$7:$R$526,13,0)</f>
        <v>0</v>
      </c>
      <c r="I47" s="70">
        <f t="shared" si="14"/>
        <v>1</v>
      </c>
      <c r="J47" s="69">
        <f>VLOOKUP($A47,'Return Data'!$A$7:$R$526,14,0)</f>
        <v>-16.809745993089798</v>
      </c>
      <c r="K47" s="70">
        <f t="shared" si="15"/>
        <v>17</v>
      </c>
      <c r="L47" s="69">
        <f>VLOOKUP($A47,'Return Data'!$A$7:$R$526,18,0)</f>
        <v>0</v>
      </c>
      <c r="M47" s="70">
        <f t="shared" si="16"/>
        <v>1</v>
      </c>
      <c r="N47" s="69">
        <f>VLOOKUP($A47,'Return Data'!$A$7:$R$526,15,0)</f>
        <v>-2.7705297340584298</v>
      </c>
      <c r="O47" s="70">
        <f t="shared" si="17"/>
        <v>25</v>
      </c>
      <c r="P47" s="69">
        <f>VLOOKUP($A47,'Return Data'!$A$7:$R$526,16,0)</f>
        <v>3.7028535981293298</v>
      </c>
      <c r="Q47" s="70">
        <f t="shared" ref="Q47" si="20">RANK(P47,P$8:P$71,0)</f>
        <v>16</v>
      </c>
      <c r="R47" s="69">
        <f>VLOOKUP($A47,'Return Data'!$A$7:$R$526,17,0)</f>
        <v>3.06589651683151</v>
      </c>
      <c r="S47" s="71">
        <f t="shared" si="18"/>
        <v>40</v>
      </c>
    </row>
    <row r="48" spans="1:19" x14ac:dyDescent="0.25">
      <c r="A48" s="67" t="s">
        <v>203</v>
      </c>
      <c r="B48" s="68">
        <f>VLOOKUP($A48,'Return Data'!$A$7:$R$526,2,0)</f>
        <v>43973</v>
      </c>
      <c r="C48" s="69">
        <f>VLOOKUP($A48,'Return Data'!$A$7:$R$526,3,0)</f>
        <v>11.408300000000001</v>
      </c>
      <c r="D48" s="69">
        <f>VLOOKUP($A48,'Return Data'!$A$7:$R$526,11,0)</f>
        <v>0</v>
      </c>
      <c r="E48" s="70">
        <f t="shared" si="13"/>
        <v>1</v>
      </c>
      <c r="F48" s="69">
        <f>VLOOKUP($A48,'Return Data'!$A$7:$R$526,12,0)</f>
        <v>0</v>
      </c>
      <c r="G48" s="70">
        <f t="shared" si="8"/>
        <v>1</v>
      </c>
      <c r="H48" s="69">
        <f>VLOOKUP($A48,'Return Data'!$A$7:$R$526,13,0)</f>
        <v>0</v>
      </c>
      <c r="I48" s="70">
        <f t="shared" si="14"/>
        <v>1</v>
      </c>
      <c r="J48" s="69">
        <f>VLOOKUP($A48,'Return Data'!$A$7:$R$526,14,0)</f>
        <v>-17.384645801034001</v>
      </c>
      <c r="K48" s="70">
        <f t="shared" si="15"/>
        <v>22</v>
      </c>
      <c r="L48" s="69">
        <f>VLOOKUP($A48,'Return Data'!$A$7:$R$526,18,0)</f>
        <v>0</v>
      </c>
      <c r="M48" s="70">
        <f t="shared" si="16"/>
        <v>1</v>
      </c>
      <c r="N48" s="69">
        <f>VLOOKUP($A48,'Return Data'!$A$7:$R$526,15,0)</f>
        <v>-2.2826794277250202</v>
      </c>
      <c r="O48" s="70">
        <f t="shared" si="17"/>
        <v>24</v>
      </c>
      <c r="P48" s="69"/>
      <c r="Q48" s="70"/>
      <c r="R48" s="69">
        <f>VLOOKUP($A48,'Return Data'!$A$7:$R$526,17,0)</f>
        <v>3.3974190350297402</v>
      </c>
      <c r="S48" s="71">
        <f t="shared" si="18"/>
        <v>39</v>
      </c>
    </row>
    <row r="49" spans="1:19" x14ac:dyDescent="0.25">
      <c r="A49" s="67" t="s">
        <v>204</v>
      </c>
      <c r="B49" s="68">
        <f>VLOOKUP($A49,'Return Data'!$A$7:$R$526,2,0)</f>
        <v>43973</v>
      </c>
      <c r="C49" s="69">
        <f>VLOOKUP($A49,'Return Data'!$A$7:$R$526,3,0)</f>
        <v>11.6538</v>
      </c>
      <c r="D49" s="69">
        <f>VLOOKUP($A49,'Return Data'!$A$7:$R$526,11,0)</f>
        <v>0</v>
      </c>
      <c r="E49" s="70">
        <f t="shared" si="13"/>
        <v>1</v>
      </c>
      <c r="F49" s="69">
        <f>VLOOKUP($A49,'Return Data'!$A$7:$R$526,12,0)</f>
        <v>0</v>
      </c>
      <c r="G49" s="70">
        <f t="shared" si="8"/>
        <v>1</v>
      </c>
      <c r="H49" s="69">
        <f>VLOOKUP($A49,'Return Data'!$A$7:$R$526,13,0)</f>
        <v>0</v>
      </c>
      <c r="I49" s="70">
        <f t="shared" si="14"/>
        <v>1</v>
      </c>
      <c r="J49" s="69">
        <f>VLOOKUP($A49,'Return Data'!$A$7:$R$526,14,0)</f>
        <v>-8.4732405454106203</v>
      </c>
      <c r="K49" s="70">
        <f t="shared" si="15"/>
        <v>5</v>
      </c>
      <c r="L49" s="69">
        <f>VLOOKUP($A49,'Return Data'!$A$7:$R$526,18,0)</f>
        <v>0</v>
      </c>
      <c r="M49" s="70">
        <f t="shared" si="16"/>
        <v>1</v>
      </c>
      <c r="N49" s="69">
        <f>VLOOKUP($A49,'Return Data'!$A$7:$R$526,15,0)</f>
        <v>5.1690832354115903</v>
      </c>
      <c r="O49" s="70">
        <f t="shared" ref="O49" si="21">RANK(N49,N$8:N$71,0)</f>
        <v>2</v>
      </c>
      <c r="P49" s="69"/>
      <c r="Q49" s="70"/>
      <c r="R49" s="69">
        <f>VLOOKUP($A49,'Return Data'!$A$7:$R$526,17,0)</f>
        <v>5.2581620209059299</v>
      </c>
      <c r="S49" s="71">
        <f t="shared" si="18"/>
        <v>35</v>
      </c>
    </row>
    <row r="50" spans="1:19" x14ac:dyDescent="0.25">
      <c r="A50" s="67" t="s">
        <v>205</v>
      </c>
      <c r="B50" s="68">
        <f>VLOOKUP($A50,'Return Data'!$A$7:$R$526,2,0)</f>
        <v>43973</v>
      </c>
      <c r="C50" s="69">
        <f>VLOOKUP($A50,'Return Data'!$A$7:$R$526,3,0)</f>
        <v>8.4212000000000007</v>
      </c>
      <c r="D50" s="69">
        <f>VLOOKUP($A50,'Return Data'!$A$7:$R$526,11,0)</f>
        <v>0</v>
      </c>
      <c r="E50" s="70">
        <f t="shared" si="13"/>
        <v>1</v>
      </c>
      <c r="F50" s="69">
        <f>VLOOKUP($A50,'Return Data'!$A$7:$R$526,12,0)</f>
        <v>0</v>
      </c>
      <c r="G50" s="70">
        <f t="shared" si="8"/>
        <v>1</v>
      </c>
      <c r="H50" s="69">
        <f>VLOOKUP($A50,'Return Data'!$A$7:$R$526,13,0)</f>
        <v>0</v>
      </c>
      <c r="I50" s="70">
        <f t="shared" si="14"/>
        <v>1</v>
      </c>
      <c r="J50" s="69">
        <f>VLOOKUP($A50,'Return Data'!$A$7:$R$526,14,0)</f>
        <v>-18.008460720022601</v>
      </c>
      <c r="K50" s="70">
        <f t="shared" si="15"/>
        <v>25</v>
      </c>
      <c r="L50" s="69"/>
      <c r="M50" s="70"/>
      <c r="N50" s="69"/>
      <c r="O50" s="70"/>
      <c r="P50" s="69"/>
      <c r="Q50" s="70"/>
      <c r="R50" s="69">
        <f>VLOOKUP($A50,'Return Data'!$A$7:$R$526,17,0)</f>
        <v>-7.3222617534942804</v>
      </c>
      <c r="S50" s="71">
        <f t="shared" si="18"/>
        <v>50</v>
      </c>
    </row>
    <row r="51" spans="1:19" x14ac:dyDescent="0.25">
      <c r="A51" s="67" t="s">
        <v>206</v>
      </c>
      <c r="B51" s="68">
        <f>VLOOKUP($A51,'Return Data'!$A$7:$R$526,2,0)</f>
        <v>43973</v>
      </c>
      <c r="C51" s="69">
        <f>VLOOKUP($A51,'Return Data'!$A$7:$R$526,3,0)</f>
        <v>8.7560000000000002</v>
      </c>
      <c r="D51" s="69">
        <f>VLOOKUP($A51,'Return Data'!$A$7:$R$526,11,0)</f>
        <v>0</v>
      </c>
      <c r="E51" s="70">
        <f t="shared" si="13"/>
        <v>1</v>
      </c>
      <c r="F51" s="69">
        <f>VLOOKUP($A51,'Return Data'!$A$7:$R$526,12,0)</f>
        <v>0</v>
      </c>
      <c r="G51" s="70">
        <f t="shared" si="8"/>
        <v>1</v>
      </c>
      <c r="H51" s="69">
        <f>VLOOKUP($A51,'Return Data'!$A$7:$R$526,13,0)</f>
        <v>0</v>
      </c>
      <c r="I51" s="70">
        <f t="shared" si="14"/>
        <v>1</v>
      </c>
      <c r="J51" s="69">
        <f>VLOOKUP($A51,'Return Data'!$A$7:$R$526,14,0)</f>
        <v>-16.737235067925202</v>
      </c>
      <c r="K51" s="70">
        <f t="shared" si="15"/>
        <v>16</v>
      </c>
      <c r="L51" s="69"/>
      <c r="M51" s="70"/>
      <c r="N51" s="69"/>
      <c r="O51" s="70"/>
      <c r="P51" s="69"/>
      <c r="Q51" s="70"/>
      <c r="R51" s="69">
        <f>VLOOKUP($A51,'Return Data'!$A$7:$R$526,17,0)</f>
        <v>-6.7268148148148104</v>
      </c>
      <c r="S51" s="71">
        <f t="shared" si="18"/>
        <v>49</v>
      </c>
    </row>
    <row r="52" spans="1:19" x14ac:dyDescent="0.25">
      <c r="A52" s="67" t="s">
        <v>207</v>
      </c>
      <c r="B52" s="68">
        <f>VLOOKUP($A52,'Return Data'!$A$7:$R$526,2,0)</f>
        <v>43973</v>
      </c>
      <c r="C52" s="69">
        <f>VLOOKUP($A52,'Return Data'!$A$7:$R$526,3,0)</f>
        <v>24.793800000000001</v>
      </c>
      <c r="D52" s="69">
        <f>VLOOKUP($A52,'Return Data'!$A$7:$R$526,11,0)</f>
        <v>0</v>
      </c>
      <c r="E52" s="70">
        <f t="shared" si="13"/>
        <v>1</v>
      </c>
      <c r="F52" s="69">
        <f>VLOOKUP($A52,'Return Data'!$A$7:$R$526,12,0)</f>
        <v>0</v>
      </c>
      <c r="G52" s="70">
        <f t="shared" si="8"/>
        <v>1</v>
      </c>
      <c r="H52" s="69">
        <f>VLOOKUP($A52,'Return Data'!$A$7:$R$526,13,0)</f>
        <v>0</v>
      </c>
      <c r="I52" s="70">
        <f t="shared" si="14"/>
        <v>1</v>
      </c>
      <c r="J52" s="69">
        <f>VLOOKUP($A52,'Return Data'!$A$7:$R$526,14,0)</f>
        <v>-2.0211984726565699</v>
      </c>
      <c r="K52" s="70">
        <f t="shared" si="15"/>
        <v>1</v>
      </c>
      <c r="L52" s="69">
        <f>VLOOKUP($A52,'Return Data'!$A$7:$R$526,18,0)</f>
        <v>0</v>
      </c>
      <c r="M52" s="70">
        <f>RANK(L52,L$8:L$71,0)</f>
        <v>1</v>
      </c>
      <c r="N52" s="69">
        <f>VLOOKUP($A52,'Return Data'!$A$7:$R$526,15,0)</f>
        <v>8.3283325309232197</v>
      </c>
      <c r="O52" s="70">
        <f>RANK(N52,N$8:N$71,0)</f>
        <v>1</v>
      </c>
      <c r="P52" s="69">
        <f>VLOOKUP($A52,'Return Data'!$A$7:$R$526,16,0)</f>
        <v>9.8493822310318997</v>
      </c>
      <c r="Q52" s="70">
        <f>RANK(P52,P$8:P$71,0)</f>
        <v>1</v>
      </c>
      <c r="R52" s="69">
        <f>VLOOKUP($A52,'Return Data'!$A$7:$R$526,17,0)</f>
        <v>24.030872274143299</v>
      </c>
      <c r="S52" s="71">
        <f t="shared" si="18"/>
        <v>3</v>
      </c>
    </row>
    <row r="53" spans="1:19" x14ac:dyDescent="0.25">
      <c r="A53" s="67" t="s">
        <v>208</v>
      </c>
      <c r="B53" s="68">
        <f>VLOOKUP($A53,'Return Data'!$A$7:$R$526,2,0)</f>
        <v>43973</v>
      </c>
      <c r="C53" s="69">
        <f>VLOOKUP($A53,'Return Data'!$A$7:$R$526,3,0)</f>
        <v>9.3916000000000004</v>
      </c>
      <c r="D53" s="69">
        <f>VLOOKUP($A53,'Return Data'!$A$7:$R$526,11,0)</f>
        <v>0</v>
      </c>
      <c r="E53" s="70">
        <f t="shared" si="13"/>
        <v>1</v>
      </c>
      <c r="F53" s="69">
        <f>VLOOKUP($A53,'Return Data'!$A$7:$R$526,12,0)</f>
        <v>0</v>
      </c>
      <c r="G53" s="70">
        <f t="shared" si="8"/>
        <v>1</v>
      </c>
      <c r="H53" s="69">
        <f>VLOOKUP($A53,'Return Data'!$A$7:$R$526,13,0)</f>
        <v>0</v>
      </c>
      <c r="I53" s="70">
        <f t="shared" si="14"/>
        <v>1</v>
      </c>
      <c r="J53" s="69">
        <f>VLOOKUP($A53,'Return Data'!$A$7:$R$526,14,0)</f>
        <v>-10.266636017888599</v>
      </c>
      <c r="K53" s="70">
        <f t="shared" si="15"/>
        <v>7</v>
      </c>
      <c r="L53" s="69"/>
      <c r="M53" s="70"/>
      <c r="N53" s="69"/>
      <c r="O53" s="70"/>
      <c r="P53" s="69"/>
      <c r="Q53" s="70"/>
      <c r="R53" s="69">
        <f>VLOOKUP($A53,'Return Data'!$A$7:$R$526,17,0)</f>
        <v>-4.5976397515527996</v>
      </c>
      <c r="S53" s="71">
        <f t="shared" si="18"/>
        <v>47</v>
      </c>
    </row>
    <row r="54" spans="1:19" x14ac:dyDescent="0.25">
      <c r="A54" s="67" t="s">
        <v>209</v>
      </c>
      <c r="B54" s="68">
        <f>VLOOKUP($A54,'Return Data'!$A$7:$R$526,2,0)</f>
        <v>43973</v>
      </c>
      <c r="C54" s="69">
        <f>VLOOKUP($A54,'Return Data'!$A$7:$R$526,3,0)</f>
        <v>76.375699999999995</v>
      </c>
      <c r="D54" s="69">
        <f>VLOOKUP($A54,'Return Data'!$A$7:$R$526,11,0)</f>
        <v>0</v>
      </c>
      <c r="E54" s="70">
        <f t="shared" si="13"/>
        <v>1</v>
      </c>
      <c r="F54" s="69">
        <f>VLOOKUP($A54,'Return Data'!$A$7:$R$526,12,0)</f>
        <v>0</v>
      </c>
      <c r="G54" s="70">
        <f t="shared" si="8"/>
        <v>1</v>
      </c>
      <c r="H54" s="69">
        <f>VLOOKUP($A54,'Return Data'!$A$7:$R$526,13,0)</f>
        <v>0</v>
      </c>
      <c r="I54" s="70">
        <f t="shared" si="14"/>
        <v>1</v>
      </c>
      <c r="J54" s="69">
        <f>VLOOKUP($A54,'Return Data'!$A$7:$R$526,14,0)</f>
        <v>-26.973552248290598</v>
      </c>
      <c r="K54" s="70">
        <f t="shared" si="15"/>
        <v>51</v>
      </c>
      <c r="L54" s="69">
        <f>VLOOKUP($A54,'Return Data'!$A$7:$R$526,18,0)</f>
        <v>0</v>
      </c>
      <c r="M54" s="70">
        <f t="shared" ref="M54:M60" si="22">RANK(L54,L$8:L$71,0)</f>
        <v>1</v>
      </c>
      <c r="N54" s="69">
        <f>VLOOKUP($A54,'Return Data'!$A$7:$R$526,15,0)</f>
        <v>-6.6548548782453096</v>
      </c>
      <c r="O54" s="70">
        <f>RANK(N54,N$8:N$71,0)</f>
        <v>43</v>
      </c>
      <c r="P54" s="69">
        <f>VLOOKUP($A54,'Return Data'!$A$7:$R$526,16,0)</f>
        <v>0.82560348391558003</v>
      </c>
      <c r="Q54" s="70">
        <f>RANK(P54,P$8:P$71,0)</f>
        <v>30</v>
      </c>
      <c r="R54" s="69">
        <f>VLOOKUP($A54,'Return Data'!$A$7:$R$526,17,0)</f>
        <v>7.6926778776457798</v>
      </c>
      <c r="S54" s="71">
        <f t="shared" si="18"/>
        <v>32</v>
      </c>
    </row>
    <row r="55" spans="1:19" x14ac:dyDescent="0.25">
      <c r="A55" s="67" t="s">
        <v>210</v>
      </c>
      <c r="B55" s="68">
        <f>VLOOKUP($A55,'Return Data'!$A$7:$R$526,2,0)</f>
        <v>43973</v>
      </c>
      <c r="C55" s="69">
        <f>VLOOKUP($A55,'Return Data'!$A$7:$R$526,3,0)</f>
        <v>6.7371999999999996</v>
      </c>
      <c r="D55" s="69">
        <f>VLOOKUP($A55,'Return Data'!$A$7:$R$526,11,0)</f>
        <v>0</v>
      </c>
      <c r="E55" s="70">
        <f t="shared" si="13"/>
        <v>1</v>
      </c>
      <c r="F55" s="69">
        <f>VLOOKUP($A55,'Return Data'!$A$7:$R$526,12,0)</f>
        <v>0</v>
      </c>
      <c r="G55" s="70">
        <f t="shared" si="8"/>
        <v>1</v>
      </c>
      <c r="H55" s="69">
        <f>VLOOKUP($A55,'Return Data'!$A$7:$R$526,13,0)</f>
        <v>0</v>
      </c>
      <c r="I55" s="70">
        <f t="shared" si="14"/>
        <v>1</v>
      </c>
      <c r="J55" s="69">
        <f>VLOOKUP($A55,'Return Data'!$A$7:$R$526,14,0)</f>
        <v>-35.192501811836102</v>
      </c>
      <c r="K55" s="70">
        <f t="shared" si="15"/>
        <v>58</v>
      </c>
      <c r="L55" s="69">
        <f>VLOOKUP($A55,'Return Data'!$A$7:$R$526,18,0)</f>
        <v>0</v>
      </c>
      <c r="M55" s="70">
        <f t="shared" si="22"/>
        <v>1</v>
      </c>
      <c r="N55" s="69">
        <f>VLOOKUP($A55,'Return Data'!$A$7:$R$526,15,0)</f>
        <v>-14.4601470912586</v>
      </c>
      <c r="O55" s="70">
        <f>RANK(N55,N$8:N$71,0)</f>
        <v>48</v>
      </c>
      <c r="P55" s="69"/>
      <c r="Q55" s="70"/>
      <c r="R55" s="69">
        <f>VLOOKUP($A55,'Return Data'!$A$7:$R$526,17,0)</f>
        <v>-9.2968149882904001</v>
      </c>
      <c r="S55" s="71">
        <f t="shared" si="18"/>
        <v>56</v>
      </c>
    </row>
    <row r="56" spans="1:19" x14ac:dyDescent="0.25">
      <c r="A56" s="67" t="s">
        <v>211</v>
      </c>
      <c r="B56" s="68">
        <f>VLOOKUP($A56,'Return Data'!$A$7:$R$526,2,0)</f>
        <v>43973</v>
      </c>
      <c r="C56" s="69">
        <f>VLOOKUP($A56,'Return Data'!$A$7:$R$526,3,0)</f>
        <v>5.6696</v>
      </c>
      <c r="D56" s="69">
        <f>VLOOKUP($A56,'Return Data'!$A$7:$R$526,11,0)</f>
        <v>0</v>
      </c>
      <c r="E56" s="70">
        <f t="shared" si="13"/>
        <v>1</v>
      </c>
      <c r="F56" s="69">
        <f>VLOOKUP($A56,'Return Data'!$A$7:$R$526,12,0)</f>
        <v>0</v>
      </c>
      <c r="G56" s="70">
        <f t="shared" si="8"/>
        <v>1</v>
      </c>
      <c r="H56" s="69">
        <f>VLOOKUP($A56,'Return Data'!$A$7:$R$526,13,0)</f>
        <v>0</v>
      </c>
      <c r="I56" s="70">
        <f t="shared" si="14"/>
        <v>1</v>
      </c>
      <c r="J56" s="69">
        <f>VLOOKUP($A56,'Return Data'!$A$7:$R$526,14,0)</f>
        <v>-35.2822003018494</v>
      </c>
      <c r="K56" s="70">
        <f t="shared" si="15"/>
        <v>59</v>
      </c>
      <c r="L56" s="69">
        <f>VLOOKUP($A56,'Return Data'!$A$7:$R$526,18,0)</f>
        <v>0</v>
      </c>
      <c r="M56" s="70">
        <f t="shared" si="22"/>
        <v>1</v>
      </c>
      <c r="N56" s="69">
        <f>VLOOKUP($A56,'Return Data'!$A$7:$R$526,15,0)</f>
        <v>-14.607145389349499</v>
      </c>
      <c r="O56" s="70">
        <f t="shared" ref="O56" si="23">RANK(N56,N$8:N$71,0)</f>
        <v>49</v>
      </c>
      <c r="P56" s="69"/>
      <c r="Q56" s="70"/>
      <c r="R56" s="69">
        <f>VLOOKUP($A56,'Return Data'!$A$7:$R$526,17,0)</f>
        <v>-13.6848138528139</v>
      </c>
      <c r="S56" s="71">
        <f t="shared" si="18"/>
        <v>59</v>
      </c>
    </row>
    <row r="57" spans="1:19" x14ac:dyDescent="0.25">
      <c r="A57" s="67" t="s">
        <v>212</v>
      </c>
      <c r="B57" s="68">
        <f>VLOOKUP($A57,'Return Data'!$A$7:$R$526,2,0)</f>
        <v>43973</v>
      </c>
      <c r="C57" s="69">
        <f>VLOOKUP($A57,'Return Data'!$A$7:$R$526,3,0)</f>
        <v>5.5061999999999998</v>
      </c>
      <c r="D57" s="69">
        <f>VLOOKUP($A57,'Return Data'!$A$7:$R$526,11,0)</f>
        <v>0</v>
      </c>
      <c r="E57" s="70">
        <f t="shared" si="13"/>
        <v>1</v>
      </c>
      <c r="F57" s="69">
        <f>VLOOKUP($A57,'Return Data'!$A$7:$R$526,12,0)</f>
        <v>0</v>
      </c>
      <c r="G57" s="70">
        <f t="shared" si="8"/>
        <v>1</v>
      </c>
      <c r="H57" s="69">
        <f>VLOOKUP($A57,'Return Data'!$A$7:$R$526,13,0)</f>
        <v>0</v>
      </c>
      <c r="I57" s="70">
        <f t="shared" si="14"/>
        <v>1</v>
      </c>
      <c r="J57" s="69">
        <f>VLOOKUP($A57,'Return Data'!$A$7:$R$526,14,0)</f>
        <v>-35.532014061652298</v>
      </c>
      <c r="K57" s="70">
        <f t="shared" si="15"/>
        <v>60</v>
      </c>
      <c r="L57" s="69">
        <f>VLOOKUP($A57,'Return Data'!$A$7:$R$526,18,0)</f>
        <v>0</v>
      </c>
      <c r="M57" s="70">
        <f t="shared" si="22"/>
        <v>1</v>
      </c>
      <c r="N57" s="69"/>
      <c r="O57" s="70"/>
      <c r="P57" s="69"/>
      <c r="Q57" s="70"/>
      <c r="R57" s="69">
        <f>VLOOKUP($A57,'Return Data'!$A$7:$R$526,17,0)</f>
        <v>-15.5916064638783</v>
      </c>
      <c r="S57" s="71">
        <f t="shared" si="18"/>
        <v>60</v>
      </c>
    </row>
    <row r="58" spans="1:19" x14ac:dyDescent="0.25">
      <c r="A58" s="67" t="s">
        <v>213</v>
      </c>
      <c r="B58" s="68">
        <f>VLOOKUP($A58,'Return Data'!$A$7:$R$526,2,0)</f>
        <v>43973</v>
      </c>
      <c r="C58" s="69">
        <f>VLOOKUP($A58,'Return Data'!$A$7:$R$526,3,0)</f>
        <v>5.0997000000000003</v>
      </c>
      <c r="D58" s="69">
        <f>VLOOKUP($A58,'Return Data'!$A$7:$R$526,11,0)</f>
        <v>0</v>
      </c>
      <c r="E58" s="70">
        <f t="shared" si="13"/>
        <v>1</v>
      </c>
      <c r="F58" s="69">
        <f>VLOOKUP($A58,'Return Data'!$A$7:$R$526,12,0)</f>
        <v>0</v>
      </c>
      <c r="G58" s="70">
        <f t="shared" si="8"/>
        <v>1</v>
      </c>
      <c r="H58" s="69">
        <f>VLOOKUP($A58,'Return Data'!$A$7:$R$526,13,0)</f>
        <v>0</v>
      </c>
      <c r="I58" s="70">
        <f t="shared" si="14"/>
        <v>1</v>
      </c>
      <c r="J58" s="69">
        <f>VLOOKUP($A58,'Return Data'!$A$7:$R$526,14,0)</f>
        <v>-37.501865352816402</v>
      </c>
      <c r="K58" s="70">
        <f t="shared" si="15"/>
        <v>62</v>
      </c>
      <c r="L58" s="69">
        <f>VLOOKUP($A58,'Return Data'!$A$7:$R$526,18,0)</f>
        <v>0</v>
      </c>
      <c r="M58" s="70">
        <f t="shared" si="22"/>
        <v>1</v>
      </c>
      <c r="N58" s="69"/>
      <c r="O58" s="70"/>
      <c r="P58" s="69"/>
      <c r="Q58" s="70"/>
      <c r="R58" s="69">
        <f>VLOOKUP($A58,'Return Data'!$A$7:$R$526,17,0)</f>
        <v>-18.496478800413598</v>
      </c>
      <c r="S58" s="71">
        <f t="shared" si="18"/>
        <v>62</v>
      </c>
    </row>
    <row r="59" spans="1:19" x14ac:dyDescent="0.25">
      <c r="A59" s="67" t="s">
        <v>214</v>
      </c>
      <c r="B59" s="68">
        <f>VLOOKUP($A59,'Return Data'!$A$7:$R$526,2,0)</f>
        <v>43973</v>
      </c>
      <c r="C59" s="69">
        <f>VLOOKUP($A59,'Return Data'!$A$7:$R$526,3,0)</f>
        <v>10.850199999999999</v>
      </c>
      <c r="D59" s="69">
        <f>VLOOKUP($A59,'Return Data'!$A$7:$R$526,11,0)</f>
        <v>0</v>
      </c>
      <c r="E59" s="70">
        <f t="shared" si="13"/>
        <v>1</v>
      </c>
      <c r="F59" s="69">
        <f>VLOOKUP($A59,'Return Data'!$A$7:$R$526,12,0)</f>
        <v>0</v>
      </c>
      <c r="G59" s="70">
        <f t="shared" si="8"/>
        <v>1</v>
      </c>
      <c r="H59" s="69">
        <f>VLOOKUP($A59,'Return Data'!$A$7:$R$526,13,0)</f>
        <v>0</v>
      </c>
      <c r="I59" s="70">
        <f t="shared" si="14"/>
        <v>1</v>
      </c>
      <c r="J59" s="69">
        <f>VLOOKUP($A59,'Return Data'!$A$7:$R$526,14,0)</f>
        <v>-21.536233168242301</v>
      </c>
      <c r="K59" s="70">
        <f t="shared" si="15"/>
        <v>43</v>
      </c>
      <c r="L59" s="69">
        <f>VLOOKUP($A59,'Return Data'!$A$7:$R$526,18,0)</f>
        <v>0</v>
      </c>
      <c r="M59" s="70">
        <f t="shared" si="22"/>
        <v>1</v>
      </c>
      <c r="N59" s="69">
        <f>VLOOKUP($A59,'Return Data'!$A$7:$R$526,15,0)</f>
        <v>-4.5701478078973299</v>
      </c>
      <c r="O59" s="70">
        <f>RANK(N59,N$8:N$71,0)</f>
        <v>36</v>
      </c>
      <c r="P59" s="69">
        <f>VLOOKUP($A59,'Return Data'!$A$7:$R$526,16,0)</f>
        <v>1.54828438169339</v>
      </c>
      <c r="Q59" s="70">
        <f t="shared" ref="Q59" si="24">RANK(P59,P$8:P$71,0)</f>
        <v>25</v>
      </c>
      <c r="R59" s="69">
        <f>VLOOKUP($A59,'Return Data'!$A$7:$R$526,17,0)</f>
        <v>1.6471496815286599</v>
      </c>
      <c r="S59" s="71">
        <f t="shared" si="18"/>
        <v>42</v>
      </c>
    </row>
    <row r="60" spans="1:19" x14ac:dyDescent="0.25">
      <c r="A60" s="67" t="s">
        <v>215</v>
      </c>
      <c r="B60" s="68">
        <f>VLOOKUP($A60,'Return Data'!$A$7:$R$526,2,0)</f>
        <v>43973</v>
      </c>
      <c r="C60" s="69">
        <f>VLOOKUP($A60,'Return Data'!$A$7:$R$526,3,0)</f>
        <v>11.928800000000001</v>
      </c>
      <c r="D60" s="69">
        <f>VLOOKUP($A60,'Return Data'!$A$7:$R$526,11,0)</f>
        <v>0</v>
      </c>
      <c r="E60" s="70">
        <f t="shared" si="13"/>
        <v>1</v>
      </c>
      <c r="F60" s="69">
        <f>VLOOKUP($A60,'Return Data'!$A$7:$R$526,12,0)</f>
        <v>0</v>
      </c>
      <c r="G60" s="70">
        <f t="shared" si="8"/>
        <v>1</v>
      </c>
      <c r="H60" s="69">
        <f>VLOOKUP($A60,'Return Data'!$A$7:$R$526,13,0)</f>
        <v>0</v>
      </c>
      <c r="I60" s="70">
        <f t="shared" si="14"/>
        <v>1</v>
      </c>
      <c r="J60" s="69">
        <f>VLOOKUP($A60,'Return Data'!$A$7:$R$526,14,0)</f>
        <v>-19.925018079062198</v>
      </c>
      <c r="K60" s="70">
        <f t="shared" si="15"/>
        <v>32</v>
      </c>
      <c r="L60" s="69">
        <f>VLOOKUP($A60,'Return Data'!$A$7:$R$526,18,0)</f>
        <v>0</v>
      </c>
      <c r="M60" s="70">
        <f t="shared" si="22"/>
        <v>1</v>
      </c>
      <c r="N60" s="69">
        <f>VLOOKUP($A60,'Return Data'!$A$7:$R$526,15,0)</f>
        <v>-3.5339541396743499</v>
      </c>
      <c r="O60" s="70">
        <f>RANK(N60,N$8:N$71,0)</f>
        <v>30</v>
      </c>
      <c r="P60" s="69"/>
      <c r="Q60" s="70"/>
      <c r="R60" s="69">
        <f>VLOOKUP($A60,'Return Data'!$A$7:$R$526,17,0)</f>
        <v>4.6225344714379597</v>
      </c>
      <c r="S60" s="71">
        <f t="shared" si="18"/>
        <v>38</v>
      </c>
    </row>
    <row r="61" spans="1:19" x14ac:dyDescent="0.25">
      <c r="A61" s="67" t="s">
        <v>216</v>
      </c>
      <c r="B61" s="68">
        <f>VLOOKUP($A61,'Return Data'!$A$7:$R$526,2,0)</f>
        <v>43973</v>
      </c>
      <c r="C61" s="69">
        <f>VLOOKUP($A61,'Return Data'!$A$7:$R$526,3,0)</f>
        <v>5.5194000000000001</v>
      </c>
      <c r="D61" s="69">
        <f>VLOOKUP($A61,'Return Data'!$A$7:$R$526,11,0)</f>
        <v>0</v>
      </c>
      <c r="E61" s="70">
        <f t="shared" si="13"/>
        <v>1</v>
      </c>
      <c r="F61" s="69">
        <f>VLOOKUP($A61,'Return Data'!$A$7:$R$526,12,0)</f>
        <v>0</v>
      </c>
      <c r="G61" s="70">
        <f t="shared" si="8"/>
        <v>1</v>
      </c>
      <c r="H61" s="69">
        <f>VLOOKUP($A61,'Return Data'!$A$7:$R$526,13,0)</f>
        <v>0</v>
      </c>
      <c r="I61" s="70">
        <f t="shared" si="14"/>
        <v>1</v>
      </c>
      <c r="J61" s="69">
        <f>VLOOKUP($A61,'Return Data'!$A$7:$R$526,14,0)</f>
        <v>-35.597783597593398</v>
      </c>
      <c r="K61" s="70">
        <f t="shared" si="15"/>
        <v>61</v>
      </c>
      <c r="L61" s="69"/>
      <c r="M61" s="70"/>
      <c r="N61" s="69"/>
      <c r="O61" s="70"/>
      <c r="P61" s="69"/>
      <c r="Q61" s="70"/>
      <c r="R61" s="69">
        <f>VLOOKUP($A61,'Return Data'!$A$7:$R$526,17,0)</f>
        <v>-20.8068575063613</v>
      </c>
      <c r="S61" s="71">
        <f t="shared" si="18"/>
        <v>63</v>
      </c>
    </row>
    <row r="62" spans="1:19" x14ac:dyDescent="0.25">
      <c r="A62" s="67" t="s">
        <v>217</v>
      </c>
      <c r="B62" s="68">
        <f>VLOOKUP($A62,'Return Data'!$A$7:$R$526,2,0)</f>
        <v>43973</v>
      </c>
      <c r="C62" s="69">
        <f>VLOOKUP($A62,'Return Data'!$A$7:$R$526,3,0)</f>
        <v>6.7055999999999996</v>
      </c>
      <c r="D62" s="69">
        <f>VLOOKUP($A62,'Return Data'!$A$7:$R$526,11,0)</f>
        <v>0</v>
      </c>
      <c r="E62" s="70">
        <f t="shared" si="13"/>
        <v>1</v>
      </c>
      <c r="F62" s="69">
        <f>VLOOKUP($A62,'Return Data'!$A$7:$R$526,12,0)</f>
        <v>0</v>
      </c>
      <c r="G62" s="70">
        <f t="shared" si="8"/>
        <v>1</v>
      </c>
      <c r="H62" s="69">
        <f>VLOOKUP($A62,'Return Data'!$A$7:$R$526,13,0)</f>
        <v>0</v>
      </c>
      <c r="I62" s="70">
        <f t="shared" si="14"/>
        <v>1</v>
      </c>
      <c r="J62" s="69">
        <f>VLOOKUP($A62,'Return Data'!$A$7:$R$526,14,0)</f>
        <v>-31.910666995392301</v>
      </c>
      <c r="K62" s="70">
        <f t="shared" si="15"/>
        <v>56</v>
      </c>
      <c r="L62" s="69"/>
      <c r="M62" s="70"/>
      <c r="N62" s="69"/>
      <c r="O62" s="70"/>
      <c r="P62" s="69"/>
      <c r="Q62" s="70"/>
      <c r="R62" s="69">
        <f>VLOOKUP($A62,'Return Data'!$A$7:$R$526,17,0)</f>
        <v>-17.351457431457401</v>
      </c>
      <c r="S62" s="71">
        <f t="shared" si="18"/>
        <v>61</v>
      </c>
    </row>
    <row r="63" spans="1:19" x14ac:dyDescent="0.25">
      <c r="A63" s="67" t="s">
        <v>218</v>
      </c>
      <c r="B63" s="68">
        <f>VLOOKUP($A63,'Return Data'!$A$7:$R$526,2,0)</f>
        <v>43973</v>
      </c>
      <c r="C63" s="69">
        <f>VLOOKUP($A63,'Return Data'!$A$7:$R$526,3,0)</f>
        <v>15.436299999999999</v>
      </c>
      <c r="D63" s="69">
        <f>VLOOKUP($A63,'Return Data'!$A$7:$R$526,11,0)</f>
        <v>0</v>
      </c>
      <c r="E63" s="70">
        <f t="shared" si="13"/>
        <v>1</v>
      </c>
      <c r="F63" s="69">
        <f>VLOOKUP($A63,'Return Data'!$A$7:$R$526,12,0)</f>
        <v>0</v>
      </c>
      <c r="G63" s="70">
        <f t="shared" si="8"/>
        <v>1</v>
      </c>
      <c r="H63" s="69">
        <f>VLOOKUP($A63,'Return Data'!$A$7:$R$526,13,0)</f>
        <v>0</v>
      </c>
      <c r="I63" s="70">
        <f t="shared" si="14"/>
        <v>1</v>
      </c>
      <c r="J63" s="69">
        <f>VLOOKUP($A63,'Return Data'!$A$7:$R$526,14,0)</f>
        <v>-20.449176219236598</v>
      </c>
      <c r="K63" s="70">
        <f t="shared" si="15"/>
        <v>39</v>
      </c>
      <c r="L63" s="69">
        <f>VLOOKUP($A63,'Return Data'!$A$7:$R$526,18,0)</f>
        <v>0</v>
      </c>
      <c r="M63" s="70">
        <f t="shared" ref="M63:M69" si="25">RANK(L63,L$8:L$71,0)</f>
        <v>1</v>
      </c>
      <c r="N63" s="69">
        <f>VLOOKUP($A63,'Return Data'!$A$7:$R$526,15,0)</f>
        <v>-0.92235410655205596</v>
      </c>
      <c r="O63" s="70">
        <f>RANK(N63,N$8:N$71,0)</f>
        <v>15</v>
      </c>
      <c r="P63" s="69">
        <f>VLOOKUP($A63,'Return Data'!$A$7:$R$526,16,0)</f>
        <v>5.98638410349362</v>
      </c>
      <c r="Q63" s="70">
        <f>RANK(P63,P$8:P$71,0)</f>
        <v>8</v>
      </c>
      <c r="R63" s="69">
        <f>VLOOKUP($A63,'Return Data'!$A$7:$R$526,17,0)</f>
        <v>9.6887182617187495</v>
      </c>
      <c r="S63" s="71">
        <f t="shared" si="18"/>
        <v>28</v>
      </c>
    </row>
    <row r="64" spans="1:19" x14ac:dyDescent="0.25">
      <c r="A64" s="67" t="s">
        <v>219</v>
      </c>
      <c r="B64" s="68">
        <f>VLOOKUP($A64,'Return Data'!$A$7:$R$526,2,0)</f>
        <v>43973</v>
      </c>
      <c r="C64" s="69">
        <f>VLOOKUP($A64,'Return Data'!$A$7:$R$526,3,0)</f>
        <v>68.180000000000007</v>
      </c>
      <c r="D64" s="69">
        <f>VLOOKUP($A64,'Return Data'!$A$7:$R$526,11,0)</f>
        <v>0</v>
      </c>
      <c r="E64" s="70">
        <f t="shared" si="13"/>
        <v>1</v>
      </c>
      <c r="F64" s="69">
        <f>VLOOKUP($A64,'Return Data'!$A$7:$R$526,12,0)</f>
        <v>0</v>
      </c>
      <c r="G64" s="70">
        <f t="shared" si="8"/>
        <v>1</v>
      </c>
      <c r="H64" s="69">
        <f>VLOOKUP($A64,'Return Data'!$A$7:$R$526,13,0)</f>
        <v>0</v>
      </c>
      <c r="I64" s="70">
        <f t="shared" si="14"/>
        <v>1</v>
      </c>
      <c r="J64" s="69">
        <f>VLOOKUP($A64,'Return Data'!$A$7:$R$526,14,0)</f>
        <v>-16.84803894142</v>
      </c>
      <c r="K64" s="70">
        <f t="shared" si="15"/>
        <v>19</v>
      </c>
      <c r="L64" s="69">
        <f>VLOOKUP($A64,'Return Data'!$A$7:$R$526,18,0)</f>
        <v>0</v>
      </c>
      <c r="M64" s="70">
        <f t="shared" si="25"/>
        <v>1</v>
      </c>
      <c r="N64" s="69">
        <f>VLOOKUP($A64,'Return Data'!$A$7:$R$526,15,0)</f>
        <v>9.3065961825648497E-2</v>
      </c>
      <c r="O64" s="70">
        <f>RANK(N64,N$8:N$71,0)</f>
        <v>11</v>
      </c>
      <c r="P64" s="69">
        <f>VLOOKUP($A64,'Return Data'!$A$7:$R$526,16,0)</f>
        <v>4.9506507639995796</v>
      </c>
      <c r="Q64" s="70">
        <f>RANK(P64,P$8:P$71,0)</f>
        <v>11</v>
      </c>
      <c r="R64" s="69">
        <f>VLOOKUP($A64,'Return Data'!$A$7:$R$526,17,0)</f>
        <v>10.311621466635</v>
      </c>
      <c r="S64" s="71">
        <f t="shared" si="18"/>
        <v>26</v>
      </c>
    </row>
    <row r="65" spans="1:19" x14ac:dyDescent="0.25">
      <c r="A65" s="67" t="s">
        <v>220</v>
      </c>
      <c r="B65" s="68">
        <f>VLOOKUP($A65,'Return Data'!$A$7:$R$526,2,0)</f>
        <v>43973</v>
      </c>
      <c r="C65" s="69">
        <f>VLOOKUP($A65,'Return Data'!$A$7:$R$526,3,0)</f>
        <v>21.42</v>
      </c>
      <c r="D65" s="69">
        <f>VLOOKUP($A65,'Return Data'!$A$7:$R$526,11,0)</f>
        <v>0</v>
      </c>
      <c r="E65" s="70">
        <f t="shared" si="13"/>
        <v>1</v>
      </c>
      <c r="F65" s="69">
        <f>VLOOKUP($A65,'Return Data'!$A$7:$R$526,12,0)</f>
        <v>0</v>
      </c>
      <c r="G65" s="70">
        <f t="shared" si="8"/>
        <v>1</v>
      </c>
      <c r="H65" s="69">
        <f>VLOOKUP($A65,'Return Data'!$A$7:$R$526,13,0)</f>
        <v>0</v>
      </c>
      <c r="I65" s="70">
        <f t="shared" si="14"/>
        <v>1</v>
      </c>
      <c r="J65" s="69">
        <f>VLOOKUP($A65,'Return Data'!$A$7:$R$526,14,0)</f>
        <v>-15.4273465567732</v>
      </c>
      <c r="K65" s="70">
        <f t="shared" si="15"/>
        <v>14</v>
      </c>
      <c r="L65" s="69">
        <f>VLOOKUP($A65,'Return Data'!$A$7:$R$526,18,0)</f>
        <v>0</v>
      </c>
      <c r="M65" s="70">
        <f t="shared" si="25"/>
        <v>1</v>
      </c>
      <c r="N65" s="69">
        <f>VLOOKUP($A65,'Return Data'!$A$7:$R$526,15,0)</f>
        <v>-1.51376907763769</v>
      </c>
      <c r="O65" s="70">
        <f>RANK(N65,N$8:N$71,0)</f>
        <v>21</v>
      </c>
      <c r="P65" s="69">
        <f>VLOOKUP($A65,'Return Data'!$A$7:$R$526,16,0)</f>
        <v>0.53632499825511104</v>
      </c>
      <c r="Q65" s="70">
        <f>RANK(P65,P$8:P$71,0)</f>
        <v>31</v>
      </c>
      <c r="R65" s="69">
        <f>VLOOKUP($A65,'Return Data'!$A$7:$R$526,17,0)</f>
        <v>8.5416293810483896</v>
      </c>
      <c r="S65" s="71">
        <f t="shared" si="18"/>
        <v>30</v>
      </c>
    </row>
    <row r="66" spans="1:19" x14ac:dyDescent="0.25">
      <c r="A66" s="67" t="s">
        <v>221</v>
      </c>
      <c r="B66" s="68">
        <f>VLOOKUP($A66,'Return Data'!$A$7:$R$526,2,0)</f>
        <v>43973</v>
      </c>
      <c r="C66" s="69">
        <f>VLOOKUP($A66,'Return Data'!$A$7:$R$526,3,0)</f>
        <v>10.6988</v>
      </c>
      <c r="D66" s="69">
        <f>VLOOKUP($A66,'Return Data'!$A$7:$R$526,11,0)</f>
        <v>0</v>
      </c>
      <c r="E66" s="70">
        <f t="shared" si="13"/>
        <v>1</v>
      </c>
      <c r="F66" s="69">
        <f>VLOOKUP($A66,'Return Data'!$A$7:$R$526,12,0)</f>
        <v>0</v>
      </c>
      <c r="G66" s="70">
        <f t="shared" si="8"/>
        <v>1</v>
      </c>
      <c r="H66" s="69">
        <f>VLOOKUP($A66,'Return Data'!$A$7:$R$526,13,0)</f>
        <v>0</v>
      </c>
      <c r="I66" s="70">
        <f t="shared" si="14"/>
        <v>1</v>
      </c>
      <c r="J66" s="69">
        <f>VLOOKUP($A66,'Return Data'!$A$7:$R$526,14,0)</f>
        <v>-25.2654157356761</v>
      </c>
      <c r="K66" s="70">
        <f t="shared" si="15"/>
        <v>46</v>
      </c>
      <c r="L66" s="69">
        <f>VLOOKUP($A66,'Return Data'!$A$7:$R$526,18,0)</f>
        <v>0</v>
      </c>
      <c r="M66" s="70">
        <f t="shared" si="25"/>
        <v>1</v>
      </c>
      <c r="N66" s="69">
        <f>VLOOKUP($A66,'Return Data'!$A$7:$R$526,15,0)</f>
        <v>-6.2577425546121104</v>
      </c>
      <c r="O66" s="70">
        <f>RANK(N66,N$8:N$71,0)</f>
        <v>41</v>
      </c>
      <c r="P66" s="69"/>
      <c r="Q66" s="70"/>
      <c r="R66" s="69">
        <f>VLOOKUP($A66,'Return Data'!$A$7:$R$526,17,0)</f>
        <v>1.6846895640686901</v>
      </c>
      <c r="S66" s="71">
        <f t="shared" si="18"/>
        <v>41</v>
      </c>
    </row>
    <row r="67" spans="1:19" x14ac:dyDescent="0.25">
      <c r="A67" s="67" t="s">
        <v>222</v>
      </c>
      <c r="B67" s="68">
        <f>VLOOKUP($A67,'Return Data'!$A$7:$R$526,2,0)</f>
        <v>43973</v>
      </c>
      <c r="C67" s="69">
        <f>VLOOKUP($A67,'Return Data'!$A$7:$R$526,3,0)</f>
        <v>7.7850000000000001</v>
      </c>
      <c r="D67" s="69">
        <f>VLOOKUP($A67,'Return Data'!$A$7:$R$526,11,0)</f>
        <v>0</v>
      </c>
      <c r="E67" s="70">
        <f t="shared" si="13"/>
        <v>1</v>
      </c>
      <c r="F67" s="69">
        <f>VLOOKUP($A67,'Return Data'!$A$7:$R$526,12,0)</f>
        <v>0</v>
      </c>
      <c r="G67" s="70">
        <f t="shared" si="8"/>
        <v>1</v>
      </c>
      <c r="H67" s="69">
        <f>VLOOKUP($A67,'Return Data'!$A$7:$R$526,13,0)</f>
        <v>0</v>
      </c>
      <c r="I67" s="70">
        <f t="shared" si="14"/>
        <v>1</v>
      </c>
      <c r="J67" s="69">
        <f>VLOOKUP($A67,'Return Data'!$A$7:$R$526,14,0)</f>
        <v>-28.829668847179502</v>
      </c>
      <c r="K67" s="70">
        <f t="shared" si="15"/>
        <v>55</v>
      </c>
      <c r="L67" s="69">
        <f>VLOOKUP($A67,'Return Data'!$A$7:$R$526,18,0)</f>
        <v>0</v>
      </c>
      <c r="M67" s="70">
        <f t="shared" si="25"/>
        <v>1</v>
      </c>
      <c r="N67" s="69">
        <f>VLOOKUP($A67,'Return Data'!$A$7:$R$526,15,0)</f>
        <v>-9.9220698404155598</v>
      </c>
      <c r="O67" s="70">
        <f>RANK(N67,N$8:N$71,0)</f>
        <v>46</v>
      </c>
      <c r="P67" s="69"/>
      <c r="Q67" s="70"/>
      <c r="R67" s="69">
        <f>VLOOKUP($A67,'Return Data'!$A$7:$R$526,17,0)</f>
        <v>-6.6650865622423696</v>
      </c>
      <c r="S67" s="71">
        <f t="shared" si="18"/>
        <v>48</v>
      </c>
    </row>
    <row r="68" spans="1:19" x14ac:dyDescent="0.25">
      <c r="A68" s="67" t="s">
        <v>223</v>
      </c>
      <c r="B68" s="68">
        <f>VLOOKUP($A68,'Return Data'!$A$7:$R$526,2,0)</f>
        <v>43973</v>
      </c>
      <c r="C68" s="69">
        <f>VLOOKUP($A68,'Return Data'!$A$7:$R$526,3,0)</f>
        <v>7.4237000000000002</v>
      </c>
      <c r="D68" s="69">
        <f>VLOOKUP($A68,'Return Data'!$A$7:$R$526,11,0)</f>
        <v>0</v>
      </c>
      <c r="E68" s="70">
        <f t="shared" si="13"/>
        <v>1</v>
      </c>
      <c r="F68" s="69">
        <f>VLOOKUP($A68,'Return Data'!$A$7:$R$526,12,0)</f>
        <v>0</v>
      </c>
      <c r="G68" s="70">
        <f t="shared" si="8"/>
        <v>1</v>
      </c>
      <c r="H68" s="69">
        <f>VLOOKUP($A68,'Return Data'!$A$7:$R$526,13,0)</f>
        <v>0</v>
      </c>
      <c r="I68" s="70">
        <f t="shared" si="14"/>
        <v>1</v>
      </c>
      <c r="J68" s="69">
        <f>VLOOKUP($A68,'Return Data'!$A$7:$R$526,14,0)</f>
        <v>-26.279453396867201</v>
      </c>
      <c r="K68" s="70">
        <f t="shared" si="15"/>
        <v>48</v>
      </c>
      <c r="L68" s="69">
        <f>VLOOKUP($A68,'Return Data'!$A$7:$R$526,18,0)</f>
        <v>0</v>
      </c>
      <c r="M68" s="70">
        <f t="shared" si="25"/>
        <v>1</v>
      </c>
      <c r="N68" s="69">
        <f>VLOOKUP($A68,'Return Data'!$A$7:$R$526,15,0)</f>
        <v>-8.3099066634986301</v>
      </c>
      <c r="O68" s="70">
        <f t="shared" ref="O68" si="26">RANK(N68,N$8:N$71,0)</f>
        <v>45</v>
      </c>
      <c r="P68" s="69"/>
      <c r="Q68" s="70"/>
      <c r="R68" s="69">
        <f>VLOOKUP($A68,'Return Data'!$A$7:$R$526,17,0)</f>
        <v>-8.1769521739130404</v>
      </c>
      <c r="S68" s="71">
        <f t="shared" si="18"/>
        <v>51</v>
      </c>
    </row>
    <row r="69" spans="1:19" x14ac:dyDescent="0.25">
      <c r="A69" s="67" t="s">
        <v>224</v>
      </c>
      <c r="B69" s="68">
        <f>VLOOKUP($A69,'Return Data'!$A$7:$R$526,2,0)</f>
        <v>43973</v>
      </c>
      <c r="C69" s="69">
        <f>VLOOKUP($A69,'Return Data'!$A$7:$R$526,3,0)</f>
        <v>7.0331000000000001</v>
      </c>
      <c r="D69" s="69">
        <f>VLOOKUP($A69,'Return Data'!$A$7:$R$526,11,0)</f>
        <v>0</v>
      </c>
      <c r="E69" s="70">
        <f t="shared" si="13"/>
        <v>1</v>
      </c>
      <c r="F69" s="69">
        <f>VLOOKUP($A69,'Return Data'!$A$7:$R$526,12,0)</f>
        <v>0</v>
      </c>
      <c r="G69" s="70">
        <f t="shared" si="8"/>
        <v>1</v>
      </c>
      <c r="H69" s="69">
        <f>VLOOKUP($A69,'Return Data'!$A$7:$R$526,13,0)</f>
        <v>0</v>
      </c>
      <c r="I69" s="70">
        <f t="shared" si="14"/>
        <v>1</v>
      </c>
      <c r="J69" s="69">
        <f>VLOOKUP($A69,'Return Data'!$A$7:$R$526,14,0)</f>
        <v>-21.040216168750099</v>
      </c>
      <c r="K69" s="70">
        <f t="shared" si="15"/>
        <v>41</v>
      </c>
      <c r="L69" s="69">
        <f>VLOOKUP($A69,'Return Data'!$A$7:$R$526,18,0)</f>
        <v>0</v>
      </c>
      <c r="M69" s="70">
        <f t="shared" si="25"/>
        <v>1</v>
      </c>
      <c r="N69" s="69"/>
      <c r="O69" s="70"/>
      <c r="P69" s="69"/>
      <c r="Q69" s="70"/>
      <c r="R69" s="69">
        <f>VLOOKUP($A69,'Return Data'!$A$7:$R$526,17,0)</f>
        <v>-12.665713450292399</v>
      </c>
      <c r="S69" s="71">
        <f t="shared" si="18"/>
        <v>58</v>
      </c>
    </row>
    <row r="70" spans="1:19" x14ac:dyDescent="0.25">
      <c r="A70" s="67" t="s">
        <v>225</v>
      </c>
      <c r="B70" s="68">
        <f>VLOOKUP($A70,'Return Data'!$A$7:$R$526,2,0)</f>
        <v>43973</v>
      </c>
      <c r="C70" s="69">
        <f>VLOOKUP($A70,'Return Data'!$A$7:$R$526,3,0)</f>
        <v>7.3817000000000004</v>
      </c>
      <c r="D70" s="69">
        <f>VLOOKUP($A70,'Return Data'!$A$7:$R$526,11,0)</f>
        <v>0</v>
      </c>
      <c r="E70" s="70">
        <f t="shared" si="13"/>
        <v>1</v>
      </c>
      <c r="F70" s="69">
        <f>VLOOKUP($A70,'Return Data'!$A$7:$R$526,12,0)</f>
        <v>0</v>
      </c>
      <c r="G70" s="70">
        <f t="shared" si="8"/>
        <v>1</v>
      </c>
      <c r="H70" s="69">
        <f>VLOOKUP($A70,'Return Data'!$A$7:$R$526,13,0)</f>
        <v>0</v>
      </c>
      <c r="I70" s="70">
        <f t="shared" si="14"/>
        <v>1</v>
      </c>
      <c r="J70" s="69">
        <f>VLOOKUP($A70,'Return Data'!$A$7:$R$526,14,0)</f>
        <v>-19.052459016393399</v>
      </c>
      <c r="K70" s="70">
        <f t="shared" si="15"/>
        <v>27</v>
      </c>
      <c r="L70" s="69"/>
      <c r="M70" s="70"/>
      <c r="N70" s="69"/>
      <c r="O70" s="70"/>
      <c r="P70" s="69"/>
      <c r="Q70" s="70"/>
      <c r="R70" s="69">
        <f>VLOOKUP($A70,'Return Data'!$A$7:$R$526,17,0)</f>
        <v>-12.143322744599701</v>
      </c>
      <c r="S70" s="71">
        <f t="shared" si="18"/>
        <v>57</v>
      </c>
    </row>
    <row r="71" spans="1:19" x14ac:dyDescent="0.25">
      <c r="A71" s="67" t="s">
        <v>226</v>
      </c>
      <c r="B71" s="68">
        <f>VLOOKUP($A71,'Return Data'!$A$7:$R$526,2,0)</f>
        <v>43973</v>
      </c>
      <c r="C71" s="69">
        <f>VLOOKUP($A71,'Return Data'!$A$7:$R$526,3,0)</f>
        <v>76.521100000000004</v>
      </c>
      <c r="D71" s="69">
        <f>VLOOKUP($A71,'Return Data'!$A$7:$R$526,11,0)</f>
        <v>0</v>
      </c>
      <c r="E71" s="70">
        <f t="shared" si="13"/>
        <v>1</v>
      </c>
      <c r="F71" s="69">
        <f>VLOOKUP($A71,'Return Data'!$A$7:$R$526,12,0)</f>
        <v>0</v>
      </c>
      <c r="G71" s="70">
        <f t="shared" si="8"/>
        <v>1</v>
      </c>
      <c r="H71" s="69">
        <f>VLOOKUP($A71,'Return Data'!$A$7:$R$526,13,0)</f>
        <v>0</v>
      </c>
      <c r="I71" s="70">
        <f t="shared" si="14"/>
        <v>1</v>
      </c>
      <c r="J71" s="69">
        <f>VLOOKUP($A71,'Return Data'!$A$7:$R$526,14,0)</f>
        <v>-15.414436413085401</v>
      </c>
      <c r="K71" s="70">
        <f t="shared" si="15"/>
        <v>13</v>
      </c>
      <c r="L71" s="69">
        <f>VLOOKUP($A71,'Return Data'!$A$7:$R$526,18,0)</f>
        <v>0</v>
      </c>
      <c r="M71" s="70">
        <f>RANK(L71,L$8:L$71,0)</f>
        <v>1</v>
      </c>
      <c r="N71" s="69">
        <f>VLOOKUP($A71,'Return Data'!$A$7:$R$526,15,0)</f>
        <v>-1.9185144056100401</v>
      </c>
      <c r="O71" s="70">
        <f>RANK(N71,N$8:N$71,0)</f>
        <v>22</v>
      </c>
      <c r="P71" s="69">
        <f>VLOOKUP($A71,'Return Data'!$A$7:$R$526,16,0)</f>
        <v>3.1272736386964102</v>
      </c>
      <c r="Q71" s="70">
        <f>RANK(P71,P$8:P$71,0)</f>
        <v>21</v>
      </c>
      <c r="R71" s="69">
        <f>VLOOKUP($A71,'Return Data'!$A$7:$R$526,17,0)</f>
        <v>10.845035933069299</v>
      </c>
      <c r="S71" s="71">
        <f t="shared" si="18"/>
        <v>24</v>
      </c>
    </row>
    <row r="72" spans="1:19" x14ac:dyDescent="0.25">
      <c r="A72" s="73"/>
      <c r="B72" s="74"/>
      <c r="C72" s="74"/>
      <c r="D72" s="75"/>
      <c r="E72" s="74"/>
      <c r="F72" s="75"/>
      <c r="G72" s="74"/>
      <c r="H72" s="75"/>
      <c r="I72" s="74"/>
      <c r="J72" s="75"/>
      <c r="K72" s="74"/>
      <c r="L72" s="75"/>
      <c r="M72" s="74"/>
      <c r="N72" s="75"/>
      <c r="O72" s="74"/>
      <c r="P72" s="75"/>
      <c r="Q72" s="74"/>
      <c r="R72" s="75"/>
      <c r="S72" s="76"/>
    </row>
    <row r="73" spans="1:19" x14ac:dyDescent="0.25">
      <c r="A73" s="77" t="s">
        <v>27</v>
      </c>
      <c r="B73" s="78"/>
      <c r="C73" s="78"/>
      <c r="D73" s="79">
        <f>AVERAGE(D8:D71)</f>
        <v>0</v>
      </c>
      <c r="E73" s="78"/>
      <c r="F73" s="79">
        <f>AVERAGE(F8:F71)</f>
        <v>0</v>
      </c>
      <c r="G73" s="78"/>
      <c r="H73" s="79">
        <f>AVERAGE(H8:H71)</f>
        <v>0</v>
      </c>
      <c r="I73" s="78"/>
      <c r="J73" s="79">
        <f>AVERAGE(J8:J71)</f>
        <v>-20.117303087253472</v>
      </c>
      <c r="K73" s="78"/>
      <c r="L73" s="79">
        <f>AVERAGE(L8:L71)</f>
        <v>0</v>
      </c>
      <c r="M73" s="78"/>
      <c r="N73" s="79">
        <f>AVERAGE(N8:N71)</f>
        <v>-2.7276755398463499</v>
      </c>
      <c r="O73" s="78"/>
      <c r="P73" s="79">
        <f>AVERAGE(P8:P71)</f>
        <v>3.3075636681979708</v>
      </c>
      <c r="Q73" s="78"/>
      <c r="R73" s="79">
        <f>AVERAGE(R8:R71)</f>
        <v>4.1954163229608978</v>
      </c>
      <c r="S73" s="80"/>
    </row>
    <row r="74" spans="1:19" x14ac:dyDescent="0.25">
      <c r="A74" s="77" t="s">
        <v>28</v>
      </c>
      <c r="B74" s="78"/>
      <c r="C74" s="78"/>
      <c r="D74" s="79">
        <f>MIN(D8:D71)</f>
        <v>0</v>
      </c>
      <c r="E74" s="78"/>
      <c r="F74" s="79">
        <f>MIN(F8:F71)</f>
        <v>0</v>
      </c>
      <c r="G74" s="78"/>
      <c r="H74" s="79">
        <f>MIN(H8:H71)</f>
        <v>0</v>
      </c>
      <c r="I74" s="78"/>
      <c r="J74" s="79">
        <f>MIN(J8:J71)</f>
        <v>-37.501865352816402</v>
      </c>
      <c r="K74" s="78"/>
      <c r="L74" s="79">
        <f>MIN(L8:L71)</f>
        <v>0</v>
      </c>
      <c r="M74" s="78"/>
      <c r="N74" s="79">
        <f>MIN(N8:N71)</f>
        <v>-14.607145389349499</v>
      </c>
      <c r="O74" s="78"/>
      <c r="P74" s="79">
        <f>MIN(P8:P71)</f>
        <v>-3.9943722280591998</v>
      </c>
      <c r="Q74" s="78"/>
      <c r="R74" s="79">
        <f>MIN(R8:R71)</f>
        <v>-33.329377880184303</v>
      </c>
      <c r="S74" s="80"/>
    </row>
    <row r="75" spans="1:19" ht="15.75" thickBot="1" x14ac:dyDescent="0.3">
      <c r="A75" s="81" t="s">
        <v>29</v>
      </c>
      <c r="B75" s="82"/>
      <c r="C75" s="82"/>
      <c r="D75" s="83">
        <f>MAX(D8:D71)</f>
        <v>0</v>
      </c>
      <c r="E75" s="82"/>
      <c r="F75" s="83">
        <f>MAX(F8:F71)</f>
        <v>0</v>
      </c>
      <c r="G75" s="82"/>
      <c r="H75" s="83">
        <f>MAX(H8:H71)</f>
        <v>0</v>
      </c>
      <c r="I75" s="82"/>
      <c r="J75" s="83">
        <f>MAX(J8:J71)</f>
        <v>-2.0211984726565699</v>
      </c>
      <c r="K75" s="82"/>
      <c r="L75" s="83">
        <f>MAX(L8:L71)</f>
        <v>0</v>
      </c>
      <c r="M75" s="82"/>
      <c r="N75" s="83">
        <f>MAX(N8:N71)</f>
        <v>8.3283325309232197</v>
      </c>
      <c r="O75" s="82"/>
      <c r="P75" s="83">
        <f>MAX(P8:P71)</f>
        <v>9.8493822310318997</v>
      </c>
      <c r="Q75" s="82"/>
      <c r="R75" s="83">
        <f>MAX(R8:R71)</f>
        <v>26.148992322456799</v>
      </c>
      <c r="S75" s="84"/>
    </row>
    <row r="77" spans="1:19" x14ac:dyDescent="0.25">
      <c r="A77" s="15" t="s">
        <v>342</v>
      </c>
    </row>
  </sheetData>
  <sheetProtection algorithmName="SHA-512" hashValue="Wlph/kIfjZXUKjZ7kZyptld96tQRVGQfGe0uUnQx/Tljke0G9P3sJYjZDElRI4V1ZlVT2V+jH9SDDNXN+1OpSQ==" saltValue="O/nH/4MTTVZVlY59iK/lCg==" spinCount="100000" sheet="1" objects="1" scenarios="1"/>
  <sortState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79"/>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42578125" defaultRowHeight="15" x14ac:dyDescent="0.25"/>
  <cols>
    <col min="1" max="1" width="51.28515625" style="3" bestFit="1" customWidth="1"/>
    <col min="2" max="2" width="12.140625" style="3" bestFit="1" customWidth="1"/>
    <col min="3" max="3" width="14.28515625" style="3" bestFit="1" customWidth="1"/>
    <col min="4" max="4" width="11" style="3" hidden="1" customWidth="1"/>
    <col min="5" max="5" width="5.28515625" style="3" hidden="1" customWidth="1"/>
    <col min="6" max="6" width="11" style="3" hidden="1" customWidth="1"/>
    <col min="7" max="7" width="5.28515625" style="3" hidden="1" customWidth="1"/>
    <col min="8" max="8" width="11" style="3" hidden="1" customWidth="1"/>
    <col min="9" max="9" width="5.28515625" style="3" hidden="1" customWidth="1"/>
    <col min="10" max="10" width="11" style="3" bestFit="1" customWidth="1"/>
    <col min="11" max="11" width="5.28515625" style="3" bestFit="1" customWidth="1"/>
    <col min="12" max="12" width="11" style="3" hidden="1" customWidth="1"/>
    <col min="13" max="13" width="5.28515625" style="3" hidden="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42578125" style="3"/>
  </cols>
  <sheetData>
    <row r="1" spans="1:20" ht="15.75" thickBot="1" x14ac:dyDescent="0.3"/>
    <row r="2" spans="1:20" x14ac:dyDescent="0.25">
      <c r="A2" s="128" t="s">
        <v>349</v>
      </c>
    </row>
    <row r="3" spans="1:20" ht="15.75" thickBot="1" x14ac:dyDescent="0.3">
      <c r="A3" s="129"/>
    </row>
    <row r="4" spans="1:20" ht="15.75" thickBot="1" x14ac:dyDescent="0.3"/>
    <row r="5" spans="1:20" x14ac:dyDescent="0.25">
      <c r="A5" s="32" t="s">
        <v>346</v>
      </c>
      <c r="B5" s="126" t="s">
        <v>8</v>
      </c>
      <c r="C5" s="126" t="s">
        <v>9</v>
      </c>
      <c r="D5" s="132" t="s">
        <v>1</v>
      </c>
      <c r="E5" s="132"/>
      <c r="F5" s="132" t="s">
        <v>2</v>
      </c>
      <c r="G5" s="132"/>
      <c r="H5" s="132" t="s">
        <v>3</v>
      </c>
      <c r="I5" s="132"/>
      <c r="J5" s="132" t="s">
        <v>4</v>
      </c>
      <c r="K5" s="132"/>
      <c r="L5" s="132" t="s">
        <v>385</v>
      </c>
      <c r="M5" s="132"/>
      <c r="N5" s="132" t="s">
        <v>5</v>
      </c>
      <c r="O5" s="132"/>
      <c r="P5" s="132" t="s">
        <v>6</v>
      </c>
      <c r="Q5" s="132"/>
      <c r="R5" s="130" t="s">
        <v>46</v>
      </c>
      <c r="S5" s="131"/>
      <c r="T5" s="13"/>
    </row>
    <row r="6" spans="1:20" x14ac:dyDescent="0.25">
      <c r="A6" s="18" t="s">
        <v>7</v>
      </c>
      <c r="B6" s="127"/>
      <c r="C6" s="127"/>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9"/>
      <c r="B7" s="6"/>
      <c r="C7" s="6"/>
      <c r="D7" s="6"/>
      <c r="E7" s="6"/>
      <c r="F7" s="6"/>
      <c r="G7" s="6"/>
      <c r="H7" s="6"/>
      <c r="I7" s="6"/>
      <c r="J7" s="6"/>
      <c r="K7" s="6"/>
      <c r="L7" s="6"/>
      <c r="M7" s="6"/>
      <c r="N7" s="6"/>
      <c r="O7" s="6"/>
      <c r="P7" s="6"/>
      <c r="Q7" s="6"/>
      <c r="R7" s="6"/>
      <c r="S7" s="30"/>
    </row>
    <row r="8" spans="1:20" x14ac:dyDescent="0.25">
      <c r="A8" s="67" t="s">
        <v>266</v>
      </c>
      <c r="B8" s="68">
        <f>VLOOKUP($A8,'Return Data'!$A$7:$R$526,2,0)</f>
        <v>43973</v>
      </c>
      <c r="C8" s="69">
        <f>VLOOKUP($A8,'Return Data'!$A$7:$R$526,3,0)</f>
        <v>31.65</v>
      </c>
      <c r="D8" s="69">
        <f>VLOOKUP($A8,'Return Data'!$A$7:$R$526,11,0)</f>
        <v>0</v>
      </c>
      <c r="E8" s="70">
        <f t="shared" ref="E8:E39" si="0">RANK(D8,D$8:D$73,0)</f>
        <v>1</v>
      </c>
      <c r="F8" s="69">
        <f>VLOOKUP($A8,'Return Data'!$A$7:$R$526,12,0)</f>
        <v>0</v>
      </c>
      <c r="G8" s="70">
        <f t="shared" ref="G8:G29" si="1">RANK(F8,F$8:F$73,0)</f>
        <v>1</v>
      </c>
      <c r="H8" s="69">
        <f>VLOOKUP($A8,'Return Data'!$A$7:$R$526,13,0)</f>
        <v>0</v>
      </c>
      <c r="I8" s="70">
        <f t="shared" ref="I8:I29" si="2">RANK(H8,H$8:H$73,0)</f>
        <v>1</v>
      </c>
      <c r="J8" s="69">
        <f>VLOOKUP($A8,'Return Data'!$A$7:$R$526,14,0)</f>
        <v>-17.892385004342401</v>
      </c>
      <c r="K8" s="70">
        <f t="shared" ref="K8:K29" si="3">RANK(J8,J$8:J$73,0)</f>
        <v>22</v>
      </c>
      <c r="L8" s="69">
        <f>VLOOKUP($A8,'Return Data'!$A$7:$R$526,18,0)</f>
        <v>0</v>
      </c>
      <c r="M8" s="70">
        <f t="shared" ref="M8:M13" si="4">RANK(L8,L$8:L$73,0)</f>
        <v>1</v>
      </c>
      <c r="N8" s="69">
        <f>VLOOKUP($A8,'Return Data'!$A$7:$R$526,15,0)</f>
        <v>-1.4107136941373899</v>
      </c>
      <c r="O8" s="70">
        <f>RANK(N8,N$8:N$73,0)</f>
        <v>14</v>
      </c>
      <c r="P8" s="69">
        <f>VLOOKUP($A8,'Return Data'!$A$7:$R$526,16,0)</f>
        <v>3.2173105705121801</v>
      </c>
      <c r="Q8" s="70">
        <f>RANK(P8,P$8:P$73,0)</f>
        <v>14</v>
      </c>
      <c r="R8" s="69">
        <f>VLOOKUP($A8,'Return Data'!$A$7:$R$526,17,0)</f>
        <v>8.8112945088636199</v>
      </c>
      <c r="S8" s="71">
        <f t="shared" ref="S8:S39" si="5">RANK(R8,R$8:R$73,0)</f>
        <v>27</v>
      </c>
    </row>
    <row r="9" spans="1:20" x14ac:dyDescent="0.25">
      <c r="A9" s="67" t="s">
        <v>267</v>
      </c>
      <c r="B9" s="68">
        <f>VLOOKUP($A9,'Return Data'!$A$7:$R$526,2,0)</f>
        <v>43973</v>
      </c>
      <c r="C9" s="69">
        <f>VLOOKUP($A9,'Return Data'!$A$7:$R$526,3,0)</f>
        <v>25.89</v>
      </c>
      <c r="D9" s="69">
        <f>VLOOKUP($A9,'Return Data'!$A$7:$R$526,11,0)</f>
        <v>0</v>
      </c>
      <c r="E9" s="70">
        <f t="shared" si="0"/>
        <v>1</v>
      </c>
      <c r="F9" s="69">
        <f>VLOOKUP($A9,'Return Data'!$A$7:$R$526,12,0)</f>
        <v>0</v>
      </c>
      <c r="G9" s="70">
        <f t="shared" si="1"/>
        <v>1</v>
      </c>
      <c r="H9" s="69">
        <f>VLOOKUP($A9,'Return Data'!$A$7:$R$526,13,0)</f>
        <v>0</v>
      </c>
      <c r="I9" s="70">
        <f t="shared" si="2"/>
        <v>1</v>
      </c>
      <c r="J9" s="69">
        <f>VLOOKUP($A9,'Return Data'!$A$7:$R$526,14,0)</f>
        <v>-16.599724136960401</v>
      </c>
      <c r="K9" s="70">
        <f t="shared" si="3"/>
        <v>16</v>
      </c>
      <c r="L9" s="69">
        <f>VLOOKUP($A9,'Return Data'!$A$7:$R$526,18,0)</f>
        <v>0</v>
      </c>
      <c r="M9" s="70">
        <f t="shared" si="4"/>
        <v>1</v>
      </c>
      <c r="N9" s="69">
        <f>VLOOKUP($A9,'Return Data'!$A$7:$R$526,15,0)</f>
        <v>-0.56895648703922097</v>
      </c>
      <c r="O9" s="70">
        <f>RANK(N9,N$8:N$73,0)</f>
        <v>12</v>
      </c>
      <c r="P9" s="69">
        <f>VLOOKUP($A9,'Return Data'!$A$7:$R$526,16,0)</f>
        <v>4.0568923805047401</v>
      </c>
      <c r="Q9" s="70">
        <f>RANK(P9,P$8:P$73,0)</f>
        <v>11</v>
      </c>
      <c r="R9" s="69">
        <f>VLOOKUP($A9,'Return Data'!$A$7:$R$526,17,0)</f>
        <v>8.2106370237986308</v>
      </c>
      <c r="S9" s="71">
        <f t="shared" si="5"/>
        <v>31</v>
      </c>
    </row>
    <row r="10" spans="1:20" x14ac:dyDescent="0.25">
      <c r="A10" s="67" t="s">
        <v>268</v>
      </c>
      <c r="B10" s="68">
        <f>VLOOKUP($A10,'Return Data'!$A$7:$R$526,2,0)</f>
        <v>43973</v>
      </c>
      <c r="C10" s="69">
        <f>VLOOKUP($A10,'Return Data'!$A$7:$R$526,3,0)</f>
        <v>39.51</v>
      </c>
      <c r="D10" s="69">
        <f>VLOOKUP($A10,'Return Data'!$A$7:$R$526,11,0)</f>
        <v>0</v>
      </c>
      <c r="E10" s="70">
        <f t="shared" si="0"/>
        <v>1</v>
      </c>
      <c r="F10" s="69">
        <f>VLOOKUP($A10,'Return Data'!$A$7:$R$526,12,0)</f>
        <v>0</v>
      </c>
      <c r="G10" s="70">
        <f t="shared" si="1"/>
        <v>1</v>
      </c>
      <c r="H10" s="69">
        <f>VLOOKUP($A10,'Return Data'!$A$7:$R$526,13,0)</f>
        <v>0</v>
      </c>
      <c r="I10" s="70">
        <f t="shared" si="2"/>
        <v>1</v>
      </c>
      <c r="J10" s="69">
        <f>VLOOKUP($A10,'Return Data'!$A$7:$R$526,14,0)</f>
        <v>-11.6924551251228</v>
      </c>
      <c r="K10" s="70">
        <f t="shared" si="3"/>
        <v>9</v>
      </c>
      <c r="L10" s="69">
        <f>VLOOKUP($A10,'Return Data'!$A$7:$R$526,18,0)</f>
        <v>0</v>
      </c>
      <c r="M10" s="70">
        <f t="shared" si="4"/>
        <v>1</v>
      </c>
      <c r="N10" s="69">
        <f>VLOOKUP($A10,'Return Data'!$A$7:$R$526,15,0)</f>
        <v>3.9035216592126201</v>
      </c>
      <c r="O10" s="70">
        <f>RANK(N10,N$8:N$73,0)</f>
        <v>3</v>
      </c>
      <c r="P10" s="69">
        <f>VLOOKUP($A10,'Return Data'!$A$7:$R$526,16,0)</f>
        <v>5.3581216149054001</v>
      </c>
      <c r="Q10" s="70">
        <f>RANK(P10,P$8:P$73,0)</f>
        <v>4</v>
      </c>
      <c r="R10" s="69">
        <f>VLOOKUP($A10,'Return Data'!$A$7:$R$526,17,0)</f>
        <v>14.119685241285101</v>
      </c>
      <c r="S10" s="71">
        <f t="shared" si="5"/>
        <v>11</v>
      </c>
    </row>
    <row r="11" spans="1:20" x14ac:dyDescent="0.25">
      <c r="A11" s="67" t="s">
        <v>269</v>
      </c>
      <c r="B11" s="68">
        <f>VLOOKUP($A11,'Return Data'!$A$7:$R$526,2,0)</f>
        <v>43973</v>
      </c>
      <c r="C11" s="69">
        <f>VLOOKUP($A11,'Return Data'!$A$7:$R$526,3,0)</f>
        <v>34.72</v>
      </c>
      <c r="D11" s="69">
        <f>VLOOKUP($A11,'Return Data'!$A$7:$R$526,11,0)</f>
        <v>0</v>
      </c>
      <c r="E11" s="70">
        <f t="shared" si="0"/>
        <v>1</v>
      </c>
      <c r="F11" s="69">
        <f>VLOOKUP($A11,'Return Data'!$A$7:$R$526,12,0)</f>
        <v>0</v>
      </c>
      <c r="G11" s="70">
        <f t="shared" si="1"/>
        <v>1</v>
      </c>
      <c r="H11" s="69">
        <f>VLOOKUP($A11,'Return Data'!$A$7:$R$526,13,0)</f>
        <v>0</v>
      </c>
      <c r="I11" s="70">
        <f t="shared" si="2"/>
        <v>1</v>
      </c>
      <c r="J11" s="69">
        <f>VLOOKUP($A11,'Return Data'!$A$7:$R$526,14,0)</f>
        <v>-20.5111808704414</v>
      </c>
      <c r="K11" s="70">
        <f t="shared" si="3"/>
        <v>34</v>
      </c>
      <c r="L11" s="69">
        <f>VLOOKUP($A11,'Return Data'!$A$7:$R$526,18,0)</f>
        <v>0</v>
      </c>
      <c r="M11" s="70">
        <f t="shared" si="4"/>
        <v>1</v>
      </c>
      <c r="N11" s="69">
        <f>VLOOKUP($A11,'Return Data'!$A$7:$R$526,15,0)</f>
        <v>-6.2491674323442696</v>
      </c>
      <c r="O11" s="70">
        <f>RANK(N11,N$8:N$73,0)</f>
        <v>42</v>
      </c>
      <c r="P11" s="69">
        <f>VLOOKUP($A11,'Return Data'!$A$7:$R$526,16,0)</f>
        <v>-1.0158359077120001</v>
      </c>
      <c r="Q11" s="70">
        <f>RANK(P11,P$8:P$73,0)</f>
        <v>38</v>
      </c>
      <c r="R11" s="69">
        <f>VLOOKUP($A11,'Return Data'!$A$7:$R$526,17,0)</f>
        <v>-2.1415624719089901</v>
      </c>
      <c r="S11" s="71">
        <f t="shared" si="5"/>
        <v>46</v>
      </c>
    </row>
    <row r="12" spans="1:20" x14ac:dyDescent="0.25">
      <c r="A12" s="67" t="s">
        <v>270</v>
      </c>
      <c r="B12" s="68">
        <f>VLOOKUP($A12,'Return Data'!$A$7:$R$526,2,0)</f>
        <v>43973</v>
      </c>
      <c r="C12" s="69">
        <f>VLOOKUP($A12,'Return Data'!$A$7:$R$526,3,0)</f>
        <v>33.572000000000003</v>
      </c>
      <c r="D12" s="69">
        <f>VLOOKUP($A12,'Return Data'!$A$7:$R$526,11,0)</f>
        <v>0</v>
      </c>
      <c r="E12" s="70">
        <f t="shared" si="0"/>
        <v>1</v>
      </c>
      <c r="F12" s="69">
        <f>VLOOKUP($A12,'Return Data'!$A$7:$R$526,12,0)</f>
        <v>0</v>
      </c>
      <c r="G12" s="70">
        <f t="shared" si="1"/>
        <v>1</v>
      </c>
      <c r="H12" s="69">
        <f>VLOOKUP($A12,'Return Data'!$A$7:$R$526,13,0)</f>
        <v>0</v>
      </c>
      <c r="I12" s="70">
        <f t="shared" si="2"/>
        <v>1</v>
      </c>
      <c r="J12" s="69">
        <f>VLOOKUP($A12,'Return Data'!$A$7:$R$526,14,0)</f>
        <v>-11.378999874260399</v>
      </c>
      <c r="K12" s="70">
        <f t="shared" si="3"/>
        <v>7</v>
      </c>
      <c r="L12" s="69">
        <f>VLOOKUP($A12,'Return Data'!$A$7:$R$526,18,0)</f>
        <v>0</v>
      </c>
      <c r="M12" s="70">
        <f t="shared" si="4"/>
        <v>1</v>
      </c>
      <c r="N12" s="69">
        <f>VLOOKUP($A12,'Return Data'!$A$7:$R$526,15,0)</f>
        <v>0.11846612995113801</v>
      </c>
      <c r="O12" s="70">
        <f>RANK(N12,N$8:N$73,0)</f>
        <v>9</v>
      </c>
      <c r="P12" s="69">
        <f>VLOOKUP($A12,'Return Data'!$A$7:$R$526,16,0)</f>
        <v>2.6724284420923299</v>
      </c>
      <c r="Q12" s="70">
        <f>RANK(P12,P$8:P$73,0)</f>
        <v>20</v>
      </c>
      <c r="R12" s="69">
        <f>VLOOKUP($A12,'Return Data'!$A$7:$R$526,17,0)</f>
        <v>8.7829860050474107</v>
      </c>
      <c r="S12" s="71">
        <f t="shared" si="5"/>
        <v>28</v>
      </c>
    </row>
    <row r="13" spans="1:20" x14ac:dyDescent="0.25">
      <c r="A13" s="67" t="s">
        <v>271</v>
      </c>
      <c r="B13" s="68">
        <f>VLOOKUP($A13,'Return Data'!$A$7:$R$526,2,0)</f>
        <v>43973</v>
      </c>
      <c r="C13" s="69">
        <f>VLOOKUP($A13,'Return Data'!$A$7:$R$526,3,0)</f>
        <v>7.94</v>
      </c>
      <c r="D13" s="69">
        <f>VLOOKUP($A13,'Return Data'!$A$7:$R$526,11,0)</f>
        <v>0</v>
      </c>
      <c r="E13" s="70">
        <f t="shared" si="0"/>
        <v>1</v>
      </c>
      <c r="F13" s="69">
        <f>VLOOKUP($A13,'Return Data'!$A$7:$R$526,12,0)</f>
        <v>0</v>
      </c>
      <c r="G13" s="70">
        <f t="shared" si="1"/>
        <v>1</v>
      </c>
      <c r="H13" s="69">
        <f>VLOOKUP($A13,'Return Data'!$A$7:$R$526,13,0)</f>
        <v>0</v>
      </c>
      <c r="I13" s="70">
        <f t="shared" si="2"/>
        <v>1</v>
      </c>
      <c r="J13" s="69">
        <f>VLOOKUP($A13,'Return Data'!$A$7:$R$526,14,0)</f>
        <v>-5.5733156598636802</v>
      </c>
      <c r="K13" s="70">
        <f t="shared" si="3"/>
        <v>2</v>
      </c>
      <c r="L13" s="69">
        <f>VLOOKUP($A13,'Return Data'!$A$7:$R$526,18,0)</f>
        <v>0</v>
      </c>
      <c r="M13" s="70">
        <f t="shared" si="4"/>
        <v>1</v>
      </c>
      <c r="N13" s="69"/>
      <c r="O13" s="70"/>
      <c r="P13" s="69"/>
      <c r="Q13" s="70"/>
      <c r="R13" s="69">
        <f>VLOOKUP($A13,'Return Data'!$A$7:$R$526,17,0)</f>
        <v>-9.7243854237690108</v>
      </c>
      <c r="S13" s="71">
        <f t="shared" si="5"/>
        <v>53</v>
      </c>
    </row>
    <row r="14" spans="1:20" x14ac:dyDescent="0.25">
      <c r="A14" s="67" t="s">
        <v>272</v>
      </c>
      <c r="B14" s="68">
        <f>VLOOKUP($A14,'Return Data'!$A$7:$R$526,2,0)</f>
        <v>43973</v>
      </c>
      <c r="C14" s="69">
        <f>VLOOKUP($A14,'Return Data'!$A$7:$R$526,3,0)</f>
        <v>9.6</v>
      </c>
      <c r="D14" s="69">
        <f>VLOOKUP($A14,'Return Data'!$A$7:$R$526,11,0)</f>
        <v>0</v>
      </c>
      <c r="E14" s="70">
        <f t="shared" si="0"/>
        <v>1</v>
      </c>
      <c r="F14" s="69">
        <f>VLOOKUP($A14,'Return Data'!$A$7:$R$526,12,0)</f>
        <v>0</v>
      </c>
      <c r="G14" s="70">
        <f t="shared" si="1"/>
        <v>1</v>
      </c>
      <c r="H14" s="69">
        <f>VLOOKUP($A14,'Return Data'!$A$7:$R$526,13,0)</f>
        <v>0</v>
      </c>
      <c r="I14" s="70">
        <f t="shared" si="2"/>
        <v>1</v>
      </c>
      <c r="J14" s="69">
        <f>VLOOKUP($A14,'Return Data'!$A$7:$R$526,14,0)</f>
        <v>-9.2374518371605401</v>
      </c>
      <c r="K14" s="70">
        <f t="shared" si="3"/>
        <v>6</v>
      </c>
      <c r="L14" s="69"/>
      <c r="M14" s="70"/>
      <c r="N14" s="69"/>
      <c r="O14" s="70"/>
      <c r="P14" s="69"/>
      <c r="Q14" s="70"/>
      <c r="R14" s="69">
        <f>VLOOKUP($A14,'Return Data'!$A$7:$R$526,17,0)</f>
        <v>-2.5319434790168001</v>
      </c>
      <c r="S14" s="71">
        <f t="shared" si="5"/>
        <v>47</v>
      </c>
    </row>
    <row r="15" spans="1:20" x14ac:dyDescent="0.25">
      <c r="A15" s="67" t="s">
        <v>273</v>
      </c>
      <c r="B15" s="68">
        <f>VLOOKUP($A15,'Return Data'!$A$7:$R$526,2,0)</f>
        <v>43973</v>
      </c>
      <c r="C15" s="69">
        <f>VLOOKUP($A15,'Return Data'!$A$7:$R$526,3,0)</f>
        <v>47.4</v>
      </c>
      <c r="D15" s="69">
        <f>VLOOKUP($A15,'Return Data'!$A$7:$R$526,11,0)</f>
        <v>0</v>
      </c>
      <c r="E15" s="70">
        <f t="shared" si="0"/>
        <v>1</v>
      </c>
      <c r="F15" s="69">
        <f>VLOOKUP($A15,'Return Data'!$A$7:$R$526,12,0)</f>
        <v>0</v>
      </c>
      <c r="G15" s="70">
        <f t="shared" si="1"/>
        <v>1</v>
      </c>
      <c r="H15" s="69">
        <f>VLOOKUP($A15,'Return Data'!$A$7:$R$526,13,0)</f>
        <v>0</v>
      </c>
      <c r="I15" s="70">
        <f t="shared" si="2"/>
        <v>1</v>
      </c>
      <c r="J15" s="69">
        <f>VLOOKUP($A15,'Return Data'!$A$7:$R$526,14,0)</f>
        <v>-6.1033023906697998</v>
      </c>
      <c r="K15" s="70">
        <f t="shared" si="3"/>
        <v>3</v>
      </c>
      <c r="L15" s="69">
        <f>VLOOKUP($A15,'Return Data'!$A$7:$R$526,18,0)</f>
        <v>0</v>
      </c>
      <c r="M15" s="70">
        <f t="shared" ref="M15:M24" si="6">RANK(L15,L$8:L$73,0)</f>
        <v>1</v>
      </c>
      <c r="N15" s="69">
        <f>VLOOKUP($A15,'Return Data'!$A$7:$R$526,15,0)</f>
        <v>2.7289998117284799</v>
      </c>
      <c r="O15" s="70">
        <f t="shared" ref="O15:O24" si="7">RANK(N15,N$8:N$73,0)</f>
        <v>5</v>
      </c>
      <c r="P15" s="69">
        <f>VLOOKUP($A15,'Return Data'!$A$7:$R$526,16,0)</f>
        <v>4.7985090208876304</v>
      </c>
      <c r="Q15" s="70">
        <f>RANK(P15,P$8:P$73,0)</f>
        <v>7</v>
      </c>
      <c r="R15" s="69">
        <f>VLOOKUP($A15,'Return Data'!$A$7:$R$526,17,0)</f>
        <v>14.8423626354143</v>
      </c>
      <c r="S15" s="71">
        <f t="shared" si="5"/>
        <v>10</v>
      </c>
    </row>
    <row r="16" spans="1:20" x14ac:dyDescent="0.25">
      <c r="A16" s="67" t="s">
        <v>274</v>
      </c>
      <c r="B16" s="68">
        <f>VLOOKUP($A16,'Return Data'!$A$7:$R$526,2,0)</f>
        <v>43973</v>
      </c>
      <c r="C16" s="69">
        <f>VLOOKUP($A16,'Return Data'!$A$7:$R$526,3,0)</f>
        <v>57.55</v>
      </c>
      <c r="D16" s="69">
        <f>VLOOKUP($A16,'Return Data'!$A$7:$R$526,11,0)</f>
        <v>0</v>
      </c>
      <c r="E16" s="70">
        <f t="shared" si="0"/>
        <v>1</v>
      </c>
      <c r="F16" s="69">
        <f>VLOOKUP($A16,'Return Data'!$A$7:$R$526,12,0)</f>
        <v>0</v>
      </c>
      <c r="G16" s="70">
        <f t="shared" si="1"/>
        <v>1</v>
      </c>
      <c r="H16" s="69">
        <f>VLOOKUP($A16,'Return Data'!$A$7:$R$526,13,0)</f>
        <v>0</v>
      </c>
      <c r="I16" s="70">
        <f t="shared" si="2"/>
        <v>1</v>
      </c>
      <c r="J16" s="69">
        <f>VLOOKUP($A16,'Return Data'!$A$7:$R$526,14,0)</f>
        <v>-12.304446081430299</v>
      </c>
      <c r="K16" s="70">
        <f t="shared" si="3"/>
        <v>11</v>
      </c>
      <c r="L16" s="69">
        <f>VLOOKUP($A16,'Return Data'!$A$7:$R$526,18,0)</f>
        <v>0</v>
      </c>
      <c r="M16" s="70">
        <f t="shared" si="6"/>
        <v>1</v>
      </c>
      <c r="N16" s="69">
        <f>VLOOKUP($A16,'Return Data'!$A$7:$R$526,15,0)</f>
        <v>2.46089871326358</v>
      </c>
      <c r="O16" s="70">
        <f t="shared" si="7"/>
        <v>6</v>
      </c>
      <c r="P16" s="69">
        <f>VLOOKUP($A16,'Return Data'!$A$7:$R$526,16,0)</f>
        <v>4.6838417117563296</v>
      </c>
      <c r="Q16" s="70">
        <f>RANK(P16,P$8:P$73,0)</f>
        <v>8</v>
      </c>
      <c r="R16" s="69">
        <f>VLOOKUP($A16,'Return Data'!$A$7:$R$526,17,0)</f>
        <v>16.316050676348201</v>
      </c>
      <c r="S16" s="71">
        <f t="shared" si="5"/>
        <v>6</v>
      </c>
    </row>
    <row r="17" spans="1:19" x14ac:dyDescent="0.25">
      <c r="A17" s="67" t="s">
        <v>275</v>
      </c>
      <c r="B17" s="68">
        <f>VLOOKUP($A17,'Return Data'!$A$7:$R$526,2,0)</f>
        <v>43973</v>
      </c>
      <c r="C17" s="69">
        <f>VLOOKUP($A17,'Return Data'!$A$7:$R$526,3,0)</f>
        <v>39.595999999999997</v>
      </c>
      <c r="D17" s="69">
        <f>VLOOKUP($A17,'Return Data'!$A$7:$R$526,11,0)</f>
        <v>0</v>
      </c>
      <c r="E17" s="70">
        <f t="shared" si="0"/>
        <v>1</v>
      </c>
      <c r="F17" s="69">
        <f>VLOOKUP($A17,'Return Data'!$A$7:$R$526,12,0)</f>
        <v>0</v>
      </c>
      <c r="G17" s="70">
        <f t="shared" si="1"/>
        <v>1</v>
      </c>
      <c r="H17" s="69">
        <f>VLOOKUP($A17,'Return Data'!$A$7:$R$526,13,0)</f>
        <v>0</v>
      </c>
      <c r="I17" s="70">
        <f t="shared" si="2"/>
        <v>1</v>
      </c>
      <c r="J17" s="69">
        <f>VLOOKUP($A17,'Return Data'!$A$7:$R$526,14,0)</f>
        <v>-17.641767417535799</v>
      </c>
      <c r="K17" s="70">
        <f t="shared" si="3"/>
        <v>20</v>
      </c>
      <c r="L17" s="69">
        <f>VLOOKUP($A17,'Return Data'!$A$7:$R$526,18,0)</f>
        <v>0</v>
      </c>
      <c r="M17" s="70">
        <f t="shared" si="6"/>
        <v>1</v>
      </c>
      <c r="N17" s="69">
        <f>VLOOKUP($A17,'Return Data'!$A$7:$R$526,15,0)</f>
        <v>-1.95471077520799</v>
      </c>
      <c r="O17" s="70">
        <f t="shared" si="7"/>
        <v>16</v>
      </c>
      <c r="P17" s="69">
        <f>VLOOKUP($A17,'Return Data'!$A$7:$R$526,16,0)</f>
        <v>5.0101457814302304</v>
      </c>
      <c r="Q17" s="70">
        <f>RANK(P17,P$8:P$73,0)</f>
        <v>6</v>
      </c>
      <c r="R17" s="69">
        <f>VLOOKUP($A17,'Return Data'!$A$7:$R$526,17,0)</f>
        <v>10.8576306134213</v>
      </c>
      <c r="S17" s="71">
        <f t="shared" si="5"/>
        <v>21</v>
      </c>
    </row>
    <row r="18" spans="1:19" x14ac:dyDescent="0.25">
      <c r="A18" s="67" t="s">
        <v>276</v>
      </c>
      <c r="B18" s="68">
        <f>VLOOKUP($A18,'Return Data'!$A$7:$R$526,2,0)</f>
        <v>43973</v>
      </c>
      <c r="C18" s="69">
        <f>VLOOKUP($A18,'Return Data'!$A$7:$R$526,3,0)</f>
        <v>36.97</v>
      </c>
      <c r="D18" s="69">
        <f>VLOOKUP($A18,'Return Data'!$A$7:$R$526,11,0)</f>
        <v>0</v>
      </c>
      <c r="E18" s="70">
        <f t="shared" si="0"/>
        <v>1</v>
      </c>
      <c r="F18" s="69">
        <f>VLOOKUP($A18,'Return Data'!$A$7:$R$526,12,0)</f>
        <v>0</v>
      </c>
      <c r="G18" s="70">
        <f t="shared" si="1"/>
        <v>1</v>
      </c>
      <c r="H18" s="69">
        <f>VLOOKUP($A18,'Return Data'!$A$7:$R$526,13,0)</f>
        <v>0</v>
      </c>
      <c r="I18" s="70">
        <f t="shared" si="2"/>
        <v>1</v>
      </c>
      <c r="J18" s="69">
        <f>VLOOKUP($A18,'Return Data'!$A$7:$R$526,14,0)</f>
        <v>-20.8626282107478</v>
      </c>
      <c r="K18" s="70">
        <f t="shared" si="3"/>
        <v>37</v>
      </c>
      <c r="L18" s="69">
        <f>VLOOKUP($A18,'Return Data'!$A$7:$R$526,18,0)</f>
        <v>0</v>
      </c>
      <c r="M18" s="70">
        <f t="shared" si="6"/>
        <v>1</v>
      </c>
      <c r="N18" s="69">
        <f>VLOOKUP($A18,'Return Data'!$A$7:$R$526,15,0)</f>
        <v>-4.2375528145957801</v>
      </c>
      <c r="O18" s="70">
        <f t="shared" si="7"/>
        <v>31</v>
      </c>
      <c r="P18" s="69">
        <f>VLOOKUP($A18,'Return Data'!$A$7:$R$526,16,0)</f>
        <v>0.29057069917813999</v>
      </c>
      <c r="Q18" s="70">
        <f>RANK(P18,P$8:P$73,0)</f>
        <v>31</v>
      </c>
      <c r="R18" s="69">
        <f>VLOOKUP($A18,'Return Data'!$A$7:$R$526,17,0)</f>
        <v>12.1531188483322</v>
      </c>
      <c r="S18" s="71">
        <f t="shared" si="5"/>
        <v>17</v>
      </c>
    </row>
    <row r="19" spans="1:19" x14ac:dyDescent="0.25">
      <c r="A19" s="67" t="s">
        <v>277</v>
      </c>
      <c r="B19" s="68">
        <f>VLOOKUP($A19,'Return Data'!$A$7:$R$526,2,0)</f>
        <v>43973</v>
      </c>
      <c r="C19" s="69">
        <f>VLOOKUP($A19,'Return Data'!$A$7:$R$526,3,0)</f>
        <v>11.2219</v>
      </c>
      <c r="D19" s="69">
        <f>VLOOKUP($A19,'Return Data'!$A$7:$R$526,11,0)</f>
        <v>0</v>
      </c>
      <c r="E19" s="70">
        <f t="shared" si="0"/>
        <v>1</v>
      </c>
      <c r="F19" s="69">
        <f>VLOOKUP($A19,'Return Data'!$A$7:$R$526,12,0)</f>
        <v>0</v>
      </c>
      <c r="G19" s="70">
        <f t="shared" si="1"/>
        <v>1</v>
      </c>
      <c r="H19" s="69">
        <f>VLOOKUP($A19,'Return Data'!$A$7:$R$526,13,0)</f>
        <v>0</v>
      </c>
      <c r="I19" s="70">
        <f t="shared" si="2"/>
        <v>1</v>
      </c>
      <c r="J19" s="69">
        <f>VLOOKUP($A19,'Return Data'!$A$7:$R$526,14,0)</f>
        <v>-21.622571281450199</v>
      </c>
      <c r="K19" s="70">
        <f t="shared" si="3"/>
        <v>41</v>
      </c>
      <c r="L19" s="69">
        <f>VLOOKUP($A19,'Return Data'!$A$7:$R$526,18,0)</f>
        <v>0</v>
      </c>
      <c r="M19" s="70">
        <f t="shared" si="6"/>
        <v>1</v>
      </c>
      <c r="N19" s="69">
        <f>VLOOKUP($A19,'Return Data'!$A$7:$R$526,15,0)</f>
        <v>-4.3539871478974499</v>
      </c>
      <c r="O19" s="70">
        <f t="shared" si="7"/>
        <v>33</v>
      </c>
      <c r="P19" s="69"/>
      <c r="Q19" s="70"/>
      <c r="R19" s="69">
        <f>VLOOKUP($A19,'Return Data'!$A$7:$R$526,17,0)</f>
        <v>2.6563492669115401</v>
      </c>
      <c r="S19" s="71">
        <f t="shared" si="5"/>
        <v>39</v>
      </c>
    </row>
    <row r="20" spans="1:19" x14ac:dyDescent="0.25">
      <c r="A20" s="67" t="s">
        <v>278</v>
      </c>
      <c r="B20" s="68">
        <f>VLOOKUP($A20,'Return Data'!$A$7:$R$526,2,0)</f>
        <v>43973</v>
      </c>
      <c r="C20" s="69">
        <f>VLOOKUP($A20,'Return Data'!$A$7:$R$526,3,0)</f>
        <v>409.71620000000001</v>
      </c>
      <c r="D20" s="69">
        <f>VLOOKUP($A20,'Return Data'!$A$7:$R$526,11,0)</f>
        <v>0</v>
      </c>
      <c r="E20" s="70">
        <f t="shared" si="0"/>
        <v>1</v>
      </c>
      <c r="F20" s="69">
        <f>VLOOKUP($A20,'Return Data'!$A$7:$R$526,12,0)</f>
        <v>0</v>
      </c>
      <c r="G20" s="70">
        <f t="shared" si="1"/>
        <v>1</v>
      </c>
      <c r="H20" s="69">
        <f>VLOOKUP($A20,'Return Data'!$A$7:$R$526,13,0)</f>
        <v>0</v>
      </c>
      <c r="I20" s="70">
        <f t="shared" si="2"/>
        <v>1</v>
      </c>
      <c r="J20" s="69">
        <f>VLOOKUP($A20,'Return Data'!$A$7:$R$526,14,0)</f>
        <v>-27.366425487390099</v>
      </c>
      <c r="K20" s="70">
        <f t="shared" si="3"/>
        <v>53</v>
      </c>
      <c r="L20" s="69">
        <f>VLOOKUP($A20,'Return Data'!$A$7:$R$526,18,0)</f>
        <v>0</v>
      </c>
      <c r="M20" s="70">
        <f t="shared" si="6"/>
        <v>1</v>
      </c>
      <c r="N20" s="69">
        <f>VLOOKUP($A20,'Return Data'!$A$7:$R$526,15,0)</f>
        <v>-5.8882969806948902</v>
      </c>
      <c r="O20" s="70">
        <f t="shared" si="7"/>
        <v>39</v>
      </c>
      <c r="P20" s="69">
        <f>VLOOKUP($A20,'Return Data'!$A$7:$R$526,16,0)</f>
        <v>-0.603868784953696</v>
      </c>
      <c r="Q20" s="70">
        <f>RANK(P20,P$8:P$73,0)</f>
        <v>35</v>
      </c>
      <c r="R20" s="69">
        <f>VLOOKUP($A20,'Return Data'!$A$7:$R$526,17,0)</f>
        <v>19.2084548561843</v>
      </c>
      <c r="S20" s="71">
        <f t="shared" si="5"/>
        <v>2</v>
      </c>
    </row>
    <row r="21" spans="1:19" x14ac:dyDescent="0.25">
      <c r="A21" s="67" t="s">
        <v>279</v>
      </c>
      <c r="B21" s="68">
        <f>VLOOKUP($A21,'Return Data'!$A$7:$R$526,2,0)</f>
        <v>43973</v>
      </c>
      <c r="C21" s="69">
        <f>VLOOKUP($A21,'Return Data'!$A$7:$R$526,3,0)</f>
        <v>269.34199999999998</v>
      </c>
      <c r="D21" s="69">
        <f>VLOOKUP($A21,'Return Data'!$A$7:$R$526,11,0)</f>
        <v>0</v>
      </c>
      <c r="E21" s="70">
        <f t="shared" si="0"/>
        <v>1</v>
      </c>
      <c r="F21" s="69">
        <f>VLOOKUP($A21,'Return Data'!$A$7:$R$526,12,0)</f>
        <v>0</v>
      </c>
      <c r="G21" s="70">
        <f t="shared" si="1"/>
        <v>1</v>
      </c>
      <c r="H21" s="69">
        <f>VLOOKUP($A21,'Return Data'!$A$7:$R$526,13,0)</f>
        <v>0</v>
      </c>
      <c r="I21" s="70">
        <f t="shared" si="2"/>
        <v>1</v>
      </c>
      <c r="J21" s="69">
        <f>VLOOKUP($A21,'Return Data'!$A$7:$R$526,14,0)</f>
        <v>-25.8169370639229</v>
      </c>
      <c r="K21" s="70">
        <f t="shared" si="3"/>
        <v>49</v>
      </c>
      <c r="L21" s="69">
        <f>VLOOKUP($A21,'Return Data'!$A$7:$R$526,18,0)</f>
        <v>0</v>
      </c>
      <c r="M21" s="70">
        <f t="shared" si="6"/>
        <v>1</v>
      </c>
      <c r="N21" s="69">
        <f>VLOOKUP($A21,'Return Data'!$A$7:$R$526,15,0)</f>
        <v>-3.5882606031916402</v>
      </c>
      <c r="O21" s="70">
        <f t="shared" si="7"/>
        <v>27</v>
      </c>
      <c r="P21" s="69">
        <f>VLOOKUP($A21,'Return Data'!$A$7:$R$526,16,0)</f>
        <v>2.8168979075550502</v>
      </c>
      <c r="Q21" s="70">
        <f>RANK(P21,P$8:P$73,0)</f>
        <v>18</v>
      </c>
      <c r="R21" s="69">
        <f>VLOOKUP($A21,'Return Data'!$A$7:$R$526,17,0)</f>
        <v>18.505205542120201</v>
      </c>
      <c r="S21" s="71">
        <f t="shared" si="5"/>
        <v>3</v>
      </c>
    </row>
    <row r="22" spans="1:19" x14ac:dyDescent="0.25">
      <c r="A22" s="67" t="s">
        <v>280</v>
      </c>
      <c r="B22" s="68">
        <f>VLOOKUP($A22,'Return Data'!$A$7:$R$526,2,0)</f>
        <v>43973</v>
      </c>
      <c r="C22" s="69">
        <f>VLOOKUP($A22,'Return Data'!$A$7:$R$526,3,0)</f>
        <v>375.57600000000002</v>
      </c>
      <c r="D22" s="69">
        <f>VLOOKUP($A22,'Return Data'!$A$7:$R$526,11,0)</f>
        <v>0</v>
      </c>
      <c r="E22" s="70">
        <f t="shared" si="0"/>
        <v>1</v>
      </c>
      <c r="F22" s="69">
        <f>VLOOKUP($A22,'Return Data'!$A$7:$R$526,12,0)</f>
        <v>0</v>
      </c>
      <c r="G22" s="70">
        <f t="shared" si="1"/>
        <v>1</v>
      </c>
      <c r="H22" s="69">
        <f>VLOOKUP($A22,'Return Data'!$A$7:$R$526,13,0)</f>
        <v>0</v>
      </c>
      <c r="I22" s="70">
        <f t="shared" si="2"/>
        <v>1</v>
      </c>
      <c r="J22" s="69">
        <f>VLOOKUP($A22,'Return Data'!$A$7:$R$526,14,0)</f>
        <v>-28.071944429756901</v>
      </c>
      <c r="K22" s="70">
        <f t="shared" si="3"/>
        <v>56</v>
      </c>
      <c r="L22" s="69">
        <f>VLOOKUP($A22,'Return Data'!$A$7:$R$526,18,0)</f>
        <v>0</v>
      </c>
      <c r="M22" s="70">
        <f t="shared" si="6"/>
        <v>1</v>
      </c>
      <c r="N22" s="69">
        <f>VLOOKUP($A22,'Return Data'!$A$7:$R$526,15,0)</f>
        <v>-7.49559628075502</v>
      </c>
      <c r="O22" s="70">
        <f t="shared" si="7"/>
        <v>46</v>
      </c>
      <c r="P22" s="69">
        <f>VLOOKUP($A22,'Return Data'!$A$7:$R$526,16,0)</f>
        <v>-0.93338291384994598</v>
      </c>
      <c r="Q22" s="70">
        <f>RANK(P22,P$8:P$73,0)</f>
        <v>37</v>
      </c>
      <c r="R22" s="69">
        <f>VLOOKUP($A22,'Return Data'!$A$7:$R$526,17,0)</f>
        <v>22.0226189517943</v>
      </c>
      <c r="S22" s="71">
        <f t="shared" si="5"/>
        <v>1</v>
      </c>
    </row>
    <row r="23" spans="1:19" x14ac:dyDescent="0.25">
      <c r="A23" s="67" t="s">
        <v>281</v>
      </c>
      <c r="B23" s="68">
        <f>VLOOKUP($A23,'Return Data'!$A$7:$R$526,2,0)</f>
        <v>43973</v>
      </c>
      <c r="C23" s="69">
        <f>VLOOKUP($A23,'Return Data'!$A$7:$R$526,3,0)</f>
        <v>28.306100000000001</v>
      </c>
      <c r="D23" s="69">
        <f>VLOOKUP($A23,'Return Data'!$A$7:$R$526,11,0)</f>
        <v>0</v>
      </c>
      <c r="E23" s="70">
        <f t="shared" si="0"/>
        <v>1</v>
      </c>
      <c r="F23" s="69">
        <f>VLOOKUP($A23,'Return Data'!$A$7:$R$526,12,0)</f>
        <v>0</v>
      </c>
      <c r="G23" s="70">
        <f t="shared" si="1"/>
        <v>1</v>
      </c>
      <c r="H23" s="69">
        <f>VLOOKUP($A23,'Return Data'!$A$7:$R$526,13,0)</f>
        <v>0</v>
      </c>
      <c r="I23" s="70">
        <f t="shared" si="2"/>
        <v>1</v>
      </c>
      <c r="J23" s="69">
        <f>VLOOKUP($A23,'Return Data'!$A$7:$R$526,14,0)</f>
        <v>-22.086930283013601</v>
      </c>
      <c r="K23" s="70">
        <f t="shared" si="3"/>
        <v>44</v>
      </c>
      <c r="L23" s="69">
        <f>VLOOKUP($A23,'Return Data'!$A$7:$R$526,18,0)</f>
        <v>0</v>
      </c>
      <c r="M23" s="70">
        <f t="shared" si="6"/>
        <v>1</v>
      </c>
      <c r="N23" s="69">
        <f>VLOOKUP($A23,'Return Data'!$A$7:$R$526,15,0)</f>
        <v>-5.8891145802786502</v>
      </c>
      <c r="O23" s="70">
        <f t="shared" si="7"/>
        <v>40</v>
      </c>
      <c r="P23" s="69">
        <f>VLOOKUP($A23,'Return Data'!$A$7:$R$526,16,0)</f>
        <v>1.2983348688938301</v>
      </c>
      <c r="Q23" s="70">
        <f>RANK(P23,P$8:P$73,0)</f>
        <v>25</v>
      </c>
      <c r="R23" s="69">
        <f>VLOOKUP($A23,'Return Data'!$A$7:$R$526,17,0)</f>
        <v>8.0828778893484099</v>
      </c>
      <c r="S23" s="71">
        <f t="shared" si="5"/>
        <v>32</v>
      </c>
    </row>
    <row r="24" spans="1:19" x14ac:dyDescent="0.25">
      <c r="A24" s="67" t="s">
        <v>282</v>
      </c>
      <c r="B24" s="68">
        <f>VLOOKUP($A24,'Return Data'!$A$7:$R$526,2,0)</f>
        <v>43973</v>
      </c>
      <c r="C24" s="69">
        <f>VLOOKUP($A24,'Return Data'!$A$7:$R$526,3,0)</f>
        <v>299.04000000000002</v>
      </c>
      <c r="D24" s="69">
        <f>VLOOKUP($A24,'Return Data'!$A$7:$R$526,11,0)</f>
        <v>0</v>
      </c>
      <c r="E24" s="70">
        <f t="shared" si="0"/>
        <v>1</v>
      </c>
      <c r="F24" s="69">
        <f>VLOOKUP($A24,'Return Data'!$A$7:$R$526,12,0)</f>
        <v>0</v>
      </c>
      <c r="G24" s="70">
        <f t="shared" si="1"/>
        <v>1</v>
      </c>
      <c r="H24" s="69">
        <f>VLOOKUP($A24,'Return Data'!$A$7:$R$526,13,0)</f>
        <v>0</v>
      </c>
      <c r="I24" s="70">
        <f t="shared" si="2"/>
        <v>1</v>
      </c>
      <c r="J24" s="69">
        <f>VLOOKUP($A24,'Return Data'!$A$7:$R$526,14,0)</f>
        <v>-21.4448170052992</v>
      </c>
      <c r="K24" s="70">
        <f t="shared" si="3"/>
        <v>39</v>
      </c>
      <c r="L24" s="69">
        <f>VLOOKUP($A24,'Return Data'!$A$7:$R$526,18,0)</f>
        <v>0</v>
      </c>
      <c r="M24" s="70">
        <f t="shared" si="6"/>
        <v>1</v>
      </c>
      <c r="N24" s="69">
        <f>VLOOKUP($A24,'Return Data'!$A$7:$R$526,15,0)</f>
        <v>-2.3130481948071102</v>
      </c>
      <c r="O24" s="70">
        <f t="shared" si="7"/>
        <v>21</v>
      </c>
      <c r="P24" s="69">
        <f>VLOOKUP($A24,'Return Data'!$A$7:$R$526,16,0)</f>
        <v>2.1307416928864602</v>
      </c>
      <c r="Q24" s="70">
        <f>RANK(P24,P$8:P$73,0)</f>
        <v>21</v>
      </c>
      <c r="R24" s="69">
        <f>VLOOKUP($A24,'Return Data'!$A$7:$R$526,17,0)</f>
        <v>17.7720129963947</v>
      </c>
      <c r="S24" s="71">
        <f t="shared" si="5"/>
        <v>4</v>
      </c>
    </row>
    <row r="25" spans="1:19" x14ac:dyDescent="0.25">
      <c r="A25" s="67" t="s">
        <v>283</v>
      </c>
      <c r="B25" s="68">
        <f>VLOOKUP($A25,'Return Data'!$A$7:$R$526,2,0)</f>
        <v>43973</v>
      </c>
      <c r="C25" s="69">
        <f>VLOOKUP($A25,'Return Data'!$A$7:$R$526,3,0)</f>
        <v>7.82</v>
      </c>
      <c r="D25" s="69">
        <f>VLOOKUP($A25,'Return Data'!$A$7:$R$526,11,0)</f>
        <v>0</v>
      </c>
      <c r="E25" s="70">
        <f t="shared" si="0"/>
        <v>1</v>
      </c>
      <c r="F25" s="69">
        <f>VLOOKUP($A25,'Return Data'!$A$7:$R$526,12,0)</f>
        <v>0</v>
      </c>
      <c r="G25" s="70">
        <f t="shared" si="1"/>
        <v>1</v>
      </c>
      <c r="H25" s="69">
        <f>VLOOKUP($A25,'Return Data'!$A$7:$R$526,13,0)</f>
        <v>0</v>
      </c>
      <c r="I25" s="70">
        <f t="shared" si="2"/>
        <v>1</v>
      </c>
      <c r="J25" s="69">
        <f>VLOOKUP($A25,'Return Data'!$A$7:$R$526,14,0)</f>
        <v>-27.849966004381599</v>
      </c>
      <c r="K25" s="70">
        <f t="shared" si="3"/>
        <v>55</v>
      </c>
      <c r="L25" s="69"/>
      <c r="M25" s="70"/>
      <c r="N25" s="69"/>
      <c r="O25" s="70"/>
      <c r="P25" s="69"/>
      <c r="Q25" s="70"/>
      <c r="R25" s="69">
        <f>VLOOKUP($A25,'Return Data'!$A$7:$R$526,17,0)</f>
        <v>-10.7267810530138</v>
      </c>
      <c r="S25" s="71">
        <f t="shared" si="5"/>
        <v>57</v>
      </c>
    </row>
    <row r="26" spans="1:19" x14ac:dyDescent="0.25">
      <c r="A26" s="67" t="s">
        <v>284</v>
      </c>
      <c r="B26" s="68">
        <f>VLOOKUP($A26,'Return Data'!$A$7:$R$526,2,0)</f>
        <v>43973</v>
      </c>
      <c r="C26" s="69">
        <f>VLOOKUP($A26,'Return Data'!$A$7:$R$526,3,0)</f>
        <v>22.08</v>
      </c>
      <c r="D26" s="69">
        <f>VLOOKUP($A26,'Return Data'!$A$7:$R$526,11,0)</f>
        <v>0</v>
      </c>
      <c r="E26" s="70">
        <f t="shared" si="0"/>
        <v>1</v>
      </c>
      <c r="F26" s="69">
        <f>VLOOKUP($A26,'Return Data'!$A$7:$R$526,12,0)</f>
        <v>0</v>
      </c>
      <c r="G26" s="70">
        <f t="shared" si="1"/>
        <v>1</v>
      </c>
      <c r="H26" s="69">
        <f>VLOOKUP($A26,'Return Data'!$A$7:$R$526,13,0)</f>
        <v>0</v>
      </c>
      <c r="I26" s="70">
        <f t="shared" si="2"/>
        <v>1</v>
      </c>
      <c r="J26" s="69">
        <f>VLOOKUP($A26,'Return Data'!$A$7:$R$526,14,0)</f>
        <v>-14.3129973249904</v>
      </c>
      <c r="K26" s="70">
        <f t="shared" si="3"/>
        <v>12</v>
      </c>
      <c r="L26" s="69">
        <f>VLOOKUP($A26,'Return Data'!$A$7:$R$526,18,0)</f>
        <v>0</v>
      </c>
      <c r="M26" s="70">
        <f>RANK(L26,L$8:L$73,0)</f>
        <v>1</v>
      </c>
      <c r="N26" s="69">
        <f>VLOOKUP($A26,'Return Data'!$A$7:$R$526,15,0)</f>
        <v>-1.8920496886663301</v>
      </c>
      <c r="O26" s="70">
        <f>RANK(N26,N$8:N$73,0)</f>
        <v>15</v>
      </c>
      <c r="P26" s="69">
        <f>VLOOKUP($A26,'Return Data'!$A$7:$R$526,16,0)</f>
        <v>1.5397759888928899</v>
      </c>
      <c r="Q26" s="70">
        <f>RANK(P26,P$8:P$73,0)</f>
        <v>24</v>
      </c>
      <c r="R26" s="69">
        <f>VLOOKUP($A26,'Return Data'!$A$7:$R$526,17,0)</f>
        <v>12.5466698877251</v>
      </c>
      <c r="S26" s="71">
        <f t="shared" si="5"/>
        <v>16</v>
      </c>
    </row>
    <row r="27" spans="1:19" x14ac:dyDescent="0.25">
      <c r="A27" s="67" t="s">
        <v>285</v>
      </c>
      <c r="B27" s="68">
        <f>VLOOKUP($A27,'Return Data'!$A$7:$R$526,2,0)</f>
        <v>43973</v>
      </c>
      <c r="C27" s="69">
        <f>VLOOKUP($A27,'Return Data'!$A$7:$R$526,3,0)</f>
        <v>40.57</v>
      </c>
      <c r="D27" s="69">
        <f>VLOOKUP($A27,'Return Data'!$A$7:$R$526,11,0)</f>
        <v>0</v>
      </c>
      <c r="E27" s="70">
        <f t="shared" si="0"/>
        <v>1</v>
      </c>
      <c r="F27" s="69">
        <f>VLOOKUP($A27,'Return Data'!$A$7:$R$526,12,0)</f>
        <v>0</v>
      </c>
      <c r="G27" s="70">
        <f t="shared" si="1"/>
        <v>1</v>
      </c>
      <c r="H27" s="69">
        <f>VLOOKUP($A27,'Return Data'!$A$7:$R$526,13,0)</f>
        <v>0</v>
      </c>
      <c r="I27" s="70">
        <f t="shared" si="2"/>
        <v>1</v>
      </c>
      <c r="J27" s="69">
        <f>VLOOKUP($A27,'Return Data'!$A$7:$R$526,14,0)</f>
        <v>-27.258294843146999</v>
      </c>
      <c r="K27" s="70">
        <f t="shared" si="3"/>
        <v>52</v>
      </c>
      <c r="L27" s="69">
        <f>VLOOKUP($A27,'Return Data'!$A$7:$R$526,18,0)</f>
        <v>0</v>
      </c>
      <c r="M27" s="70">
        <f>RANK(L27,L$8:L$73,0)</f>
        <v>1</v>
      </c>
      <c r="N27" s="69">
        <f>VLOOKUP($A27,'Return Data'!$A$7:$R$526,15,0)</f>
        <v>-5.2034859696706901</v>
      </c>
      <c r="O27" s="70">
        <f>RANK(N27,N$8:N$73,0)</f>
        <v>37</v>
      </c>
      <c r="P27" s="69">
        <f>VLOOKUP($A27,'Return Data'!$A$7:$R$526,16,0)</f>
        <v>0.207075987682316</v>
      </c>
      <c r="Q27" s="70">
        <f>RANK(P27,P$8:P$73,0)</f>
        <v>32</v>
      </c>
      <c r="R27" s="69">
        <f>VLOOKUP($A27,'Return Data'!$A$7:$R$526,17,0)</f>
        <v>13.057682454939499</v>
      </c>
      <c r="S27" s="71">
        <f t="shared" si="5"/>
        <v>14</v>
      </c>
    </row>
    <row r="28" spans="1:19" x14ac:dyDescent="0.25">
      <c r="A28" s="67" t="s">
        <v>286</v>
      </c>
      <c r="B28" s="68">
        <f>VLOOKUP($A28,'Return Data'!$A$7:$R$526,2,0)</f>
        <v>43973</v>
      </c>
      <c r="C28" s="69">
        <f>VLOOKUP($A28,'Return Data'!$A$7:$R$526,3,0)</f>
        <v>7.66</v>
      </c>
      <c r="D28" s="69">
        <f>VLOOKUP($A28,'Return Data'!$A$7:$R$526,11,0)</f>
        <v>0</v>
      </c>
      <c r="E28" s="70">
        <f t="shared" si="0"/>
        <v>1</v>
      </c>
      <c r="F28" s="69">
        <f>VLOOKUP($A28,'Return Data'!$A$7:$R$526,12,0)</f>
        <v>0</v>
      </c>
      <c r="G28" s="70">
        <f t="shared" si="1"/>
        <v>1</v>
      </c>
      <c r="H28" s="69">
        <f>VLOOKUP($A28,'Return Data'!$A$7:$R$526,13,0)</f>
        <v>0</v>
      </c>
      <c r="I28" s="70">
        <f t="shared" si="2"/>
        <v>1</v>
      </c>
      <c r="J28" s="69">
        <f>VLOOKUP($A28,'Return Data'!$A$7:$R$526,14,0)</f>
        <v>-20.8107528338527</v>
      </c>
      <c r="K28" s="70">
        <f t="shared" si="3"/>
        <v>36</v>
      </c>
      <c r="L28" s="69">
        <f>VLOOKUP($A28,'Return Data'!$A$7:$R$526,18,0)</f>
        <v>0</v>
      </c>
      <c r="M28" s="70">
        <f>RANK(L28,L$8:L$73,0)</f>
        <v>1</v>
      </c>
      <c r="N28" s="69"/>
      <c r="O28" s="70"/>
      <c r="P28" s="69"/>
      <c r="Q28" s="70"/>
      <c r="R28" s="69">
        <f>VLOOKUP($A28,'Return Data'!$A$7:$R$526,17,0)</f>
        <v>-10.5125799646391</v>
      </c>
      <c r="S28" s="71">
        <f t="shared" si="5"/>
        <v>56</v>
      </c>
    </row>
    <row r="29" spans="1:19" x14ac:dyDescent="0.25">
      <c r="A29" s="67" t="s">
        <v>287</v>
      </c>
      <c r="B29" s="68">
        <f>VLOOKUP($A29,'Return Data'!$A$7:$R$526,2,0)</f>
        <v>43973</v>
      </c>
      <c r="C29" s="69">
        <f>VLOOKUP($A29,'Return Data'!$A$7:$R$526,3,0)</f>
        <v>42.74</v>
      </c>
      <c r="D29" s="69">
        <f>VLOOKUP($A29,'Return Data'!$A$7:$R$526,11,0)</f>
        <v>0</v>
      </c>
      <c r="E29" s="70">
        <f t="shared" si="0"/>
        <v>1</v>
      </c>
      <c r="F29" s="69">
        <f>VLOOKUP($A29,'Return Data'!$A$7:$R$526,12,0)</f>
        <v>0</v>
      </c>
      <c r="G29" s="70">
        <f t="shared" si="1"/>
        <v>1</v>
      </c>
      <c r="H29" s="69">
        <f>VLOOKUP($A29,'Return Data'!$A$7:$R$526,13,0)</f>
        <v>0</v>
      </c>
      <c r="I29" s="70">
        <f t="shared" si="2"/>
        <v>1</v>
      </c>
      <c r="J29" s="69">
        <f>VLOOKUP($A29,'Return Data'!$A$7:$R$526,14,0)</f>
        <v>-15.4911553165295</v>
      </c>
      <c r="K29" s="70">
        <f t="shared" si="3"/>
        <v>13</v>
      </c>
      <c r="L29" s="69">
        <f>VLOOKUP($A29,'Return Data'!$A$7:$R$526,18,0)</f>
        <v>0</v>
      </c>
      <c r="M29" s="70">
        <f>RANK(L29,L$8:L$73,0)</f>
        <v>1</v>
      </c>
      <c r="N29" s="69">
        <f>VLOOKUP($A29,'Return Data'!$A$7:$R$526,15,0)</f>
        <v>0.442144026469804</v>
      </c>
      <c r="O29" s="70">
        <f>RANK(N29,N$8:N$73,0)</f>
        <v>8</v>
      </c>
      <c r="P29" s="69">
        <f>VLOOKUP($A29,'Return Data'!$A$7:$R$526,16,0)</f>
        <v>4.3485108619208201</v>
      </c>
      <c r="Q29" s="70">
        <f>RANK(P29,P$8:P$73,0)</f>
        <v>10</v>
      </c>
      <c r="R29" s="69">
        <f>VLOOKUP($A29,'Return Data'!$A$7:$R$526,17,0)</f>
        <v>11.444325522956399</v>
      </c>
      <c r="S29" s="71">
        <f t="shared" si="5"/>
        <v>19</v>
      </c>
    </row>
    <row r="30" spans="1:19" x14ac:dyDescent="0.25">
      <c r="A30" s="67" t="s">
        <v>288</v>
      </c>
      <c r="B30" s="68">
        <f>VLOOKUP($A30,'Return Data'!$A$7:$R$526,2,0)</f>
        <v>43973</v>
      </c>
      <c r="C30" s="69">
        <f>VLOOKUP($A30,'Return Data'!$A$7:$R$526,3,0)</f>
        <v>7.9154999999999998</v>
      </c>
      <c r="D30" s="69">
        <f>VLOOKUP($A30,'Return Data'!$A$7:$R$526,11,0)</f>
        <v>0</v>
      </c>
      <c r="E30" s="70">
        <f t="shared" si="0"/>
        <v>1</v>
      </c>
      <c r="F30" s="69"/>
      <c r="G30" s="70"/>
      <c r="H30" s="69"/>
      <c r="I30" s="70"/>
      <c r="J30" s="69"/>
      <c r="K30" s="70"/>
      <c r="L30" s="69"/>
      <c r="M30" s="70"/>
      <c r="N30" s="69"/>
      <c r="O30" s="70"/>
      <c r="P30" s="69"/>
      <c r="Q30" s="70"/>
      <c r="R30" s="69">
        <f>VLOOKUP($A30,'Return Data'!$A$7:$R$526,17,0)</f>
        <v>-32.5102556433148</v>
      </c>
      <c r="S30" s="71">
        <f t="shared" si="5"/>
        <v>66</v>
      </c>
    </row>
    <row r="31" spans="1:19" x14ac:dyDescent="0.25">
      <c r="A31" s="67" t="s">
        <v>289</v>
      </c>
      <c r="B31" s="68">
        <f>VLOOKUP($A31,'Return Data'!$A$7:$R$526,2,0)</f>
        <v>43973</v>
      </c>
      <c r="C31" s="69">
        <f>VLOOKUP($A31,'Return Data'!$A$7:$R$526,3,0)</f>
        <v>13.536300000000001</v>
      </c>
      <c r="D31" s="69">
        <f>VLOOKUP($A31,'Return Data'!$A$7:$R$526,11,0)</f>
        <v>0</v>
      </c>
      <c r="E31" s="70">
        <f t="shared" si="0"/>
        <v>1</v>
      </c>
      <c r="F31" s="69">
        <f>VLOOKUP($A31,'Return Data'!$A$7:$R$526,12,0)</f>
        <v>0</v>
      </c>
      <c r="G31" s="70">
        <f t="shared" ref="G31:G73" si="8">RANK(F31,F$8:F$73,0)</f>
        <v>1</v>
      </c>
      <c r="H31" s="69">
        <f>VLOOKUP($A31,'Return Data'!$A$7:$R$526,13,0)</f>
        <v>0</v>
      </c>
      <c r="I31" s="70">
        <f t="shared" ref="I31:I38" si="9">RANK(H31,H$8:H$73,0)</f>
        <v>1</v>
      </c>
      <c r="J31" s="69">
        <f>VLOOKUP($A31,'Return Data'!$A$7:$R$526,14,0)</f>
        <v>-20.537971041809499</v>
      </c>
      <c r="K31" s="70">
        <f t="shared" ref="K31:K38" si="10">RANK(J31,J$8:J$73,0)</f>
        <v>35</v>
      </c>
      <c r="L31" s="69">
        <f>VLOOKUP($A31,'Return Data'!$A$7:$R$526,18,0)</f>
        <v>0</v>
      </c>
      <c r="M31" s="70">
        <f t="shared" ref="M31:M38" si="11">RANK(L31,L$8:L$73,0)</f>
        <v>1</v>
      </c>
      <c r="N31" s="69">
        <f>VLOOKUP($A31,'Return Data'!$A$7:$R$526,15,0)</f>
        <v>-2.0831190193768401</v>
      </c>
      <c r="O31" s="70">
        <f t="shared" ref="O31:O38" si="12">RANK(N31,N$8:N$73,0)</f>
        <v>18</v>
      </c>
      <c r="P31" s="69">
        <f>VLOOKUP($A31,'Return Data'!$A$7:$R$526,16,0)</f>
        <v>2.8707260458983201</v>
      </c>
      <c r="Q31" s="70">
        <f>RANK(P31,P$8:P$73,0)</f>
        <v>17</v>
      </c>
      <c r="R31" s="69">
        <f>VLOOKUP($A31,'Return Data'!$A$7:$R$526,17,0)</f>
        <v>2.5232660196384602</v>
      </c>
      <c r="S31" s="71">
        <f t="shared" si="5"/>
        <v>40</v>
      </c>
    </row>
    <row r="32" spans="1:19" x14ac:dyDescent="0.25">
      <c r="A32" s="67" t="s">
        <v>290</v>
      </c>
      <c r="B32" s="68">
        <f>VLOOKUP($A32,'Return Data'!$A$7:$R$526,2,0)</f>
        <v>43973</v>
      </c>
      <c r="C32" s="69">
        <f>VLOOKUP($A32,'Return Data'!$A$7:$R$526,3,0)</f>
        <v>36.045000000000002</v>
      </c>
      <c r="D32" s="69">
        <f>VLOOKUP($A32,'Return Data'!$A$7:$R$526,11,0)</f>
        <v>0</v>
      </c>
      <c r="E32" s="70">
        <f t="shared" si="0"/>
        <v>1</v>
      </c>
      <c r="F32" s="69">
        <f>VLOOKUP($A32,'Return Data'!$A$7:$R$526,12,0)</f>
        <v>0</v>
      </c>
      <c r="G32" s="70">
        <f t="shared" si="8"/>
        <v>1</v>
      </c>
      <c r="H32" s="69">
        <f>VLOOKUP($A32,'Return Data'!$A$7:$R$526,13,0)</f>
        <v>0</v>
      </c>
      <c r="I32" s="70">
        <f t="shared" si="9"/>
        <v>1</v>
      </c>
      <c r="J32" s="69">
        <f>VLOOKUP($A32,'Return Data'!$A$7:$R$526,14,0)</f>
        <v>-18.7168906804574</v>
      </c>
      <c r="K32" s="70">
        <f t="shared" si="10"/>
        <v>25</v>
      </c>
      <c r="L32" s="69">
        <f>VLOOKUP($A32,'Return Data'!$A$7:$R$526,18,0)</f>
        <v>0</v>
      </c>
      <c r="M32" s="70">
        <f t="shared" si="11"/>
        <v>1</v>
      </c>
      <c r="N32" s="69">
        <f>VLOOKUP($A32,'Return Data'!$A$7:$R$526,15,0)</f>
        <v>-2.16081051703889</v>
      </c>
      <c r="O32" s="70">
        <f t="shared" si="12"/>
        <v>19</v>
      </c>
      <c r="P32" s="69">
        <f>VLOOKUP($A32,'Return Data'!$A$7:$R$526,16,0)</f>
        <v>3.1765831216989899</v>
      </c>
      <c r="Q32" s="70">
        <f>RANK(P32,P$8:P$73,0)</f>
        <v>15</v>
      </c>
      <c r="R32" s="69">
        <f>VLOOKUP($A32,'Return Data'!$A$7:$R$526,17,0)</f>
        <v>9.2426494233321499</v>
      </c>
      <c r="S32" s="71">
        <f t="shared" si="5"/>
        <v>24</v>
      </c>
    </row>
    <row r="33" spans="1:19" x14ac:dyDescent="0.25">
      <c r="A33" s="67" t="s">
        <v>291</v>
      </c>
      <c r="B33" s="68">
        <f>VLOOKUP($A33,'Return Data'!$A$7:$R$526,2,0)</f>
        <v>43973</v>
      </c>
      <c r="C33" s="69">
        <f>VLOOKUP($A33,'Return Data'!$A$7:$R$526,3,0)</f>
        <v>42.515999999999998</v>
      </c>
      <c r="D33" s="69">
        <f>VLOOKUP($A33,'Return Data'!$A$7:$R$526,11,0)</f>
        <v>0</v>
      </c>
      <c r="E33" s="70">
        <f t="shared" si="0"/>
        <v>1</v>
      </c>
      <c r="F33" s="69">
        <f>VLOOKUP($A33,'Return Data'!$A$7:$R$526,12,0)</f>
        <v>0</v>
      </c>
      <c r="G33" s="70">
        <f t="shared" si="8"/>
        <v>1</v>
      </c>
      <c r="H33" s="69">
        <f>VLOOKUP($A33,'Return Data'!$A$7:$R$526,13,0)</f>
        <v>0</v>
      </c>
      <c r="I33" s="70">
        <f t="shared" si="9"/>
        <v>1</v>
      </c>
      <c r="J33" s="69">
        <f>VLOOKUP($A33,'Return Data'!$A$7:$R$526,14,0)</f>
        <v>-20.160944235715601</v>
      </c>
      <c r="K33" s="70">
        <f t="shared" si="10"/>
        <v>31</v>
      </c>
      <c r="L33" s="69">
        <f>VLOOKUP($A33,'Return Data'!$A$7:$R$526,18,0)</f>
        <v>0</v>
      </c>
      <c r="M33" s="70">
        <f t="shared" si="11"/>
        <v>1</v>
      </c>
      <c r="N33" s="69">
        <f>VLOOKUP($A33,'Return Data'!$A$7:$R$526,15,0)</f>
        <v>-4.4927025121929303</v>
      </c>
      <c r="O33" s="70">
        <f t="shared" si="12"/>
        <v>34</v>
      </c>
      <c r="P33" s="69">
        <f>VLOOKUP($A33,'Return Data'!$A$7:$R$526,16,0)</f>
        <v>2.7049350627026598</v>
      </c>
      <c r="Q33" s="70">
        <f>RANK(P33,P$8:P$73,0)</f>
        <v>19</v>
      </c>
      <c r="R33" s="69">
        <f>VLOOKUP($A33,'Return Data'!$A$7:$R$526,17,0)</f>
        <v>10.697170192495101</v>
      </c>
      <c r="S33" s="71">
        <f t="shared" si="5"/>
        <v>22</v>
      </c>
    </row>
    <row r="34" spans="1:19" x14ac:dyDescent="0.25">
      <c r="A34" s="67" t="s">
        <v>292</v>
      </c>
      <c r="B34" s="68">
        <f>VLOOKUP($A34,'Return Data'!$A$7:$R$526,2,0)</f>
        <v>43973</v>
      </c>
      <c r="C34" s="69">
        <f>VLOOKUP($A34,'Return Data'!$A$7:$R$526,3,0)</f>
        <v>53.811999999999998</v>
      </c>
      <c r="D34" s="69">
        <f>VLOOKUP($A34,'Return Data'!$A$7:$R$526,11,0)</f>
        <v>0</v>
      </c>
      <c r="E34" s="70">
        <f t="shared" si="0"/>
        <v>1</v>
      </c>
      <c r="F34" s="69">
        <f>VLOOKUP($A34,'Return Data'!$A$7:$R$526,12,0)</f>
        <v>0</v>
      </c>
      <c r="G34" s="70">
        <f t="shared" si="8"/>
        <v>1</v>
      </c>
      <c r="H34" s="69">
        <f>VLOOKUP($A34,'Return Data'!$A$7:$R$526,13,0)</f>
        <v>0</v>
      </c>
      <c r="I34" s="70">
        <f t="shared" si="9"/>
        <v>1</v>
      </c>
      <c r="J34" s="69">
        <f>VLOOKUP($A34,'Return Data'!$A$7:$R$526,14,0)</f>
        <v>-18.7219431697321</v>
      </c>
      <c r="K34" s="70">
        <f t="shared" si="10"/>
        <v>26</v>
      </c>
      <c r="L34" s="69">
        <f>VLOOKUP($A34,'Return Data'!$A$7:$R$526,18,0)</f>
        <v>0</v>
      </c>
      <c r="M34" s="70">
        <f t="shared" si="11"/>
        <v>1</v>
      </c>
      <c r="N34" s="69">
        <f>VLOOKUP($A34,'Return Data'!$A$7:$R$526,15,0)</f>
        <v>-1.1777401729503401</v>
      </c>
      <c r="O34" s="70">
        <f t="shared" si="12"/>
        <v>13</v>
      </c>
      <c r="P34" s="69">
        <f>VLOOKUP($A34,'Return Data'!$A$7:$R$526,16,0)</f>
        <v>1.13332927127981</v>
      </c>
      <c r="Q34" s="70">
        <f>RANK(P34,P$8:P$73,0)</f>
        <v>27</v>
      </c>
      <c r="R34" s="69">
        <f>VLOOKUP($A34,'Return Data'!$A$7:$R$526,17,0)</f>
        <v>7.7326180550183903</v>
      </c>
      <c r="S34" s="71">
        <f t="shared" si="5"/>
        <v>33</v>
      </c>
    </row>
    <row r="35" spans="1:19" x14ac:dyDescent="0.25">
      <c r="A35" s="67" t="s">
        <v>293</v>
      </c>
      <c r="B35" s="68">
        <f>VLOOKUP($A35,'Return Data'!$A$7:$R$526,2,0)</f>
        <v>43973</v>
      </c>
      <c r="C35" s="69">
        <f>VLOOKUP($A35,'Return Data'!$A$7:$R$526,3,0)</f>
        <v>9.0879999999999992</v>
      </c>
      <c r="D35" s="69">
        <f>VLOOKUP($A35,'Return Data'!$A$7:$R$526,11,0)</f>
        <v>0</v>
      </c>
      <c r="E35" s="70">
        <f t="shared" si="0"/>
        <v>1</v>
      </c>
      <c r="F35" s="69">
        <f>VLOOKUP($A35,'Return Data'!$A$7:$R$526,12,0)</f>
        <v>0</v>
      </c>
      <c r="G35" s="70">
        <f t="shared" si="8"/>
        <v>1</v>
      </c>
      <c r="H35" s="69">
        <f>VLOOKUP($A35,'Return Data'!$A$7:$R$526,13,0)</f>
        <v>0</v>
      </c>
      <c r="I35" s="70">
        <f t="shared" si="9"/>
        <v>1</v>
      </c>
      <c r="J35" s="69">
        <f>VLOOKUP($A35,'Return Data'!$A$7:$R$526,14,0)</f>
        <v>-21.329725639630201</v>
      </c>
      <c r="K35" s="70">
        <f t="shared" si="10"/>
        <v>38</v>
      </c>
      <c r="L35" s="69">
        <f>VLOOKUP($A35,'Return Data'!$A$7:$R$526,18,0)</f>
        <v>0</v>
      </c>
      <c r="M35" s="70">
        <f t="shared" si="11"/>
        <v>1</v>
      </c>
      <c r="N35" s="69">
        <f>VLOOKUP($A35,'Return Data'!$A$7:$R$526,15,0)</f>
        <v>-6.2214638564061104</v>
      </c>
      <c r="O35" s="70">
        <f t="shared" si="12"/>
        <v>41</v>
      </c>
      <c r="P35" s="69"/>
      <c r="Q35" s="70"/>
      <c r="R35" s="69">
        <f>VLOOKUP($A35,'Return Data'!$A$7:$R$526,17,0)</f>
        <v>-2.6253666252890402</v>
      </c>
      <c r="S35" s="71">
        <f t="shared" si="5"/>
        <v>48</v>
      </c>
    </row>
    <row r="36" spans="1:19" x14ac:dyDescent="0.25">
      <c r="A36" s="67" t="s">
        <v>294</v>
      </c>
      <c r="B36" s="68">
        <f>VLOOKUP($A36,'Return Data'!$A$7:$R$526,2,0)</f>
        <v>43973</v>
      </c>
      <c r="C36" s="69">
        <f>VLOOKUP($A36,'Return Data'!$A$7:$R$526,3,0)</f>
        <v>14.327999999999999</v>
      </c>
      <c r="D36" s="69">
        <f>VLOOKUP($A36,'Return Data'!$A$7:$R$526,11,0)</f>
        <v>0</v>
      </c>
      <c r="E36" s="70">
        <f t="shared" si="0"/>
        <v>1</v>
      </c>
      <c r="F36" s="69">
        <f>VLOOKUP($A36,'Return Data'!$A$7:$R$526,12,0)</f>
        <v>0</v>
      </c>
      <c r="G36" s="70">
        <f t="shared" si="8"/>
        <v>1</v>
      </c>
      <c r="H36" s="69">
        <f>VLOOKUP($A36,'Return Data'!$A$7:$R$526,13,0)</f>
        <v>0</v>
      </c>
      <c r="I36" s="70">
        <f t="shared" si="9"/>
        <v>1</v>
      </c>
      <c r="J36" s="69">
        <f>VLOOKUP($A36,'Return Data'!$A$7:$R$526,14,0)</f>
        <v>-18.183361820483199</v>
      </c>
      <c r="K36" s="70">
        <f t="shared" si="10"/>
        <v>23</v>
      </c>
      <c r="L36" s="69">
        <f>VLOOKUP($A36,'Return Data'!$A$7:$R$526,18,0)</f>
        <v>0</v>
      </c>
      <c r="M36" s="70">
        <f t="shared" si="11"/>
        <v>1</v>
      </c>
      <c r="N36" s="69">
        <f>VLOOKUP($A36,'Return Data'!$A$7:$R$526,15,0)</f>
        <v>0.60103322480029897</v>
      </c>
      <c r="O36" s="70">
        <f t="shared" si="12"/>
        <v>7</v>
      </c>
      <c r="P36" s="69"/>
      <c r="Q36" s="70"/>
      <c r="R36" s="69">
        <f>VLOOKUP($A36,'Return Data'!$A$7:$R$526,17,0)</f>
        <v>8.5112164952810794</v>
      </c>
      <c r="S36" s="71">
        <f t="shared" si="5"/>
        <v>30</v>
      </c>
    </row>
    <row r="37" spans="1:19" x14ac:dyDescent="0.25">
      <c r="A37" s="67" t="s">
        <v>295</v>
      </c>
      <c r="B37" s="68">
        <f>VLOOKUP($A37,'Return Data'!$A$7:$R$526,2,0)</f>
        <v>43973</v>
      </c>
      <c r="C37" s="69">
        <f>VLOOKUP($A37,'Return Data'!$A$7:$R$526,3,0)</f>
        <v>13.6411</v>
      </c>
      <c r="D37" s="69">
        <f>VLOOKUP($A37,'Return Data'!$A$7:$R$526,11,0)</f>
        <v>0</v>
      </c>
      <c r="E37" s="70">
        <f t="shared" si="0"/>
        <v>1</v>
      </c>
      <c r="F37" s="69">
        <f>VLOOKUP($A37,'Return Data'!$A$7:$R$526,12,0)</f>
        <v>0</v>
      </c>
      <c r="G37" s="70">
        <f t="shared" si="8"/>
        <v>1</v>
      </c>
      <c r="H37" s="69">
        <f>VLOOKUP($A37,'Return Data'!$A$7:$R$526,13,0)</f>
        <v>0</v>
      </c>
      <c r="I37" s="70">
        <f t="shared" si="9"/>
        <v>1</v>
      </c>
      <c r="J37" s="69">
        <f>VLOOKUP($A37,'Return Data'!$A$7:$R$526,14,0)</f>
        <v>-19.904745204274899</v>
      </c>
      <c r="K37" s="70">
        <f t="shared" si="10"/>
        <v>29</v>
      </c>
      <c r="L37" s="69">
        <f>VLOOKUP($A37,'Return Data'!$A$7:$R$526,18,0)</f>
        <v>0</v>
      </c>
      <c r="M37" s="70">
        <f t="shared" si="11"/>
        <v>1</v>
      </c>
      <c r="N37" s="69">
        <f>VLOOKUP($A37,'Return Data'!$A$7:$R$526,15,0)</f>
        <v>-3.4296716394039999</v>
      </c>
      <c r="O37" s="70">
        <f t="shared" si="12"/>
        <v>26</v>
      </c>
      <c r="P37" s="69">
        <f>VLOOKUP($A37,'Return Data'!$A$7:$R$526,16,0)</f>
        <v>5.2847762511725396</v>
      </c>
      <c r="Q37" s="70">
        <f>RANK(P37,P$8:P$73,0)</f>
        <v>5</v>
      </c>
      <c r="R37" s="69">
        <f>VLOOKUP($A37,'Return Data'!$A$7:$R$526,17,0)</f>
        <v>5.9905034381505304</v>
      </c>
      <c r="S37" s="71">
        <f t="shared" si="5"/>
        <v>35</v>
      </c>
    </row>
    <row r="38" spans="1:19" x14ac:dyDescent="0.25">
      <c r="A38" s="67" t="s">
        <v>296</v>
      </c>
      <c r="B38" s="68">
        <f>VLOOKUP($A38,'Return Data'!$A$7:$R$526,2,0)</f>
        <v>43973</v>
      </c>
      <c r="C38" s="69">
        <f>VLOOKUP($A38,'Return Data'!$A$7:$R$526,3,0)</f>
        <v>36.256300000000003</v>
      </c>
      <c r="D38" s="69">
        <f>VLOOKUP($A38,'Return Data'!$A$7:$R$526,11,0)</f>
        <v>0</v>
      </c>
      <c r="E38" s="70">
        <f t="shared" si="0"/>
        <v>1</v>
      </c>
      <c r="F38" s="69">
        <f>VLOOKUP($A38,'Return Data'!$A$7:$R$526,12,0)</f>
        <v>0</v>
      </c>
      <c r="G38" s="70">
        <f t="shared" si="8"/>
        <v>1</v>
      </c>
      <c r="H38" s="69">
        <f>VLOOKUP($A38,'Return Data'!$A$7:$R$526,13,0)</f>
        <v>0</v>
      </c>
      <c r="I38" s="70">
        <f t="shared" si="9"/>
        <v>1</v>
      </c>
      <c r="J38" s="69">
        <f>VLOOKUP($A38,'Return Data'!$A$7:$R$526,14,0)</f>
        <v>-34.323110699862198</v>
      </c>
      <c r="K38" s="70">
        <f t="shared" si="10"/>
        <v>59</v>
      </c>
      <c r="L38" s="69">
        <f>VLOOKUP($A38,'Return Data'!$A$7:$R$526,18,0)</f>
        <v>0</v>
      </c>
      <c r="M38" s="70">
        <f t="shared" si="11"/>
        <v>1</v>
      </c>
      <c r="N38" s="69">
        <f>VLOOKUP($A38,'Return Data'!$A$7:$R$526,15,0)</f>
        <v>-11.9657107731711</v>
      </c>
      <c r="O38" s="70">
        <f t="shared" si="12"/>
        <v>49</v>
      </c>
      <c r="P38" s="69">
        <f>VLOOKUP($A38,'Return Data'!$A$7:$R$526,16,0)</f>
        <v>-4.6256770721036098</v>
      </c>
      <c r="Q38" s="70">
        <f>RANK(P38,P$8:P$73,0)</f>
        <v>39</v>
      </c>
      <c r="R38" s="69">
        <f>VLOOKUP($A38,'Return Data'!$A$7:$R$526,17,0)</f>
        <v>9.1726060878672993</v>
      </c>
      <c r="S38" s="71">
        <f t="shared" si="5"/>
        <v>25</v>
      </c>
    </row>
    <row r="39" spans="1:19" x14ac:dyDescent="0.25">
      <c r="A39" s="67" t="s">
        <v>297</v>
      </c>
      <c r="B39" s="68">
        <f>VLOOKUP($A39,'Return Data'!$A$7:$R$526,2,0)</f>
        <v>43973</v>
      </c>
      <c r="C39" s="69">
        <f>VLOOKUP($A39,'Return Data'!$A$7:$R$526,3,0)</f>
        <v>9.1477000000000004</v>
      </c>
      <c r="D39" s="69">
        <f>VLOOKUP($A39,'Return Data'!$A$7:$R$526,11,0)</f>
        <v>0</v>
      </c>
      <c r="E39" s="70">
        <f t="shared" si="0"/>
        <v>1</v>
      </c>
      <c r="F39" s="69">
        <f>VLOOKUP($A39,'Return Data'!$A$7:$R$526,12,0)</f>
        <v>0</v>
      </c>
      <c r="G39" s="70">
        <f t="shared" si="8"/>
        <v>1</v>
      </c>
      <c r="H39" s="69"/>
      <c r="I39" s="70"/>
      <c r="J39" s="69"/>
      <c r="K39" s="70"/>
      <c r="L39" s="69"/>
      <c r="M39" s="70"/>
      <c r="N39" s="69"/>
      <c r="O39" s="70"/>
      <c r="P39" s="69"/>
      <c r="Q39" s="70"/>
      <c r="R39" s="69">
        <f>VLOOKUP($A39,'Return Data'!$A$7:$R$526,17,0)</f>
        <v>-10.175348838848</v>
      </c>
      <c r="S39" s="71">
        <f t="shared" si="5"/>
        <v>54</v>
      </c>
    </row>
    <row r="40" spans="1:19" x14ac:dyDescent="0.25">
      <c r="A40" s="67" t="s">
        <v>298</v>
      </c>
      <c r="B40" s="68">
        <f>VLOOKUP($A40,'Return Data'!$A$7:$R$526,2,0)</f>
        <v>43973</v>
      </c>
      <c r="C40" s="69">
        <f>VLOOKUP($A40,'Return Data'!$A$7:$R$526,3,0)</f>
        <v>11.44</v>
      </c>
      <c r="D40" s="69">
        <f>VLOOKUP($A40,'Return Data'!$A$7:$R$526,11,0)</f>
        <v>0</v>
      </c>
      <c r="E40" s="70">
        <f t="shared" ref="E40:E71" si="13">RANK(D40,D$8:D$73,0)</f>
        <v>1</v>
      </c>
      <c r="F40" s="69">
        <f>VLOOKUP($A40,'Return Data'!$A$7:$R$526,12,0)</f>
        <v>0</v>
      </c>
      <c r="G40" s="70">
        <f t="shared" si="8"/>
        <v>1</v>
      </c>
      <c r="H40" s="69">
        <f>VLOOKUP($A40,'Return Data'!$A$7:$R$526,13,0)</f>
        <v>0</v>
      </c>
      <c r="I40" s="70">
        <f t="shared" ref="I40:I73" si="14">RANK(H40,H$8:H$73,0)</f>
        <v>1</v>
      </c>
      <c r="J40" s="69">
        <f>VLOOKUP($A40,'Return Data'!$A$7:$R$526,14,0)</f>
        <v>-20.389201760186101</v>
      </c>
      <c r="K40" s="70">
        <f t="shared" ref="K40:K73" si="15">RANK(J40,J$8:J$73,0)</f>
        <v>33</v>
      </c>
      <c r="L40" s="69">
        <f>VLOOKUP($A40,'Return Data'!$A$7:$R$526,18,0)</f>
        <v>0</v>
      </c>
      <c r="M40" s="70">
        <f t="shared" ref="M40:M49" si="16">RANK(L40,L$8:L$73,0)</f>
        <v>1</v>
      </c>
      <c r="N40" s="69">
        <f>VLOOKUP($A40,'Return Data'!$A$7:$R$526,15,0)</f>
        <v>-2.99381855768282</v>
      </c>
      <c r="O40" s="70">
        <f t="shared" ref="O40:O48" si="17">RANK(N40,N$8:N$73,0)</f>
        <v>23</v>
      </c>
      <c r="P40" s="69"/>
      <c r="Q40" s="70"/>
      <c r="R40" s="69">
        <f>VLOOKUP($A40,'Return Data'!$A$7:$R$526,17,0)</f>
        <v>3.0698074826253499</v>
      </c>
      <c r="S40" s="71">
        <f t="shared" ref="S40:S71" si="18">RANK(R40,R$8:R$73,0)</f>
        <v>38</v>
      </c>
    </row>
    <row r="41" spans="1:19" x14ac:dyDescent="0.25">
      <c r="A41" s="67" t="s">
        <v>299</v>
      </c>
      <c r="B41" s="68">
        <f>VLOOKUP($A41,'Return Data'!$A$7:$R$526,2,0)</f>
        <v>43973</v>
      </c>
      <c r="C41" s="69">
        <f>VLOOKUP($A41,'Return Data'!$A$7:$R$526,3,0)</f>
        <v>149.13</v>
      </c>
      <c r="D41" s="69">
        <f>VLOOKUP($A41,'Return Data'!$A$7:$R$526,11,0)</f>
        <v>0</v>
      </c>
      <c r="E41" s="70">
        <f t="shared" si="13"/>
        <v>1</v>
      </c>
      <c r="F41" s="69">
        <f>VLOOKUP($A41,'Return Data'!$A$7:$R$526,12,0)</f>
        <v>0</v>
      </c>
      <c r="G41" s="70">
        <f t="shared" si="8"/>
        <v>1</v>
      </c>
      <c r="H41" s="69">
        <f>VLOOKUP($A41,'Return Data'!$A$7:$R$526,13,0)</f>
        <v>0</v>
      </c>
      <c r="I41" s="70">
        <f t="shared" si="14"/>
        <v>1</v>
      </c>
      <c r="J41" s="69">
        <f>VLOOKUP($A41,'Return Data'!$A$7:$R$526,14,0)</f>
        <v>-23.1761577847757</v>
      </c>
      <c r="K41" s="70">
        <f t="shared" si="15"/>
        <v>46</v>
      </c>
      <c r="L41" s="69">
        <f>VLOOKUP($A41,'Return Data'!$A$7:$R$526,18,0)</f>
        <v>0</v>
      </c>
      <c r="M41" s="70">
        <f t="shared" si="16"/>
        <v>1</v>
      </c>
      <c r="N41" s="69">
        <f>VLOOKUP($A41,'Return Data'!$A$7:$R$526,15,0)</f>
        <v>-5.8168141346250799</v>
      </c>
      <c r="O41" s="70">
        <f t="shared" si="17"/>
        <v>38</v>
      </c>
      <c r="P41" s="69">
        <f>VLOOKUP($A41,'Return Data'!$A$7:$R$526,16,0)</f>
        <v>-0.69688061310619398</v>
      </c>
      <c r="Q41" s="70">
        <f>RANK(P41,P$8:P$73,0)</f>
        <v>36</v>
      </c>
      <c r="R41" s="69">
        <f>VLOOKUP($A41,'Return Data'!$A$7:$R$526,17,0)</f>
        <v>16.976607389335999</v>
      </c>
      <c r="S41" s="71">
        <f t="shared" si="18"/>
        <v>5</v>
      </c>
    </row>
    <row r="42" spans="1:19" x14ac:dyDescent="0.25">
      <c r="A42" s="67" t="s">
        <v>300</v>
      </c>
      <c r="B42" s="68">
        <f>VLOOKUP($A42,'Return Data'!$A$7:$R$526,2,0)</f>
        <v>43973</v>
      </c>
      <c r="C42" s="69">
        <f>VLOOKUP($A42,'Return Data'!$A$7:$R$526,3,0)</f>
        <v>160.66999999999999</v>
      </c>
      <c r="D42" s="69">
        <f>VLOOKUP($A42,'Return Data'!$A$7:$R$526,11,0)</f>
        <v>0</v>
      </c>
      <c r="E42" s="70">
        <f t="shared" si="13"/>
        <v>1</v>
      </c>
      <c r="F42" s="69">
        <f>VLOOKUP($A42,'Return Data'!$A$7:$R$526,12,0)</f>
        <v>0</v>
      </c>
      <c r="G42" s="70">
        <f t="shared" si="8"/>
        <v>1</v>
      </c>
      <c r="H42" s="69">
        <f>VLOOKUP($A42,'Return Data'!$A$7:$R$526,13,0)</f>
        <v>0</v>
      </c>
      <c r="I42" s="70">
        <f t="shared" si="14"/>
        <v>1</v>
      </c>
      <c r="J42" s="69">
        <f>VLOOKUP($A42,'Return Data'!$A$7:$R$526,14,0)</f>
        <v>-22.443695394396499</v>
      </c>
      <c r="K42" s="70">
        <f t="shared" si="15"/>
        <v>45</v>
      </c>
      <c r="L42" s="69">
        <f>VLOOKUP($A42,'Return Data'!$A$7:$R$526,18,0)</f>
        <v>0</v>
      </c>
      <c r="M42" s="70">
        <f t="shared" si="16"/>
        <v>1</v>
      </c>
      <c r="N42" s="69">
        <f>VLOOKUP($A42,'Return Data'!$A$7:$R$526,15,0)</f>
        <v>-4.2715046492204003</v>
      </c>
      <c r="O42" s="70">
        <f t="shared" si="17"/>
        <v>32</v>
      </c>
      <c r="P42" s="69">
        <f>VLOOKUP($A42,'Return Data'!$A$7:$R$526,16,0)</f>
        <v>2.8957078301358101</v>
      </c>
      <c r="Q42" s="70">
        <f>RANK(P42,P$8:P$73,0)</f>
        <v>16</v>
      </c>
      <c r="R42" s="69">
        <f>VLOOKUP($A42,'Return Data'!$A$7:$R$526,17,0)</f>
        <v>14.105665174567701</v>
      </c>
      <c r="S42" s="71">
        <f t="shared" si="18"/>
        <v>12</v>
      </c>
    </row>
    <row r="43" spans="1:19" x14ac:dyDescent="0.25">
      <c r="A43" s="67" t="s">
        <v>301</v>
      </c>
      <c r="B43" s="68">
        <f>VLOOKUP($A43,'Return Data'!$A$7:$R$526,2,0)</f>
        <v>43973</v>
      </c>
      <c r="C43" s="69">
        <f>VLOOKUP($A43,'Return Data'!$A$7:$R$526,3,0)</f>
        <v>81.594300000000004</v>
      </c>
      <c r="D43" s="69">
        <f>VLOOKUP($A43,'Return Data'!$A$7:$R$526,11,0)</f>
        <v>0</v>
      </c>
      <c r="E43" s="70">
        <f t="shared" si="13"/>
        <v>1</v>
      </c>
      <c r="F43" s="69">
        <f>VLOOKUP($A43,'Return Data'!$A$7:$R$526,12,0)</f>
        <v>0</v>
      </c>
      <c r="G43" s="70">
        <f t="shared" si="8"/>
        <v>1</v>
      </c>
      <c r="H43" s="69">
        <f>VLOOKUP($A43,'Return Data'!$A$7:$R$526,13,0)</f>
        <v>0</v>
      </c>
      <c r="I43" s="70">
        <f t="shared" si="14"/>
        <v>1</v>
      </c>
      <c r="J43" s="69">
        <f>VLOOKUP($A43,'Return Data'!$A$7:$R$526,14,0)</f>
        <v>-11.505180779932401</v>
      </c>
      <c r="K43" s="70">
        <f t="shared" si="15"/>
        <v>8</v>
      </c>
      <c r="L43" s="69">
        <f>VLOOKUP($A43,'Return Data'!$A$7:$R$526,18,0)</f>
        <v>0</v>
      </c>
      <c r="M43" s="70">
        <f t="shared" si="16"/>
        <v>1</v>
      </c>
      <c r="N43" s="69">
        <f>VLOOKUP($A43,'Return Data'!$A$7:$R$526,15,0)</f>
        <v>-9.7588171018994099E-2</v>
      </c>
      <c r="O43" s="70">
        <f t="shared" si="17"/>
        <v>10</v>
      </c>
      <c r="P43" s="69">
        <f>VLOOKUP($A43,'Return Data'!$A$7:$R$526,16,0)</f>
        <v>7.6554309033966099</v>
      </c>
      <c r="Q43" s="70">
        <f>RANK(P43,P$8:P$73,0)</f>
        <v>3</v>
      </c>
      <c r="R43" s="69">
        <f>VLOOKUP($A43,'Return Data'!$A$7:$R$526,17,0)</f>
        <v>10.9761940824725</v>
      </c>
      <c r="S43" s="71">
        <f t="shared" si="18"/>
        <v>20</v>
      </c>
    </row>
    <row r="44" spans="1:19" x14ac:dyDescent="0.25">
      <c r="A44" s="67" t="s">
        <v>302</v>
      </c>
      <c r="B44" s="68">
        <f>VLOOKUP($A44,'Return Data'!$A$7:$R$526,2,0)</f>
        <v>43973</v>
      </c>
      <c r="C44" s="69">
        <f>VLOOKUP($A44,'Return Data'!$A$7:$R$526,3,0)</f>
        <v>39.47</v>
      </c>
      <c r="D44" s="69">
        <f>VLOOKUP($A44,'Return Data'!$A$7:$R$526,11,0)</f>
        <v>0</v>
      </c>
      <c r="E44" s="70">
        <f t="shared" si="13"/>
        <v>1</v>
      </c>
      <c r="F44" s="69">
        <f>VLOOKUP($A44,'Return Data'!$A$7:$R$526,12,0)</f>
        <v>0</v>
      </c>
      <c r="G44" s="70">
        <f t="shared" si="8"/>
        <v>1</v>
      </c>
      <c r="H44" s="69">
        <f>VLOOKUP($A44,'Return Data'!$A$7:$R$526,13,0)</f>
        <v>0</v>
      </c>
      <c r="I44" s="70">
        <f t="shared" si="14"/>
        <v>1</v>
      </c>
      <c r="J44" s="69">
        <f>VLOOKUP($A44,'Return Data'!$A$7:$R$526,14,0)</f>
        <v>-27.409747718280599</v>
      </c>
      <c r="K44" s="70">
        <f t="shared" si="15"/>
        <v>54</v>
      </c>
      <c r="L44" s="69">
        <f>VLOOKUP($A44,'Return Data'!$A$7:$R$526,18,0)</f>
        <v>0</v>
      </c>
      <c r="M44" s="70">
        <f t="shared" si="16"/>
        <v>1</v>
      </c>
      <c r="N44" s="69">
        <f>VLOOKUP($A44,'Return Data'!$A$7:$R$526,15,0)</f>
        <v>-6.5643875502604301</v>
      </c>
      <c r="O44" s="70">
        <f t="shared" si="17"/>
        <v>43</v>
      </c>
      <c r="P44" s="69">
        <f>VLOOKUP($A44,'Return Data'!$A$7:$R$526,16,0)</f>
        <v>0.60492307947280299</v>
      </c>
      <c r="Q44" s="70">
        <f>RANK(P44,P$8:P$73,0)</f>
        <v>29</v>
      </c>
      <c r="R44" s="69">
        <f>VLOOKUP($A44,'Return Data'!$A$7:$R$526,17,0)</f>
        <v>12.5708353831452</v>
      </c>
      <c r="S44" s="71">
        <f t="shared" si="18"/>
        <v>15</v>
      </c>
    </row>
    <row r="45" spans="1:19" x14ac:dyDescent="0.25">
      <c r="A45" s="67" t="s">
        <v>375</v>
      </c>
      <c r="B45" s="68">
        <f>VLOOKUP($A45,'Return Data'!$A$7:$R$526,2,0)</f>
        <v>43973</v>
      </c>
      <c r="C45" s="69">
        <f>VLOOKUP($A45,'Return Data'!$A$7:$R$526,3,0)</f>
        <v>113.71550000000001</v>
      </c>
      <c r="D45" s="69">
        <f>VLOOKUP($A45,'Return Data'!$A$7:$R$526,11,0)</f>
        <v>0</v>
      </c>
      <c r="E45" s="70">
        <f t="shared" si="13"/>
        <v>1</v>
      </c>
      <c r="F45" s="69">
        <f>VLOOKUP($A45,'Return Data'!$A$7:$R$526,12,0)</f>
        <v>0</v>
      </c>
      <c r="G45" s="70">
        <f t="shared" si="8"/>
        <v>1</v>
      </c>
      <c r="H45" s="69">
        <f>VLOOKUP($A45,'Return Data'!$A$7:$R$526,13,0)</f>
        <v>0</v>
      </c>
      <c r="I45" s="70">
        <f t="shared" si="14"/>
        <v>1</v>
      </c>
      <c r="J45" s="69">
        <f>VLOOKUP($A45,'Return Data'!$A$7:$R$526,14,0)</f>
        <v>-19.7518239021516</v>
      </c>
      <c r="K45" s="70">
        <f t="shared" si="15"/>
        <v>28</v>
      </c>
      <c r="L45" s="69">
        <f>VLOOKUP($A45,'Return Data'!$A$7:$R$526,18,0)</f>
        <v>0</v>
      </c>
      <c r="M45" s="70">
        <f t="shared" si="16"/>
        <v>1</v>
      </c>
      <c r="N45" s="69">
        <f>VLOOKUP($A45,'Return Data'!$A$7:$R$526,15,0)</f>
        <v>-4.1080582480588301</v>
      </c>
      <c r="O45" s="70">
        <f t="shared" si="17"/>
        <v>30</v>
      </c>
      <c r="P45" s="69">
        <f>VLOOKUP($A45,'Return Data'!$A$7:$R$526,16,0)</f>
        <v>-0.21194020324024199</v>
      </c>
      <c r="Q45" s="70">
        <f>RANK(P45,P$8:P$73,0)</f>
        <v>34</v>
      </c>
      <c r="R45" s="69">
        <f>VLOOKUP($A45,'Return Data'!$A$7:$R$526,17,0)</f>
        <v>14.022017944872101</v>
      </c>
      <c r="S45" s="71">
        <f t="shared" si="18"/>
        <v>13</v>
      </c>
    </row>
    <row r="46" spans="1:19" x14ac:dyDescent="0.25">
      <c r="A46" s="67" t="s">
        <v>304</v>
      </c>
      <c r="B46" s="68">
        <f>VLOOKUP($A46,'Return Data'!$A$7:$R$526,2,0)</f>
        <v>43973</v>
      </c>
      <c r="C46" s="69">
        <f>VLOOKUP($A46,'Return Data'!$A$7:$R$526,3,0)</f>
        <v>10.9406</v>
      </c>
      <c r="D46" s="69">
        <f>VLOOKUP($A46,'Return Data'!$A$7:$R$526,11,0)</f>
        <v>0</v>
      </c>
      <c r="E46" s="70">
        <f t="shared" si="13"/>
        <v>1</v>
      </c>
      <c r="F46" s="69">
        <f>VLOOKUP($A46,'Return Data'!$A$7:$R$526,12,0)</f>
        <v>0</v>
      </c>
      <c r="G46" s="70">
        <f t="shared" si="8"/>
        <v>1</v>
      </c>
      <c r="H46" s="69">
        <f>VLOOKUP($A46,'Return Data'!$A$7:$R$526,13,0)</f>
        <v>0</v>
      </c>
      <c r="I46" s="70">
        <f t="shared" si="14"/>
        <v>1</v>
      </c>
      <c r="J46" s="69">
        <f>VLOOKUP($A46,'Return Data'!$A$7:$R$526,14,0)</f>
        <v>-17.784412397067701</v>
      </c>
      <c r="K46" s="70">
        <f t="shared" si="15"/>
        <v>21</v>
      </c>
      <c r="L46" s="69">
        <f>VLOOKUP($A46,'Return Data'!$A$7:$R$526,18,0)</f>
        <v>0</v>
      </c>
      <c r="M46" s="70">
        <f t="shared" si="16"/>
        <v>1</v>
      </c>
      <c r="N46" s="69">
        <f>VLOOKUP($A46,'Return Data'!$A$7:$R$526,15,0)</f>
        <v>-3.0482531943436002</v>
      </c>
      <c r="O46" s="70">
        <f t="shared" si="17"/>
        <v>24</v>
      </c>
      <c r="P46" s="69"/>
      <c r="Q46" s="70"/>
      <c r="R46" s="69">
        <f>VLOOKUP($A46,'Return Data'!$A$7:$R$526,17,0)</f>
        <v>2.1923496488722898</v>
      </c>
      <c r="S46" s="71">
        <f t="shared" si="18"/>
        <v>42</v>
      </c>
    </row>
    <row r="47" spans="1:19" x14ac:dyDescent="0.25">
      <c r="A47" s="67" t="s">
        <v>305</v>
      </c>
      <c r="B47" s="68">
        <f>VLOOKUP($A47,'Return Data'!$A$7:$R$526,2,0)</f>
        <v>43973</v>
      </c>
      <c r="C47" s="69">
        <f>VLOOKUP($A47,'Return Data'!$A$7:$R$526,3,0)</f>
        <v>11.367699999999999</v>
      </c>
      <c r="D47" s="69">
        <f>VLOOKUP($A47,'Return Data'!$A$7:$R$526,11,0)</f>
        <v>0</v>
      </c>
      <c r="E47" s="70">
        <f t="shared" si="13"/>
        <v>1</v>
      </c>
      <c r="F47" s="69">
        <f>VLOOKUP($A47,'Return Data'!$A$7:$R$526,12,0)</f>
        <v>0</v>
      </c>
      <c r="G47" s="70">
        <f t="shared" si="8"/>
        <v>1</v>
      </c>
      <c r="H47" s="69">
        <f>VLOOKUP($A47,'Return Data'!$A$7:$R$526,13,0)</f>
        <v>0</v>
      </c>
      <c r="I47" s="70">
        <f t="shared" si="14"/>
        <v>1</v>
      </c>
      <c r="J47" s="69">
        <f>VLOOKUP($A47,'Return Data'!$A$7:$R$526,14,0)</f>
        <v>-17.093983391193301</v>
      </c>
      <c r="K47" s="70">
        <f t="shared" si="15"/>
        <v>17</v>
      </c>
      <c r="L47" s="69">
        <f>VLOOKUP($A47,'Return Data'!$A$7:$R$526,18,0)</f>
        <v>0</v>
      </c>
      <c r="M47" s="70">
        <f t="shared" si="16"/>
        <v>1</v>
      </c>
      <c r="N47" s="69">
        <f>VLOOKUP($A47,'Return Data'!$A$7:$R$526,15,0)</f>
        <v>-3.2692349006922101</v>
      </c>
      <c r="O47" s="70">
        <f t="shared" si="17"/>
        <v>25</v>
      </c>
      <c r="P47" s="69">
        <f>VLOOKUP($A47,'Return Data'!$A$7:$R$526,16,0)</f>
        <v>3.22619307109253</v>
      </c>
      <c r="Q47" s="70">
        <f t="shared" ref="Q47" si="19">RANK(P47,P$8:P$73,0)</f>
        <v>13</v>
      </c>
      <c r="R47" s="69">
        <f>VLOOKUP($A47,'Return Data'!$A$7:$R$526,17,0)</f>
        <v>2.4748072594244399</v>
      </c>
      <c r="S47" s="71">
        <f t="shared" si="18"/>
        <v>41</v>
      </c>
    </row>
    <row r="48" spans="1:19" x14ac:dyDescent="0.25">
      <c r="A48" s="67" t="s">
        <v>306</v>
      </c>
      <c r="B48" s="68">
        <f>VLOOKUP($A48,'Return Data'!$A$7:$R$526,2,0)</f>
        <v>43973</v>
      </c>
      <c r="C48" s="69">
        <f>VLOOKUP($A48,'Return Data'!$A$7:$R$526,3,0)</f>
        <v>10.5555</v>
      </c>
      <c r="D48" s="69">
        <f>VLOOKUP($A48,'Return Data'!$A$7:$R$526,11,0)</f>
        <v>0</v>
      </c>
      <c r="E48" s="70">
        <f t="shared" si="13"/>
        <v>1</v>
      </c>
      <c r="F48" s="69">
        <f>VLOOKUP($A48,'Return Data'!$A$7:$R$526,12,0)</f>
        <v>0</v>
      </c>
      <c r="G48" s="70">
        <f t="shared" si="8"/>
        <v>1</v>
      </c>
      <c r="H48" s="69">
        <f>VLOOKUP($A48,'Return Data'!$A$7:$R$526,13,0)</f>
        <v>0</v>
      </c>
      <c r="I48" s="70">
        <f t="shared" si="14"/>
        <v>1</v>
      </c>
      <c r="J48" s="69">
        <f>VLOOKUP($A48,'Return Data'!$A$7:$R$526,14,0)</f>
        <v>-20.388665480288498</v>
      </c>
      <c r="K48" s="70">
        <f t="shared" si="15"/>
        <v>32</v>
      </c>
      <c r="L48" s="69">
        <f>VLOOKUP($A48,'Return Data'!$A$7:$R$526,18,0)</f>
        <v>0</v>
      </c>
      <c r="M48" s="70">
        <f t="shared" si="16"/>
        <v>1</v>
      </c>
      <c r="N48" s="69">
        <f>VLOOKUP($A48,'Return Data'!$A$7:$R$526,15,0)</f>
        <v>-4.92863857330466</v>
      </c>
      <c r="O48" s="70">
        <f t="shared" si="17"/>
        <v>36</v>
      </c>
      <c r="P48" s="69">
        <f>VLOOKUP($A48,'Return Data'!$A$7:$R$526,16,0)</f>
        <v>0.66351201313320096</v>
      </c>
      <c r="Q48" s="70">
        <f>RANK(P48,P$8:P$73,0)</f>
        <v>28</v>
      </c>
      <c r="R48" s="69">
        <f>VLOOKUP($A48,'Return Data'!$A$7:$R$526,17,0)</f>
        <v>1.1011895501468201</v>
      </c>
      <c r="S48" s="71">
        <f t="shared" si="18"/>
        <v>44</v>
      </c>
    </row>
    <row r="49" spans="1:19" x14ac:dyDescent="0.25">
      <c r="A49" s="67" t="s">
        <v>307</v>
      </c>
      <c r="B49" s="68">
        <f>VLOOKUP($A49,'Return Data'!$A$7:$R$526,2,0)</f>
        <v>43973</v>
      </c>
      <c r="C49" s="69">
        <f>VLOOKUP($A49,'Return Data'!$A$7:$R$526,3,0)</f>
        <v>11.3636</v>
      </c>
      <c r="D49" s="69">
        <f>VLOOKUP($A49,'Return Data'!$A$7:$R$526,11,0)</f>
        <v>0</v>
      </c>
      <c r="E49" s="70">
        <f t="shared" si="13"/>
        <v>1</v>
      </c>
      <c r="F49" s="69">
        <f>VLOOKUP($A49,'Return Data'!$A$7:$R$526,12,0)</f>
        <v>0</v>
      </c>
      <c r="G49" s="70">
        <f t="shared" si="8"/>
        <v>1</v>
      </c>
      <c r="H49" s="69">
        <f>VLOOKUP($A49,'Return Data'!$A$7:$R$526,13,0)</f>
        <v>0</v>
      </c>
      <c r="I49" s="70">
        <f t="shared" si="14"/>
        <v>1</v>
      </c>
      <c r="J49" s="69">
        <f>VLOOKUP($A49,'Return Data'!$A$7:$R$526,14,0)</f>
        <v>-8.9298020069178499</v>
      </c>
      <c r="K49" s="70">
        <f t="shared" si="15"/>
        <v>5</v>
      </c>
      <c r="L49" s="69">
        <f>VLOOKUP($A49,'Return Data'!$A$7:$R$526,18,0)</f>
        <v>0</v>
      </c>
      <c r="M49" s="70">
        <f t="shared" si="16"/>
        <v>1</v>
      </c>
      <c r="N49" s="69">
        <f>VLOOKUP($A49,'Return Data'!$A$7:$R$526,15,0)</f>
        <v>4.2564858373528702</v>
      </c>
      <c r="O49" s="70">
        <f t="shared" ref="O49" si="20">RANK(N49,N$8:N$73,0)</f>
        <v>2</v>
      </c>
      <c r="P49" s="69"/>
      <c r="Q49" s="70"/>
      <c r="R49" s="69">
        <f>VLOOKUP($A49,'Return Data'!$A$7:$R$526,17,0)</f>
        <v>4.14800933747137</v>
      </c>
      <c r="S49" s="71">
        <f t="shared" si="18"/>
        <v>36</v>
      </c>
    </row>
    <row r="50" spans="1:19" x14ac:dyDescent="0.25">
      <c r="A50" s="67" t="s">
        <v>308</v>
      </c>
      <c r="B50" s="68">
        <f>VLOOKUP($A50,'Return Data'!$A$7:$R$526,2,0)</f>
        <v>43973</v>
      </c>
      <c r="C50" s="69">
        <f>VLOOKUP($A50,'Return Data'!$A$7:$R$526,3,0)</f>
        <v>8.6069999999999993</v>
      </c>
      <c r="D50" s="69">
        <f>VLOOKUP($A50,'Return Data'!$A$7:$R$526,11,0)</f>
        <v>0</v>
      </c>
      <c r="E50" s="70">
        <f t="shared" si="13"/>
        <v>1</v>
      </c>
      <c r="F50" s="69">
        <f>VLOOKUP($A50,'Return Data'!$A$7:$R$526,12,0)</f>
        <v>0</v>
      </c>
      <c r="G50" s="70">
        <f t="shared" si="8"/>
        <v>1</v>
      </c>
      <c r="H50" s="69">
        <f>VLOOKUP($A50,'Return Data'!$A$7:$R$526,13,0)</f>
        <v>0</v>
      </c>
      <c r="I50" s="70">
        <f t="shared" si="14"/>
        <v>1</v>
      </c>
      <c r="J50" s="69">
        <f>VLOOKUP($A50,'Return Data'!$A$7:$R$526,14,0)</f>
        <v>-17.305816050027499</v>
      </c>
      <c r="K50" s="70">
        <f t="shared" si="15"/>
        <v>18</v>
      </c>
      <c r="L50" s="69"/>
      <c r="M50" s="70"/>
      <c r="N50" s="69"/>
      <c r="O50" s="70"/>
      <c r="P50" s="69"/>
      <c r="Q50" s="70"/>
      <c r="R50" s="69">
        <f>VLOOKUP($A50,'Return Data'!$A$7:$R$526,17,0)</f>
        <v>-7.7913389620229303</v>
      </c>
      <c r="S50" s="71">
        <f t="shared" si="18"/>
        <v>50</v>
      </c>
    </row>
    <row r="51" spans="1:19" x14ac:dyDescent="0.25">
      <c r="A51" s="67" t="s">
        <v>309</v>
      </c>
      <c r="B51" s="68">
        <f>VLOOKUP($A51,'Return Data'!$A$7:$R$526,2,0)</f>
        <v>43973</v>
      </c>
      <c r="C51" s="69">
        <f>VLOOKUP($A51,'Return Data'!$A$7:$R$526,3,0)</f>
        <v>8.2725000000000009</v>
      </c>
      <c r="D51" s="69">
        <f>VLOOKUP($A51,'Return Data'!$A$7:$R$526,11,0)</f>
        <v>0</v>
      </c>
      <c r="E51" s="70">
        <f t="shared" si="13"/>
        <v>1</v>
      </c>
      <c r="F51" s="69">
        <f>VLOOKUP($A51,'Return Data'!$A$7:$R$526,12,0)</f>
        <v>0</v>
      </c>
      <c r="G51" s="70">
        <f t="shared" si="8"/>
        <v>1</v>
      </c>
      <c r="H51" s="69">
        <f>VLOOKUP($A51,'Return Data'!$A$7:$R$526,13,0)</f>
        <v>0</v>
      </c>
      <c r="I51" s="70">
        <f t="shared" si="14"/>
        <v>1</v>
      </c>
      <c r="J51" s="69">
        <f>VLOOKUP($A51,'Return Data'!$A$7:$R$526,14,0)</f>
        <v>-18.495016001739</v>
      </c>
      <c r="K51" s="70">
        <f t="shared" si="15"/>
        <v>24</v>
      </c>
      <c r="L51" s="69"/>
      <c r="M51" s="70"/>
      <c r="N51" s="69"/>
      <c r="O51" s="70"/>
      <c r="P51" s="69"/>
      <c r="Q51" s="70"/>
      <c r="R51" s="69">
        <f>VLOOKUP($A51,'Return Data'!$A$7:$R$526,17,0)</f>
        <v>-8.4199142222460104</v>
      </c>
      <c r="S51" s="71">
        <f t="shared" si="18"/>
        <v>51</v>
      </c>
    </row>
    <row r="52" spans="1:19" x14ac:dyDescent="0.25">
      <c r="A52" s="67" t="s">
        <v>310</v>
      </c>
      <c r="B52" s="68">
        <f>VLOOKUP($A52,'Return Data'!$A$7:$R$526,2,0)</f>
        <v>43973</v>
      </c>
      <c r="C52" s="69">
        <f>VLOOKUP($A52,'Return Data'!$A$7:$R$526,3,0)</f>
        <v>33.657200000000003</v>
      </c>
      <c r="D52" s="69">
        <f>VLOOKUP($A52,'Return Data'!$A$7:$R$526,11,0)</f>
        <v>0</v>
      </c>
      <c r="E52" s="70">
        <f t="shared" si="13"/>
        <v>1</v>
      </c>
      <c r="F52" s="69">
        <f>VLOOKUP($A52,'Return Data'!$A$7:$R$526,12,0)</f>
        <v>0</v>
      </c>
      <c r="G52" s="70">
        <f t="shared" si="8"/>
        <v>1</v>
      </c>
      <c r="H52" s="69">
        <f>VLOOKUP($A52,'Return Data'!$A$7:$R$526,13,0)</f>
        <v>0</v>
      </c>
      <c r="I52" s="70">
        <f t="shared" si="14"/>
        <v>1</v>
      </c>
      <c r="J52" s="69">
        <f>VLOOKUP($A52,'Return Data'!$A$7:$R$526,14,0)</f>
        <v>-6.4420589846223901</v>
      </c>
      <c r="K52" s="70">
        <f t="shared" si="15"/>
        <v>4</v>
      </c>
      <c r="L52" s="69">
        <f>VLOOKUP($A52,'Return Data'!$A$7:$R$526,18,0)</f>
        <v>0</v>
      </c>
      <c r="M52" s="70">
        <f>RANK(L52,L$8:L$73,0)</f>
        <v>1</v>
      </c>
      <c r="N52" s="69">
        <f>VLOOKUP($A52,'Return Data'!$A$7:$R$526,15,0)</f>
        <v>3.4895644277686202</v>
      </c>
      <c r="O52" s="70">
        <f>RANK(N52,N$8:N$73,0)</f>
        <v>4</v>
      </c>
      <c r="P52" s="69">
        <f>VLOOKUP($A52,'Return Data'!$A$7:$R$526,16,0)</f>
        <v>9.2965702466014797</v>
      </c>
      <c r="Q52" s="70">
        <f>RANK(P52,P$8:P$73,0)</f>
        <v>1</v>
      </c>
      <c r="R52" s="69">
        <f>VLOOKUP($A52,'Return Data'!$A$7:$R$526,17,0)</f>
        <v>16.049956277278898</v>
      </c>
      <c r="S52" s="71">
        <f t="shared" si="18"/>
        <v>7</v>
      </c>
    </row>
    <row r="53" spans="1:19" x14ac:dyDescent="0.25">
      <c r="A53" s="67" t="s">
        <v>311</v>
      </c>
      <c r="B53" s="68">
        <f>VLOOKUP($A53,'Return Data'!$A$7:$R$526,2,0)</f>
        <v>43973</v>
      </c>
      <c r="C53" s="69">
        <f>VLOOKUP($A53,'Return Data'!$A$7:$R$526,3,0)</f>
        <v>24.193000000000001</v>
      </c>
      <c r="D53" s="69">
        <f>VLOOKUP($A53,'Return Data'!$A$7:$R$526,11,0)</f>
        <v>0</v>
      </c>
      <c r="E53" s="70">
        <f t="shared" si="13"/>
        <v>1</v>
      </c>
      <c r="F53" s="69">
        <f>VLOOKUP($A53,'Return Data'!$A$7:$R$526,12,0)</f>
        <v>0</v>
      </c>
      <c r="G53" s="70">
        <f t="shared" si="8"/>
        <v>1</v>
      </c>
      <c r="H53" s="69">
        <f>VLOOKUP($A53,'Return Data'!$A$7:$R$526,13,0)</f>
        <v>0</v>
      </c>
      <c r="I53" s="70">
        <f t="shared" si="14"/>
        <v>1</v>
      </c>
      <c r="J53" s="69">
        <f>VLOOKUP($A53,'Return Data'!$A$7:$R$526,14,0)</f>
        <v>-2.5051849636187198</v>
      </c>
      <c r="K53" s="70">
        <f t="shared" si="15"/>
        <v>1</v>
      </c>
      <c r="L53" s="69">
        <f>VLOOKUP($A53,'Return Data'!$A$7:$R$526,18,0)</f>
        <v>0</v>
      </c>
      <c r="M53" s="70">
        <f>RANK(L53,L$8:L$73,0)</f>
        <v>1</v>
      </c>
      <c r="N53" s="69">
        <f>VLOOKUP($A53,'Return Data'!$A$7:$R$526,15,0)</f>
        <v>7.5481529843040596</v>
      </c>
      <c r="O53" s="70">
        <f>RANK(N53,N$8:N$73,0)</f>
        <v>1</v>
      </c>
      <c r="P53" s="69">
        <f>VLOOKUP($A53,'Return Data'!$A$7:$R$526,16,0)</f>
        <v>9.2272017375667392</v>
      </c>
      <c r="Q53" s="70">
        <f>RANK(P53,P$8:P$73,0)</f>
        <v>2</v>
      </c>
      <c r="R53" s="69">
        <f>VLOOKUP($A53,'Return Data'!$A$7:$R$526,17,0)</f>
        <v>15.4319683622433</v>
      </c>
      <c r="S53" s="71">
        <f t="shared" si="18"/>
        <v>9</v>
      </c>
    </row>
    <row r="54" spans="1:19" x14ac:dyDescent="0.25">
      <c r="A54" s="67" t="s">
        <v>312</v>
      </c>
      <c r="B54" s="68">
        <f>VLOOKUP($A54,'Return Data'!$A$7:$R$526,2,0)</f>
        <v>43973</v>
      </c>
      <c r="C54" s="69">
        <f>VLOOKUP($A54,'Return Data'!$A$7:$R$526,3,0)</f>
        <v>9.1480999999999995</v>
      </c>
      <c r="D54" s="69">
        <f>VLOOKUP($A54,'Return Data'!$A$7:$R$526,11,0)</f>
        <v>0</v>
      </c>
      <c r="E54" s="70">
        <f t="shared" si="13"/>
        <v>1</v>
      </c>
      <c r="F54" s="69">
        <f>VLOOKUP($A54,'Return Data'!$A$7:$R$526,12,0)</f>
        <v>0</v>
      </c>
      <c r="G54" s="70">
        <f t="shared" si="8"/>
        <v>1</v>
      </c>
      <c r="H54" s="69">
        <f>VLOOKUP($A54,'Return Data'!$A$7:$R$526,13,0)</f>
        <v>0</v>
      </c>
      <c r="I54" s="70">
        <f t="shared" si="14"/>
        <v>1</v>
      </c>
      <c r="J54" s="69">
        <f>VLOOKUP($A54,'Return Data'!$A$7:$R$526,14,0)</f>
        <v>-12.028221804932301</v>
      </c>
      <c r="K54" s="70">
        <f t="shared" si="15"/>
        <v>10</v>
      </c>
      <c r="L54" s="69"/>
      <c r="M54" s="70"/>
      <c r="N54" s="69"/>
      <c r="O54" s="70"/>
      <c r="P54" s="69"/>
      <c r="Q54" s="70"/>
      <c r="R54" s="69">
        <f>VLOOKUP($A54,'Return Data'!$A$7:$R$526,17,0)</f>
        <v>-6.5072333140012999</v>
      </c>
      <c r="S54" s="71">
        <f t="shared" si="18"/>
        <v>49</v>
      </c>
    </row>
    <row r="55" spans="1:19" x14ac:dyDescent="0.25">
      <c r="A55" s="67" t="s">
        <v>313</v>
      </c>
      <c r="B55" s="68">
        <f>VLOOKUP($A55,'Return Data'!$A$7:$R$526,2,0)</f>
        <v>43973</v>
      </c>
      <c r="C55" s="69">
        <f>VLOOKUP($A55,'Return Data'!$A$7:$R$526,3,0)</f>
        <v>74.132800000000003</v>
      </c>
      <c r="D55" s="69">
        <f>VLOOKUP($A55,'Return Data'!$A$7:$R$526,11,0)</f>
        <v>0</v>
      </c>
      <c r="E55" s="70">
        <f t="shared" si="13"/>
        <v>1</v>
      </c>
      <c r="F55" s="69">
        <f>VLOOKUP($A55,'Return Data'!$A$7:$R$526,12,0)</f>
        <v>0</v>
      </c>
      <c r="G55" s="70">
        <f t="shared" si="8"/>
        <v>1</v>
      </c>
      <c r="H55" s="69">
        <f>VLOOKUP($A55,'Return Data'!$A$7:$R$526,13,0)</f>
        <v>0</v>
      </c>
      <c r="I55" s="70">
        <f t="shared" si="14"/>
        <v>1</v>
      </c>
      <c r="J55" s="69">
        <f>VLOOKUP($A55,'Return Data'!$A$7:$R$526,14,0)</f>
        <v>-27.2461373620486</v>
      </c>
      <c r="K55" s="70">
        <f t="shared" si="15"/>
        <v>51</v>
      </c>
      <c r="L55" s="69">
        <f>VLOOKUP($A55,'Return Data'!$A$7:$R$526,18,0)</f>
        <v>0</v>
      </c>
      <c r="M55" s="70">
        <f>RANK(L55,L$8:L$73,0)</f>
        <v>1</v>
      </c>
      <c r="N55" s="69">
        <f>VLOOKUP($A55,'Return Data'!$A$7:$R$526,15,0)</f>
        <v>-7.0563808190310597</v>
      </c>
      <c r="O55" s="70">
        <f>RANK(N55,N$8:N$73,0)</f>
        <v>45</v>
      </c>
      <c r="P55" s="69">
        <f>VLOOKUP($A55,'Return Data'!$A$7:$R$526,16,0)</f>
        <v>0.38200195338203202</v>
      </c>
      <c r="Q55" s="70">
        <f>RANK(P55,P$8:P$73,0)</f>
        <v>30</v>
      </c>
      <c r="R55" s="69">
        <f>VLOOKUP($A55,'Return Data'!$A$7:$R$526,17,0)</f>
        <v>12.1332294566231</v>
      </c>
      <c r="S55" s="71">
        <f t="shared" si="18"/>
        <v>18</v>
      </c>
    </row>
    <row r="56" spans="1:19" x14ac:dyDescent="0.25">
      <c r="A56" s="67" t="s">
        <v>314</v>
      </c>
      <c r="B56" s="68">
        <f>VLOOKUP($A56,'Return Data'!$A$7:$R$526,2,0)</f>
        <v>43973</v>
      </c>
      <c r="C56" s="69">
        <f>VLOOKUP($A56,'Return Data'!$A$7:$R$526,3,0)</f>
        <v>6.6005000000000003</v>
      </c>
      <c r="D56" s="69">
        <f>VLOOKUP($A56,'Return Data'!$A$7:$R$526,11,0)</f>
        <v>0</v>
      </c>
      <c r="E56" s="70">
        <f t="shared" si="13"/>
        <v>1</v>
      </c>
      <c r="F56" s="69">
        <f>VLOOKUP($A56,'Return Data'!$A$7:$R$526,12,0)</f>
        <v>0</v>
      </c>
      <c r="G56" s="70">
        <f t="shared" si="8"/>
        <v>1</v>
      </c>
      <c r="H56" s="69">
        <f>VLOOKUP($A56,'Return Data'!$A$7:$R$526,13,0)</f>
        <v>0</v>
      </c>
      <c r="I56" s="70">
        <f t="shared" si="14"/>
        <v>1</v>
      </c>
      <c r="J56" s="69">
        <f>VLOOKUP($A56,'Return Data'!$A$7:$R$526,14,0)</f>
        <v>-35.289453048542498</v>
      </c>
      <c r="K56" s="70">
        <f t="shared" si="15"/>
        <v>60</v>
      </c>
      <c r="L56" s="69">
        <f>VLOOKUP($A56,'Return Data'!$A$7:$R$526,18,0)</f>
        <v>0</v>
      </c>
      <c r="M56" s="70">
        <f>RANK(L56,L$8:L$73,0)</f>
        <v>1</v>
      </c>
      <c r="N56" s="69">
        <f>VLOOKUP($A56,'Return Data'!$A$7:$R$526,15,0)</f>
        <v>-14.655171906671301</v>
      </c>
      <c r="O56" s="70">
        <f>RANK(N56,N$8:N$73,0)</f>
        <v>50</v>
      </c>
      <c r="P56" s="69"/>
      <c r="Q56" s="70"/>
      <c r="R56" s="69">
        <f>VLOOKUP($A56,'Return Data'!$A$7:$R$526,17,0)</f>
        <v>-11.1635142827717</v>
      </c>
      <c r="S56" s="71">
        <f t="shared" si="18"/>
        <v>58</v>
      </c>
    </row>
    <row r="57" spans="1:19" x14ac:dyDescent="0.25">
      <c r="A57" s="67" t="s">
        <v>315</v>
      </c>
      <c r="B57" s="68">
        <f>VLOOKUP($A57,'Return Data'!$A$7:$R$526,2,0)</f>
        <v>43973</v>
      </c>
      <c r="C57" s="69">
        <f>VLOOKUP($A57,'Return Data'!$A$7:$R$526,3,0)</f>
        <v>5.5755999999999997</v>
      </c>
      <c r="D57" s="69">
        <f>VLOOKUP($A57,'Return Data'!$A$7:$R$526,11,0)</f>
        <v>0</v>
      </c>
      <c r="E57" s="70">
        <f t="shared" si="13"/>
        <v>1</v>
      </c>
      <c r="F57" s="69">
        <f>VLOOKUP($A57,'Return Data'!$A$7:$R$526,12,0)</f>
        <v>0</v>
      </c>
      <c r="G57" s="70">
        <f t="shared" si="8"/>
        <v>1</v>
      </c>
      <c r="H57" s="69">
        <f>VLOOKUP($A57,'Return Data'!$A$7:$R$526,13,0)</f>
        <v>0</v>
      </c>
      <c r="I57" s="70">
        <f t="shared" si="14"/>
        <v>1</v>
      </c>
      <c r="J57" s="69">
        <f>VLOOKUP($A57,'Return Data'!$A$7:$R$526,14,0)</f>
        <v>-35.373665912552603</v>
      </c>
      <c r="K57" s="70">
        <f t="shared" si="15"/>
        <v>61</v>
      </c>
      <c r="L57" s="69">
        <f>VLOOKUP($A57,'Return Data'!$A$7:$R$526,18,0)</f>
        <v>0</v>
      </c>
      <c r="M57" s="70">
        <f>RANK(L57,L$8:L$73,0)</f>
        <v>1</v>
      </c>
      <c r="N57" s="69">
        <f>VLOOKUP($A57,'Return Data'!$A$7:$R$526,15,0)</f>
        <v>-14.8716722765109</v>
      </c>
      <c r="O57" s="70">
        <f>RANK(N57,N$8:N$73,0)</f>
        <v>51</v>
      </c>
      <c r="P57" s="69"/>
      <c r="Q57" s="70"/>
      <c r="R57" s="69">
        <f>VLOOKUP($A57,'Return Data'!$A$7:$R$526,17,0)</f>
        <v>-16.857370536429201</v>
      </c>
      <c r="S57" s="71">
        <f t="shared" si="18"/>
        <v>61</v>
      </c>
    </row>
    <row r="58" spans="1:19" x14ac:dyDescent="0.25">
      <c r="A58" s="67" t="s">
        <v>316</v>
      </c>
      <c r="B58" s="68">
        <f>VLOOKUP($A58,'Return Data'!$A$7:$R$526,2,0)</f>
        <v>43973</v>
      </c>
      <c r="C58" s="69">
        <f>VLOOKUP($A58,'Return Data'!$A$7:$R$526,3,0)</f>
        <v>4.9257</v>
      </c>
      <c r="D58" s="69">
        <f>VLOOKUP($A58,'Return Data'!$A$7:$R$526,11,0)</f>
        <v>0</v>
      </c>
      <c r="E58" s="70">
        <f t="shared" si="13"/>
        <v>1</v>
      </c>
      <c r="F58" s="69">
        <f>VLOOKUP($A58,'Return Data'!$A$7:$R$526,12,0)</f>
        <v>0</v>
      </c>
      <c r="G58" s="70">
        <f t="shared" si="8"/>
        <v>1</v>
      </c>
      <c r="H58" s="69">
        <f>VLOOKUP($A58,'Return Data'!$A$7:$R$526,13,0)</f>
        <v>0</v>
      </c>
      <c r="I58" s="70">
        <f t="shared" si="14"/>
        <v>1</v>
      </c>
      <c r="J58" s="69">
        <f>VLOOKUP($A58,'Return Data'!$A$7:$R$526,14,0)</f>
        <v>-37.676099479574901</v>
      </c>
      <c r="K58" s="70">
        <f t="shared" si="15"/>
        <v>64</v>
      </c>
      <c r="L58" s="69">
        <f>VLOOKUP($A58,'Return Data'!$A$7:$R$526,18,0)</f>
        <v>0</v>
      </c>
      <c r="M58" s="70">
        <f>RANK(L58,L$8:L$73,0)</f>
        <v>1</v>
      </c>
      <c r="N58" s="69"/>
      <c r="O58" s="70"/>
      <c r="P58" s="69"/>
      <c r="Q58" s="70"/>
      <c r="R58" s="69">
        <f>VLOOKUP($A58,'Return Data'!$A$7:$R$526,17,0)</f>
        <v>-23.454410834538098</v>
      </c>
      <c r="S58" s="71">
        <f t="shared" si="18"/>
        <v>64</v>
      </c>
    </row>
    <row r="59" spans="1:19" x14ac:dyDescent="0.25">
      <c r="A59" s="67" t="s">
        <v>317</v>
      </c>
      <c r="B59" s="68">
        <f>VLOOKUP($A59,'Return Data'!$A$7:$R$526,2,0)</f>
        <v>43973</v>
      </c>
      <c r="C59" s="69">
        <f>VLOOKUP($A59,'Return Data'!$A$7:$R$526,3,0)</f>
        <v>5.4192</v>
      </c>
      <c r="D59" s="69">
        <f>VLOOKUP($A59,'Return Data'!$A$7:$R$526,11,0)</f>
        <v>0</v>
      </c>
      <c r="E59" s="70">
        <f t="shared" si="13"/>
        <v>1</v>
      </c>
      <c r="F59" s="69">
        <f>VLOOKUP($A59,'Return Data'!$A$7:$R$526,12,0)</f>
        <v>0</v>
      </c>
      <c r="G59" s="70">
        <f t="shared" si="8"/>
        <v>1</v>
      </c>
      <c r="H59" s="69">
        <f>VLOOKUP($A59,'Return Data'!$A$7:$R$526,13,0)</f>
        <v>0</v>
      </c>
      <c r="I59" s="70">
        <f t="shared" si="14"/>
        <v>1</v>
      </c>
      <c r="J59" s="69">
        <f>VLOOKUP($A59,'Return Data'!$A$7:$R$526,14,0)</f>
        <v>-35.739167116325</v>
      </c>
      <c r="K59" s="70">
        <f t="shared" si="15"/>
        <v>63</v>
      </c>
      <c r="L59" s="69">
        <f>VLOOKUP($A59,'Return Data'!$A$7:$R$526,18,0)</f>
        <v>0</v>
      </c>
      <c r="M59" s="70">
        <f>RANK(L59,L$8:L$73,0)</f>
        <v>1</v>
      </c>
      <c r="N59" s="69"/>
      <c r="O59" s="70"/>
      <c r="P59" s="69"/>
      <c r="Q59" s="70"/>
      <c r="R59" s="69">
        <f>VLOOKUP($A59,'Return Data'!$A$7:$R$526,17,0)</f>
        <v>-19.148769230370299</v>
      </c>
      <c r="S59" s="71">
        <f t="shared" si="18"/>
        <v>62</v>
      </c>
    </row>
    <row r="60" spans="1:19" x14ac:dyDescent="0.25">
      <c r="A60" s="67" t="s">
        <v>318</v>
      </c>
      <c r="B60" s="68">
        <f>VLOOKUP($A60,'Return Data'!$A$7:$R$526,2,0)</f>
        <v>43973</v>
      </c>
      <c r="C60" s="69">
        <f>VLOOKUP($A60,'Return Data'!$A$7:$R$526,3,0)</f>
        <v>5.4090999999999996</v>
      </c>
      <c r="D60" s="69">
        <f>VLOOKUP($A60,'Return Data'!$A$7:$R$526,11,0)</f>
        <v>0</v>
      </c>
      <c r="E60" s="70">
        <f t="shared" si="13"/>
        <v>1</v>
      </c>
      <c r="F60" s="69">
        <f>VLOOKUP($A60,'Return Data'!$A$7:$R$526,12,0)</f>
        <v>0</v>
      </c>
      <c r="G60" s="70">
        <f t="shared" si="8"/>
        <v>1</v>
      </c>
      <c r="H60" s="69">
        <f>VLOOKUP($A60,'Return Data'!$A$7:$R$526,13,0)</f>
        <v>0</v>
      </c>
      <c r="I60" s="70">
        <f t="shared" si="14"/>
        <v>1</v>
      </c>
      <c r="J60" s="69">
        <f>VLOOKUP($A60,'Return Data'!$A$7:$R$526,14,0)</f>
        <v>-35.733406975308199</v>
      </c>
      <c r="K60" s="70">
        <f t="shared" si="15"/>
        <v>62</v>
      </c>
      <c r="L60" s="69"/>
      <c r="M60" s="70"/>
      <c r="N60" s="69"/>
      <c r="O60" s="70"/>
      <c r="P60" s="69"/>
      <c r="Q60" s="70"/>
      <c r="R60" s="69">
        <f>VLOOKUP($A60,'Return Data'!$A$7:$R$526,17,0)</f>
        <v>-24.8256810381165</v>
      </c>
      <c r="S60" s="71">
        <f t="shared" si="18"/>
        <v>65</v>
      </c>
    </row>
    <row r="61" spans="1:19" x14ac:dyDescent="0.25">
      <c r="A61" s="67" t="s">
        <v>319</v>
      </c>
      <c r="B61" s="68">
        <f>VLOOKUP($A61,'Return Data'!$A$7:$R$526,2,0)</f>
        <v>43973</v>
      </c>
      <c r="C61" s="69">
        <f>VLOOKUP($A61,'Return Data'!$A$7:$R$526,3,0)</f>
        <v>11.688800000000001</v>
      </c>
      <c r="D61" s="69">
        <f>VLOOKUP($A61,'Return Data'!$A$7:$R$526,11,0)</f>
        <v>0</v>
      </c>
      <c r="E61" s="70">
        <f t="shared" si="13"/>
        <v>1</v>
      </c>
      <c r="F61" s="69">
        <f>VLOOKUP($A61,'Return Data'!$A$7:$R$526,12,0)</f>
        <v>0</v>
      </c>
      <c r="G61" s="70">
        <f t="shared" si="8"/>
        <v>1</v>
      </c>
      <c r="H61" s="69">
        <f>VLOOKUP($A61,'Return Data'!$A$7:$R$526,13,0)</f>
        <v>0</v>
      </c>
      <c r="I61" s="70">
        <f t="shared" si="14"/>
        <v>1</v>
      </c>
      <c r="J61" s="69">
        <f>VLOOKUP($A61,'Return Data'!$A$7:$R$526,14,0)</f>
        <v>-20.1229668657726</v>
      </c>
      <c r="K61" s="70">
        <f t="shared" si="15"/>
        <v>30</v>
      </c>
      <c r="L61" s="69">
        <f>VLOOKUP($A61,'Return Data'!$A$7:$R$526,18,0)</f>
        <v>0</v>
      </c>
      <c r="M61" s="70">
        <f>RANK(L61,L$8:L$73,0)</f>
        <v>1</v>
      </c>
      <c r="N61" s="69">
        <f>VLOOKUP($A61,'Return Data'!$A$7:$R$526,15,0)</f>
        <v>-4.0172357818761402</v>
      </c>
      <c r="O61" s="70">
        <f>RANK(N61,N$8:N$73,0)</f>
        <v>29</v>
      </c>
      <c r="P61" s="69"/>
      <c r="Q61" s="70"/>
      <c r="R61" s="69">
        <f>VLOOKUP($A61,'Return Data'!$A$7:$R$526,17,0)</f>
        <v>3.8105863064079402</v>
      </c>
      <c r="S61" s="71">
        <f t="shared" si="18"/>
        <v>37</v>
      </c>
    </row>
    <row r="62" spans="1:19" x14ac:dyDescent="0.25">
      <c r="A62" s="67" t="s">
        <v>320</v>
      </c>
      <c r="B62" s="68">
        <f>VLOOKUP($A62,'Return Data'!$A$7:$R$526,2,0)</f>
        <v>43973</v>
      </c>
      <c r="C62" s="69">
        <f>VLOOKUP($A62,'Return Data'!$A$7:$R$526,3,0)</f>
        <v>10.621700000000001</v>
      </c>
      <c r="D62" s="69">
        <f>VLOOKUP($A62,'Return Data'!$A$7:$R$526,11,0)</f>
        <v>0</v>
      </c>
      <c r="E62" s="70">
        <f t="shared" si="13"/>
        <v>1</v>
      </c>
      <c r="F62" s="69">
        <f>VLOOKUP($A62,'Return Data'!$A$7:$R$526,12,0)</f>
        <v>0</v>
      </c>
      <c r="G62" s="70">
        <f t="shared" si="8"/>
        <v>1</v>
      </c>
      <c r="H62" s="69">
        <f>VLOOKUP($A62,'Return Data'!$A$7:$R$526,13,0)</f>
        <v>0</v>
      </c>
      <c r="I62" s="70">
        <f t="shared" si="14"/>
        <v>1</v>
      </c>
      <c r="J62" s="69">
        <f>VLOOKUP($A62,'Return Data'!$A$7:$R$526,14,0)</f>
        <v>-21.8388579440294</v>
      </c>
      <c r="K62" s="70">
        <f t="shared" si="15"/>
        <v>43</v>
      </c>
      <c r="L62" s="69">
        <f>VLOOKUP($A62,'Return Data'!$A$7:$R$526,18,0)</f>
        <v>0</v>
      </c>
      <c r="M62" s="70">
        <f>RANK(L62,L$8:L$73,0)</f>
        <v>1</v>
      </c>
      <c r="N62" s="69">
        <f>VLOOKUP($A62,'Return Data'!$A$7:$R$526,15,0)</f>
        <v>-4.8835042501421899</v>
      </c>
      <c r="O62" s="70">
        <f>RANK(N62,N$8:N$73,0)</f>
        <v>35</v>
      </c>
      <c r="P62" s="69">
        <f>VLOOKUP($A62,'Return Data'!$A$7:$R$526,16,0)</f>
        <v>1.1572859391039501</v>
      </c>
      <c r="Q62" s="70">
        <f>RANK(P62,P$8:P$73,0)</f>
        <v>26</v>
      </c>
      <c r="R62" s="69">
        <f>VLOOKUP($A62,'Return Data'!$A$7:$R$526,17,0)</f>
        <v>1.1753571019110101</v>
      </c>
      <c r="S62" s="71">
        <f t="shared" si="18"/>
        <v>43</v>
      </c>
    </row>
    <row r="63" spans="1:19" x14ac:dyDescent="0.25">
      <c r="A63" s="67" t="s">
        <v>321</v>
      </c>
      <c r="B63" s="68">
        <f>VLOOKUP($A63,'Return Data'!$A$7:$R$526,2,0)</f>
        <v>43973</v>
      </c>
      <c r="C63" s="69">
        <f>VLOOKUP($A63,'Return Data'!$A$7:$R$526,3,0)</f>
        <v>6.6543000000000001</v>
      </c>
      <c r="D63" s="69">
        <f>VLOOKUP($A63,'Return Data'!$A$7:$R$526,11,0)</f>
        <v>0</v>
      </c>
      <c r="E63" s="70">
        <f t="shared" si="13"/>
        <v>1</v>
      </c>
      <c r="F63" s="69">
        <f>VLOOKUP($A63,'Return Data'!$A$7:$R$526,12,0)</f>
        <v>0</v>
      </c>
      <c r="G63" s="70">
        <f t="shared" si="8"/>
        <v>1</v>
      </c>
      <c r="H63" s="69">
        <f>VLOOKUP($A63,'Return Data'!$A$7:$R$526,13,0)</f>
        <v>0</v>
      </c>
      <c r="I63" s="70">
        <f t="shared" si="14"/>
        <v>1</v>
      </c>
      <c r="J63" s="69">
        <f>VLOOKUP($A63,'Return Data'!$A$7:$R$526,14,0)</f>
        <v>-32.106497853418603</v>
      </c>
      <c r="K63" s="70">
        <f t="shared" si="15"/>
        <v>58</v>
      </c>
      <c r="L63" s="69"/>
      <c r="M63" s="70"/>
      <c r="N63" s="69"/>
      <c r="O63" s="70"/>
      <c r="P63" s="69"/>
      <c r="Q63" s="70"/>
      <c r="R63" s="69">
        <f>VLOOKUP($A63,'Return Data'!$A$7:$R$526,17,0)</f>
        <v>-19.3083096925719</v>
      </c>
      <c r="S63" s="71">
        <f t="shared" si="18"/>
        <v>63</v>
      </c>
    </row>
    <row r="64" spans="1:19" x14ac:dyDescent="0.25">
      <c r="A64" s="67" t="s">
        <v>322</v>
      </c>
      <c r="B64" s="68">
        <f>VLOOKUP($A64,'Return Data'!$A$7:$R$526,2,0)</f>
        <v>43973</v>
      </c>
      <c r="C64" s="69">
        <f>VLOOKUP($A64,'Return Data'!$A$7:$R$526,3,0)</f>
        <v>14.350099999999999</v>
      </c>
      <c r="D64" s="69">
        <f>VLOOKUP($A64,'Return Data'!$A$7:$R$526,11,0)</f>
        <v>0</v>
      </c>
      <c r="E64" s="70">
        <f t="shared" si="13"/>
        <v>1</v>
      </c>
      <c r="F64" s="69">
        <f>VLOOKUP($A64,'Return Data'!$A$7:$R$526,12,0)</f>
        <v>0</v>
      </c>
      <c r="G64" s="70">
        <f t="shared" si="8"/>
        <v>1</v>
      </c>
      <c r="H64" s="69">
        <f>VLOOKUP($A64,'Return Data'!$A$7:$R$526,13,0)</f>
        <v>0</v>
      </c>
      <c r="I64" s="70">
        <f t="shared" si="14"/>
        <v>1</v>
      </c>
      <c r="J64" s="69">
        <f>VLOOKUP($A64,'Return Data'!$A$7:$R$526,14,0)</f>
        <v>-21.654447208240001</v>
      </c>
      <c r="K64" s="70">
        <f t="shared" si="15"/>
        <v>42</v>
      </c>
      <c r="L64" s="69">
        <f>VLOOKUP($A64,'Return Data'!$A$7:$R$526,18,0)</f>
        <v>0</v>
      </c>
      <c r="M64" s="70">
        <f t="shared" ref="M64:M70" si="21">RANK(L64,L$8:L$73,0)</f>
        <v>1</v>
      </c>
      <c r="N64" s="69">
        <f>VLOOKUP($A64,'Return Data'!$A$7:$R$526,15,0)</f>
        <v>-2.2236165954056499</v>
      </c>
      <c r="O64" s="70">
        <f t="shared" ref="O64:O69" si="22">RANK(N64,N$8:N$73,0)</f>
        <v>20</v>
      </c>
      <c r="P64" s="69">
        <f>VLOOKUP($A64,'Return Data'!$A$7:$R$526,16,0)</f>
        <v>4.4223109943532899</v>
      </c>
      <c r="Q64" s="70">
        <f>RANK(P64,P$8:P$73,0)</f>
        <v>9</v>
      </c>
      <c r="R64" s="69">
        <f>VLOOKUP($A64,'Return Data'!$A$7:$R$526,17,0)</f>
        <v>6.6485860230636904</v>
      </c>
      <c r="S64" s="71">
        <f t="shared" si="18"/>
        <v>34</v>
      </c>
    </row>
    <row r="65" spans="1:19" x14ac:dyDescent="0.25">
      <c r="A65" s="67" t="s">
        <v>323</v>
      </c>
      <c r="B65" s="68">
        <f>VLOOKUP($A65,'Return Data'!$A$7:$R$526,2,0)</f>
        <v>43973</v>
      </c>
      <c r="C65" s="69">
        <f>VLOOKUP($A65,'Return Data'!$A$7:$R$526,3,0)</f>
        <v>64.72</v>
      </c>
      <c r="D65" s="69">
        <f>VLOOKUP($A65,'Return Data'!$A$7:$R$526,11,0)</f>
        <v>0</v>
      </c>
      <c r="E65" s="70">
        <f t="shared" si="13"/>
        <v>1</v>
      </c>
      <c r="F65" s="69">
        <f>VLOOKUP($A65,'Return Data'!$A$7:$R$526,12,0)</f>
        <v>0</v>
      </c>
      <c r="G65" s="70">
        <f t="shared" si="8"/>
        <v>1</v>
      </c>
      <c r="H65" s="69">
        <f>VLOOKUP($A65,'Return Data'!$A$7:$R$526,13,0)</f>
        <v>0</v>
      </c>
      <c r="I65" s="70">
        <f t="shared" si="14"/>
        <v>1</v>
      </c>
      <c r="J65" s="69">
        <f>VLOOKUP($A65,'Return Data'!$A$7:$R$526,14,0)</f>
        <v>-17.474744098367601</v>
      </c>
      <c r="K65" s="70">
        <f t="shared" si="15"/>
        <v>19</v>
      </c>
      <c r="L65" s="69">
        <f>VLOOKUP($A65,'Return Data'!$A$7:$R$526,18,0)</f>
        <v>0</v>
      </c>
      <c r="M65" s="70">
        <f t="shared" si="21"/>
        <v>1</v>
      </c>
      <c r="N65" s="69">
        <f>VLOOKUP($A65,'Return Data'!$A$7:$R$526,15,0)</f>
        <v>-0.55159067743127899</v>
      </c>
      <c r="O65" s="70">
        <f t="shared" si="22"/>
        <v>11</v>
      </c>
      <c r="P65" s="69">
        <f>VLOOKUP($A65,'Return Data'!$A$7:$R$526,16,0)</f>
        <v>3.8381220760651802</v>
      </c>
      <c r="Q65" s="70">
        <f>RANK(P65,P$8:P$73,0)</f>
        <v>12</v>
      </c>
      <c r="R65" s="69">
        <f>VLOOKUP($A65,'Return Data'!$A$7:$R$526,17,0)</f>
        <v>9.9211986570702599</v>
      </c>
      <c r="S65" s="71">
        <f t="shared" si="18"/>
        <v>23</v>
      </c>
    </row>
    <row r="66" spans="1:19" x14ac:dyDescent="0.25">
      <c r="A66" s="67" t="s">
        <v>324</v>
      </c>
      <c r="B66" s="68">
        <f>VLOOKUP($A66,'Return Data'!$A$7:$R$526,2,0)</f>
        <v>43973</v>
      </c>
      <c r="C66" s="69">
        <f>VLOOKUP($A66,'Return Data'!$A$7:$R$526,3,0)</f>
        <v>20.55</v>
      </c>
      <c r="D66" s="69">
        <f>VLOOKUP($A66,'Return Data'!$A$7:$R$526,11,0)</f>
        <v>0</v>
      </c>
      <c r="E66" s="70">
        <f t="shared" si="13"/>
        <v>1</v>
      </c>
      <c r="F66" s="69">
        <f>VLOOKUP($A66,'Return Data'!$A$7:$R$526,12,0)</f>
        <v>0</v>
      </c>
      <c r="G66" s="70">
        <f t="shared" si="8"/>
        <v>1</v>
      </c>
      <c r="H66" s="69">
        <f>VLOOKUP($A66,'Return Data'!$A$7:$R$526,13,0)</f>
        <v>0</v>
      </c>
      <c r="I66" s="70">
        <f t="shared" si="14"/>
        <v>1</v>
      </c>
      <c r="J66" s="69">
        <f>VLOOKUP($A66,'Return Data'!$A$7:$R$526,14,0)</f>
        <v>-15.7355773537579</v>
      </c>
      <c r="K66" s="70">
        <f t="shared" si="15"/>
        <v>14</v>
      </c>
      <c r="L66" s="69">
        <f>VLOOKUP($A66,'Return Data'!$A$7:$R$526,18,0)</f>
        <v>0</v>
      </c>
      <c r="M66" s="70">
        <f t="shared" si="21"/>
        <v>1</v>
      </c>
      <c r="N66" s="69">
        <f>VLOOKUP($A66,'Return Data'!$A$7:$R$526,15,0)</f>
        <v>-1.9957376403256299</v>
      </c>
      <c r="O66" s="70">
        <f t="shared" si="22"/>
        <v>17</v>
      </c>
      <c r="P66" s="69">
        <f>VLOOKUP($A66,'Return Data'!$A$7:$R$526,16,0)</f>
        <v>-0.173471254862541</v>
      </c>
      <c r="Q66" s="70">
        <f>RANK(P66,P$8:P$73,0)</f>
        <v>33</v>
      </c>
      <c r="R66" s="69">
        <f>VLOOKUP($A66,'Return Data'!$A$7:$R$526,17,0)</f>
        <v>8.9317987653619895</v>
      </c>
      <c r="S66" s="71">
        <f t="shared" si="18"/>
        <v>26</v>
      </c>
    </row>
    <row r="67" spans="1:19" x14ac:dyDescent="0.25">
      <c r="A67" s="67" t="s">
        <v>325</v>
      </c>
      <c r="B67" s="68">
        <f>VLOOKUP($A67,'Return Data'!$A$7:$R$526,2,0)</f>
        <v>43973</v>
      </c>
      <c r="C67" s="69">
        <f>VLOOKUP($A67,'Return Data'!$A$7:$R$526,3,0)</f>
        <v>10.162599999999999</v>
      </c>
      <c r="D67" s="69">
        <f>VLOOKUP($A67,'Return Data'!$A$7:$R$526,11,0)</f>
        <v>0</v>
      </c>
      <c r="E67" s="70">
        <f t="shared" si="13"/>
        <v>1</v>
      </c>
      <c r="F67" s="69">
        <f>VLOOKUP($A67,'Return Data'!$A$7:$R$526,12,0)</f>
        <v>0</v>
      </c>
      <c r="G67" s="70">
        <f t="shared" si="8"/>
        <v>1</v>
      </c>
      <c r="H67" s="69">
        <f>VLOOKUP($A67,'Return Data'!$A$7:$R$526,13,0)</f>
        <v>0</v>
      </c>
      <c r="I67" s="70">
        <f t="shared" si="14"/>
        <v>1</v>
      </c>
      <c r="J67" s="69">
        <f>VLOOKUP($A67,'Return Data'!$A$7:$R$526,14,0)</f>
        <v>-25.373238083165301</v>
      </c>
      <c r="K67" s="70">
        <f t="shared" si="15"/>
        <v>48</v>
      </c>
      <c r="L67" s="69">
        <f>VLOOKUP($A67,'Return Data'!$A$7:$R$526,18,0)</f>
        <v>0</v>
      </c>
      <c r="M67" s="70">
        <f t="shared" si="21"/>
        <v>1</v>
      </c>
      <c r="N67" s="69">
        <f>VLOOKUP($A67,'Return Data'!$A$7:$R$526,15,0)</f>
        <v>-6.9398160746326996</v>
      </c>
      <c r="O67" s="70">
        <f t="shared" si="22"/>
        <v>44</v>
      </c>
      <c r="P67" s="69"/>
      <c r="Q67" s="70"/>
      <c r="R67" s="69">
        <f>VLOOKUP($A67,'Return Data'!$A$7:$R$526,17,0)</f>
        <v>0.38960547771453902</v>
      </c>
      <c r="S67" s="71">
        <f t="shared" si="18"/>
        <v>45</v>
      </c>
    </row>
    <row r="68" spans="1:19" x14ac:dyDescent="0.25">
      <c r="A68" s="67" t="s">
        <v>326</v>
      </c>
      <c r="B68" s="68">
        <f>VLOOKUP($A68,'Return Data'!$A$7:$R$526,2,0)</f>
        <v>43973</v>
      </c>
      <c r="C68" s="69">
        <f>VLOOKUP($A68,'Return Data'!$A$7:$R$526,3,0)</f>
        <v>7.4335000000000004</v>
      </c>
      <c r="D68" s="69">
        <f>VLOOKUP($A68,'Return Data'!$A$7:$R$526,11,0)</f>
        <v>0</v>
      </c>
      <c r="E68" s="70">
        <f t="shared" si="13"/>
        <v>1</v>
      </c>
      <c r="F68" s="69">
        <f>VLOOKUP($A68,'Return Data'!$A$7:$R$526,12,0)</f>
        <v>0</v>
      </c>
      <c r="G68" s="70">
        <f t="shared" si="8"/>
        <v>1</v>
      </c>
      <c r="H68" s="69">
        <f>VLOOKUP($A68,'Return Data'!$A$7:$R$526,13,0)</f>
        <v>0</v>
      </c>
      <c r="I68" s="70">
        <f t="shared" si="14"/>
        <v>1</v>
      </c>
      <c r="J68" s="69">
        <f>VLOOKUP($A68,'Return Data'!$A$7:$R$526,14,0)</f>
        <v>-29.080561281246698</v>
      </c>
      <c r="K68" s="70">
        <f t="shared" si="15"/>
        <v>57</v>
      </c>
      <c r="L68" s="69">
        <f>VLOOKUP($A68,'Return Data'!$A$7:$R$526,18,0)</f>
        <v>0</v>
      </c>
      <c r="M68" s="70">
        <f t="shared" si="21"/>
        <v>1</v>
      </c>
      <c r="N68" s="69">
        <f>VLOOKUP($A68,'Return Data'!$A$7:$R$526,15,0)</f>
        <v>-10.8095749580215</v>
      </c>
      <c r="O68" s="70">
        <f t="shared" si="22"/>
        <v>48</v>
      </c>
      <c r="P68" s="69"/>
      <c r="Q68" s="70"/>
      <c r="R68" s="69">
        <f>VLOOKUP($A68,'Return Data'!$A$7:$R$526,17,0)</f>
        <v>-8.5378941723021793</v>
      </c>
      <c r="S68" s="71">
        <f t="shared" si="18"/>
        <v>52</v>
      </c>
    </row>
    <row r="69" spans="1:19" x14ac:dyDescent="0.25">
      <c r="A69" s="67" t="s">
        <v>327</v>
      </c>
      <c r="B69" s="68">
        <f>VLOOKUP($A69,'Return Data'!$A$7:$R$526,2,0)</f>
        <v>43973</v>
      </c>
      <c r="C69" s="69">
        <f>VLOOKUP($A69,'Return Data'!$A$7:$R$526,3,0)</f>
        <v>7.0846</v>
      </c>
      <c r="D69" s="69">
        <f>VLOOKUP($A69,'Return Data'!$A$7:$R$526,11,0)</f>
        <v>0</v>
      </c>
      <c r="E69" s="70">
        <f t="shared" si="13"/>
        <v>1</v>
      </c>
      <c r="F69" s="69">
        <f>VLOOKUP($A69,'Return Data'!$A$7:$R$526,12,0)</f>
        <v>0</v>
      </c>
      <c r="G69" s="70">
        <f t="shared" si="8"/>
        <v>1</v>
      </c>
      <c r="H69" s="69">
        <f>VLOOKUP($A69,'Return Data'!$A$7:$R$526,13,0)</f>
        <v>0</v>
      </c>
      <c r="I69" s="70">
        <f t="shared" si="14"/>
        <v>1</v>
      </c>
      <c r="J69" s="69">
        <f>VLOOKUP($A69,'Return Data'!$A$7:$R$526,14,0)</f>
        <v>-26.570194478303801</v>
      </c>
      <c r="K69" s="70">
        <f t="shared" si="15"/>
        <v>50</v>
      </c>
      <c r="L69" s="69">
        <f>VLOOKUP($A69,'Return Data'!$A$7:$R$526,18,0)</f>
        <v>0</v>
      </c>
      <c r="M69" s="70">
        <f t="shared" si="21"/>
        <v>1</v>
      </c>
      <c r="N69" s="69">
        <f>VLOOKUP($A69,'Return Data'!$A$7:$R$526,15,0)</f>
        <v>-9.3683042880990293</v>
      </c>
      <c r="O69" s="70">
        <f t="shared" si="22"/>
        <v>47</v>
      </c>
      <c r="P69" s="69"/>
      <c r="Q69" s="70"/>
      <c r="R69" s="69">
        <f>VLOOKUP($A69,'Return Data'!$A$7:$R$526,17,0)</f>
        <v>-10.362158749169801</v>
      </c>
      <c r="S69" s="71">
        <f t="shared" si="18"/>
        <v>55</v>
      </c>
    </row>
    <row r="70" spans="1:19" x14ac:dyDescent="0.25">
      <c r="A70" s="67" t="s">
        <v>328</v>
      </c>
      <c r="B70" s="68">
        <f>VLOOKUP($A70,'Return Data'!$A$7:$R$526,2,0)</f>
        <v>43973</v>
      </c>
      <c r="C70" s="69">
        <f>VLOOKUP($A70,'Return Data'!$A$7:$R$526,3,0)</f>
        <v>6.8021000000000003</v>
      </c>
      <c r="D70" s="69">
        <f>VLOOKUP($A70,'Return Data'!$A$7:$R$526,11,0)</f>
        <v>0</v>
      </c>
      <c r="E70" s="70">
        <f t="shared" si="13"/>
        <v>1</v>
      </c>
      <c r="F70" s="69">
        <f>VLOOKUP($A70,'Return Data'!$A$7:$R$526,12,0)</f>
        <v>0</v>
      </c>
      <c r="G70" s="70">
        <f t="shared" si="8"/>
        <v>1</v>
      </c>
      <c r="H70" s="69">
        <f>VLOOKUP($A70,'Return Data'!$A$7:$R$526,13,0)</f>
        <v>0</v>
      </c>
      <c r="I70" s="70">
        <f t="shared" si="14"/>
        <v>1</v>
      </c>
      <c r="J70" s="69">
        <f>VLOOKUP($A70,'Return Data'!$A$7:$R$526,14,0)</f>
        <v>-21.499075704627501</v>
      </c>
      <c r="K70" s="70">
        <f t="shared" si="15"/>
        <v>40</v>
      </c>
      <c r="L70" s="69">
        <f>VLOOKUP($A70,'Return Data'!$A$7:$R$526,18,0)</f>
        <v>0</v>
      </c>
      <c r="M70" s="70">
        <f t="shared" si="21"/>
        <v>1</v>
      </c>
      <c r="N70" s="69"/>
      <c r="O70" s="70"/>
      <c r="P70" s="69"/>
      <c r="Q70" s="70"/>
      <c r="R70" s="69">
        <f>VLOOKUP($A70,'Return Data'!$A$7:$R$526,17,0)</f>
        <v>-15.1688793740029</v>
      </c>
      <c r="S70" s="71">
        <f t="shared" si="18"/>
        <v>60</v>
      </c>
    </row>
    <row r="71" spans="1:19" x14ac:dyDescent="0.25">
      <c r="A71" s="67" t="s">
        <v>329</v>
      </c>
      <c r="B71" s="68">
        <f>VLOOKUP($A71,'Return Data'!$A$7:$R$526,2,0)</f>
        <v>43973</v>
      </c>
      <c r="C71" s="69">
        <f>VLOOKUP($A71,'Return Data'!$A$7:$R$526,3,0)</f>
        <v>7.1647999999999996</v>
      </c>
      <c r="D71" s="69">
        <f>VLOOKUP($A71,'Return Data'!$A$7:$R$526,11,0)</f>
        <v>0</v>
      </c>
      <c r="E71" s="70">
        <f t="shared" si="13"/>
        <v>1</v>
      </c>
      <c r="F71" s="69">
        <f>VLOOKUP($A71,'Return Data'!$A$7:$R$526,12,0)</f>
        <v>0</v>
      </c>
      <c r="G71" s="70">
        <f t="shared" si="8"/>
        <v>1</v>
      </c>
      <c r="H71" s="69">
        <f>VLOOKUP($A71,'Return Data'!$A$7:$R$526,13,0)</f>
        <v>0</v>
      </c>
      <c r="I71" s="70">
        <f t="shared" si="14"/>
        <v>1</v>
      </c>
      <c r="J71" s="69">
        <f>VLOOKUP($A71,'Return Data'!$A$7:$R$526,14,0)</f>
        <v>-19.421704434572199</v>
      </c>
      <c r="K71" s="70">
        <f t="shared" si="15"/>
        <v>27</v>
      </c>
      <c r="L71" s="69"/>
      <c r="M71" s="70"/>
      <c r="N71" s="69"/>
      <c r="O71" s="70"/>
      <c r="P71" s="69"/>
      <c r="Q71" s="70"/>
      <c r="R71" s="69">
        <f>VLOOKUP($A71,'Return Data'!$A$7:$R$526,17,0)</f>
        <v>-14.326679636871001</v>
      </c>
      <c r="S71" s="71">
        <f t="shared" si="18"/>
        <v>59</v>
      </c>
    </row>
    <row r="72" spans="1:19" x14ac:dyDescent="0.25">
      <c r="A72" s="67" t="s">
        <v>330</v>
      </c>
      <c r="B72" s="68">
        <f>VLOOKUP($A72,'Return Data'!$A$7:$R$526,2,0)</f>
        <v>43973</v>
      </c>
      <c r="C72" s="69">
        <f>VLOOKUP($A72,'Return Data'!$A$7:$R$526,3,0)</f>
        <v>71.940399999999997</v>
      </c>
      <c r="D72" s="69">
        <f>VLOOKUP($A72,'Return Data'!$A$7:$R$526,11,0)</f>
        <v>0</v>
      </c>
      <c r="E72" s="70">
        <f t="shared" ref="E72:E73" si="23">RANK(D72,D$8:D$73,0)</f>
        <v>1</v>
      </c>
      <c r="F72" s="69">
        <f>VLOOKUP($A72,'Return Data'!$A$7:$R$526,12,0)</f>
        <v>0</v>
      </c>
      <c r="G72" s="70">
        <f t="shared" si="8"/>
        <v>1</v>
      </c>
      <c r="H72" s="69">
        <f>VLOOKUP($A72,'Return Data'!$A$7:$R$526,13,0)</f>
        <v>0</v>
      </c>
      <c r="I72" s="70">
        <f t="shared" si="14"/>
        <v>1</v>
      </c>
      <c r="J72" s="69">
        <f>VLOOKUP($A72,'Return Data'!$A$7:$R$526,14,0)</f>
        <v>-16.196863824424</v>
      </c>
      <c r="K72" s="70">
        <f t="shared" si="15"/>
        <v>15</v>
      </c>
      <c r="L72" s="69">
        <f>VLOOKUP($A72,'Return Data'!$A$7:$R$526,18,0)</f>
        <v>0</v>
      </c>
      <c r="M72" s="70">
        <f>RANK(L72,L$8:L$73,0)</f>
        <v>1</v>
      </c>
      <c r="N72" s="69">
        <f>VLOOKUP($A72,'Return Data'!$A$7:$R$526,15,0)</f>
        <v>-2.7433380200695598</v>
      </c>
      <c r="O72" s="70">
        <f>RANK(N72,N$8:N$73,0)</f>
        <v>22</v>
      </c>
      <c r="P72" s="69">
        <f>VLOOKUP($A72,'Return Data'!$A$7:$R$526,16,0)</f>
        <v>2.0791128181414198</v>
      </c>
      <c r="Q72" s="70">
        <f>RANK(P72,P$8:P$73,0)</f>
        <v>22</v>
      </c>
      <c r="R72" s="69">
        <f>VLOOKUP($A72,'Return Data'!$A$7:$R$526,17,0)</f>
        <v>8.5546982650838999</v>
      </c>
      <c r="S72" s="71">
        <f t="shared" ref="S72:S73" si="24">RANK(R72,R$8:R$73,0)</f>
        <v>29</v>
      </c>
    </row>
    <row r="73" spans="1:19" x14ac:dyDescent="0.25">
      <c r="A73" s="67" t="s">
        <v>331</v>
      </c>
      <c r="B73" s="68">
        <f>VLOOKUP($A73,'Return Data'!$A$7:$R$526,2,0)</f>
        <v>43973</v>
      </c>
      <c r="C73" s="69">
        <f>VLOOKUP($A73,'Return Data'!$A$7:$R$526,3,0)</f>
        <v>82.330500000000001</v>
      </c>
      <c r="D73" s="69">
        <f>VLOOKUP($A73,'Return Data'!$A$7:$R$526,11,0)</f>
        <v>0</v>
      </c>
      <c r="E73" s="70">
        <f t="shared" si="23"/>
        <v>1</v>
      </c>
      <c r="F73" s="69">
        <f>VLOOKUP($A73,'Return Data'!$A$7:$R$526,12,0)</f>
        <v>0</v>
      </c>
      <c r="G73" s="70">
        <f t="shared" si="8"/>
        <v>1</v>
      </c>
      <c r="H73" s="69">
        <f>VLOOKUP($A73,'Return Data'!$A$7:$R$526,13,0)</f>
        <v>0</v>
      </c>
      <c r="I73" s="70">
        <f t="shared" si="14"/>
        <v>1</v>
      </c>
      <c r="J73" s="69">
        <f>VLOOKUP($A73,'Return Data'!$A$7:$R$526,14,0)</f>
        <v>-23.3494290673138</v>
      </c>
      <c r="K73" s="70">
        <f t="shared" si="15"/>
        <v>47</v>
      </c>
      <c r="L73" s="69">
        <f>VLOOKUP($A73,'Return Data'!$A$7:$R$526,18,0)</f>
        <v>0</v>
      </c>
      <c r="M73" s="70">
        <f>RANK(L73,L$8:L$73,0)</f>
        <v>1</v>
      </c>
      <c r="N73" s="69">
        <f>VLOOKUP($A73,'Return Data'!$A$7:$R$526,15,0)</f>
        <v>-3.7681357520626499</v>
      </c>
      <c r="O73" s="70">
        <f>RANK(N73,N$8:N$73,0)</f>
        <v>28</v>
      </c>
      <c r="P73" s="69">
        <f>VLOOKUP($A73,'Return Data'!$A$7:$R$526,16,0)</f>
        <v>1.80861169290896</v>
      </c>
      <c r="Q73" s="70">
        <f>RANK(P73,P$8:P$73,0)</f>
        <v>23</v>
      </c>
      <c r="R73" s="69">
        <f>VLOOKUP($A73,'Return Data'!$A$7:$R$526,17,0)</f>
        <v>15.4814964628106</v>
      </c>
      <c r="S73" s="71">
        <f t="shared" si="24"/>
        <v>8</v>
      </c>
    </row>
    <row r="74" spans="1:19" x14ac:dyDescent="0.25">
      <c r="A74" s="73"/>
      <c r="B74" s="74"/>
      <c r="C74" s="74"/>
      <c r="D74" s="75"/>
      <c r="E74" s="74"/>
      <c r="F74" s="75"/>
      <c r="G74" s="74"/>
      <c r="H74" s="75"/>
      <c r="I74" s="74"/>
      <c r="J74" s="75"/>
      <c r="K74" s="74"/>
      <c r="L74" s="75"/>
      <c r="M74" s="74"/>
      <c r="N74" s="75"/>
      <c r="O74" s="74"/>
      <c r="P74" s="75"/>
      <c r="Q74" s="74"/>
      <c r="R74" s="75"/>
      <c r="S74" s="76"/>
    </row>
    <row r="75" spans="1:19" x14ac:dyDescent="0.25">
      <c r="A75" s="77" t="s">
        <v>27</v>
      </c>
      <c r="B75" s="78"/>
      <c r="C75" s="78"/>
      <c r="D75" s="79">
        <f>AVERAGE(D8:D73)</f>
        <v>0</v>
      </c>
      <c r="E75" s="78"/>
      <c r="F75" s="79">
        <f>AVERAGE(F8:F73)</f>
        <v>0</v>
      </c>
      <c r="G75" s="78"/>
      <c r="H75" s="79">
        <f>AVERAGE(H8:H73)</f>
        <v>0</v>
      </c>
      <c r="I75" s="78"/>
      <c r="J75" s="79">
        <f>AVERAGE(J8:J73)</f>
        <v>-20.577190585718068</v>
      </c>
      <c r="K75" s="78"/>
      <c r="L75" s="79">
        <f>AVERAGE(L8:L73)</f>
        <v>0</v>
      </c>
      <c r="M75" s="78"/>
      <c r="N75" s="79">
        <f>AVERAGE(N8:N73)</f>
        <v>-3.4511621440090545</v>
      </c>
      <c r="O75" s="78"/>
      <c r="P75" s="79">
        <f>AVERAGE(P8:P73)</f>
        <v>2.4768060227532422</v>
      </c>
      <c r="Q75" s="78"/>
      <c r="R75" s="79">
        <f>AVERAGE(R8:R73)</f>
        <v>2.8273572650902716</v>
      </c>
      <c r="S75" s="80"/>
    </row>
    <row r="76" spans="1:19" x14ac:dyDescent="0.25">
      <c r="A76" s="77" t="s">
        <v>28</v>
      </c>
      <c r="B76" s="78"/>
      <c r="C76" s="78"/>
      <c r="D76" s="79">
        <f>MIN(D8:D73)</f>
        <v>0</v>
      </c>
      <c r="E76" s="78"/>
      <c r="F76" s="79">
        <f>MIN(F8:F73)</f>
        <v>0</v>
      </c>
      <c r="G76" s="78"/>
      <c r="H76" s="79">
        <f>MIN(H8:H73)</f>
        <v>0</v>
      </c>
      <c r="I76" s="78"/>
      <c r="J76" s="79">
        <f>MIN(J8:J73)</f>
        <v>-37.676099479574901</v>
      </c>
      <c r="K76" s="78"/>
      <c r="L76" s="79">
        <f>MIN(L8:L73)</f>
        <v>0</v>
      </c>
      <c r="M76" s="78"/>
      <c r="N76" s="79">
        <f>MIN(N8:N73)</f>
        <v>-14.8716722765109</v>
      </c>
      <c r="O76" s="78"/>
      <c r="P76" s="79">
        <f>MIN(P8:P73)</f>
        <v>-4.6256770721036098</v>
      </c>
      <c r="Q76" s="78"/>
      <c r="R76" s="79">
        <f>MIN(R8:R73)</f>
        <v>-32.5102556433148</v>
      </c>
      <c r="S76" s="80"/>
    </row>
    <row r="77" spans="1:19" ht="15.75" thickBot="1" x14ac:dyDescent="0.3">
      <c r="A77" s="81" t="s">
        <v>29</v>
      </c>
      <c r="B77" s="82"/>
      <c r="C77" s="82"/>
      <c r="D77" s="83">
        <f>MAX(D8:D73)</f>
        <v>0</v>
      </c>
      <c r="E77" s="82"/>
      <c r="F77" s="83">
        <f>MAX(F8:F73)</f>
        <v>0</v>
      </c>
      <c r="G77" s="82"/>
      <c r="H77" s="83">
        <f>MAX(H8:H73)</f>
        <v>0</v>
      </c>
      <c r="I77" s="82"/>
      <c r="J77" s="83">
        <f>MAX(J8:J73)</f>
        <v>-2.5051849636187198</v>
      </c>
      <c r="K77" s="82"/>
      <c r="L77" s="83">
        <f>MAX(L8:L73)</f>
        <v>0</v>
      </c>
      <c r="M77" s="82"/>
      <c r="N77" s="83">
        <f>MAX(N8:N73)</f>
        <v>7.5481529843040596</v>
      </c>
      <c r="O77" s="82"/>
      <c r="P77" s="83">
        <f>MAX(P8:P73)</f>
        <v>9.2965702466014797</v>
      </c>
      <c r="Q77" s="82"/>
      <c r="R77" s="83">
        <f>MAX(R8:R73)</f>
        <v>22.0226189517943</v>
      </c>
      <c r="S77" s="84"/>
    </row>
    <row r="79" spans="1:19" x14ac:dyDescent="0.25">
      <c r="A79" s="15" t="s">
        <v>342</v>
      </c>
    </row>
  </sheetData>
  <sheetProtection algorithmName="SHA-512" hashValue="SKVVVg1Ycq2ZYup15SoiFPpRw60xd6z79Pi8ot2cecOBBFUFmqpRlEhugvhBspiGo8Y+tV3JJzReEVgJkjxuTw==" saltValue="Cx7h1nPTQWJNFW2Zn737mA==" spinCount="100000" sheet="1" objects="1" scenarios="1"/>
  <sortState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18"/>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42.8554687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6384" width="9.140625" style="3"/>
  </cols>
  <sheetData>
    <row r="1" spans="1:14" ht="15.75" thickBot="1" x14ac:dyDescent="0.3"/>
    <row r="2" spans="1:14" x14ac:dyDescent="0.25">
      <c r="A2" s="128" t="s">
        <v>349</v>
      </c>
    </row>
    <row r="3" spans="1:14" ht="15.75" thickBot="1" x14ac:dyDescent="0.3">
      <c r="A3" s="129"/>
      <c r="B3" s="133"/>
      <c r="C3" s="133"/>
      <c r="D3" s="134"/>
      <c r="E3" s="134"/>
      <c r="F3" s="134"/>
      <c r="G3" s="134"/>
      <c r="H3" s="134"/>
      <c r="I3" s="134"/>
      <c r="J3" s="134"/>
      <c r="K3" s="134"/>
      <c r="L3" s="27"/>
      <c r="M3" s="28"/>
    </row>
    <row r="4" spans="1:14" ht="15.75" thickBot="1" x14ac:dyDescent="0.3">
      <c r="A4" s="27"/>
      <c r="B4" s="133"/>
      <c r="C4" s="133"/>
      <c r="D4" s="27"/>
      <c r="E4" s="27"/>
      <c r="F4" s="27"/>
      <c r="G4" s="27"/>
      <c r="H4" s="27"/>
      <c r="I4" s="27"/>
      <c r="J4" s="27"/>
      <c r="K4" s="27"/>
      <c r="L4" s="27"/>
      <c r="M4" s="27"/>
    </row>
    <row r="5" spans="1:14" x14ac:dyDescent="0.25">
      <c r="A5" s="32" t="s">
        <v>348</v>
      </c>
      <c r="B5" s="126" t="s">
        <v>8</v>
      </c>
      <c r="C5" s="126" t="s">
        <v>9</v>
      </c>
      <c r="D5" s="132" t="s">
        <v>47</v>
      </c>
      <c r="E5" s="132"/>
      <c r="F5" s="132" t="s">
        <v>48</v>
      </c>
      <c r="G5" s="132"/>
      <c r="H5" s="132" t="s">
        <v>1</v>
      </c>
      <c r="I5" s="132"/>
      <c r="J5" s="132" t="s">
        <v>2</v>
      </c>
      <c r="K5" s="132"/>
      <c r="L5" s="130" t="s">
        <v>46</v>
      </c>
      <c r="M5" s="131"/>
      <c r="N5" s="13"/>
    </row>
    <row r="6" spans="1:14" x14ac:dyDescent="0.25">
      <c r="A6" s="35" t="s">
        <v>7</v>
      </c>
      <c r="B6" s="127"/>
      <c r="C6" s="127"/>
      <c r="D6" s="36" t="s">
        <v>0</v>
      </c>
      <c r="E6" s="36" t="s">
        <v>10</v>
      </c>
      <c r="F6" s="36" t="s">
        <v>0</v>
      </c>
      <c r="G6" s="36" t="s">
        <v>10</v>
      </c>
      <c r="H6" s="36" t="s">
        <v>0</v>
      </c>
      <c r="I6" s="36" t="s">
        <v>10</v>
      </c>
      <c r="J6" s="36" t="s">
        <v>0</v>
      </c>
      <c r="K6" s="36" t="s">
        <v>10</v>
      </c>
      <c r="L6" s="36" t="s">
        <v>0</v>
      </c>
      <c r="M6" s="37" t="s">
        <v>10</v>
      </c>
      <c r="N6" s="13"/>
    </row>
    <row r="7" spans="1:14" x14ac:dyDescent="0.25">
      <c r="A7" s="38"/>
      <c r="B7" s="39"/>
      <c r="C7" s="39"/>
      <c r="D7" s="39"/>
      <c r="E7" s="39"/>
      <c r="F7" s="39"/>
      <c r="G7" s="39"/>
      <c r="H7" s="39"/>
      <c r="I7" s="39"/>
      <c r="J7" s="39"/>
      <c r="K7" s="39"/>
      <c r="L7" s="39"/>
      <c r="M7" s="40"/>
    </row>
    <row r="8" spans="1:14" x14ac:dyDescent="0.25">
      <c r="A8" s="67" t="s">
        <v>379</v>
      </c>
      <c r="B8" s="68">
        <f>VLOOKUP($A8,'Return Data'!$A$7:$R$526,2,0)</f>
        <v>43973</v>
      </c>
      <c r="C8" s="69">
        <f>VLOOKUP($A8,'Return Data'!$A$7:$R$526,3,0)</f>
        <v>9.24</v>
      </c>
      <c r="D8" s="69">
        <f>VLOOKUP($A8,'Return Data'!$A$7:$R$526,9,0)</f>
        <v>-49.818016378525897</v>
      </c>
      <c r="E8" s="70">
        <f>RANK(D8,D$8:D$10,0)</f>
        <v>3</v>
      </c>
      <c r="F8" s="69">
        <f>VLOOKUP($A8,'Return Data'!$A$7:$R$526,10,0)</f>
        <v>-14.313725490195999</v>
      </c>
      <c r="G8" s="70">
        <f t="shared" ref="G8" si="0">RANK(F8,F$8:F$10,0)</f>
        <v>3</v>
      </c>
      <c r="H8" s="69"/>
      <c r="I8" s="70"/>
      <c r="J8" s="69"/>
      <c r="K8" s="70"/>
      <c r="L8" s="69">
        <f>VLOOKUP($A8,'Return Data'!$A$7:$R$526,17,0)</f>
        <v>-27.74</v>
      </c>
      <c r="M8" s="71">
        <f>RANK(L8,L$8:L$10,0)</f>
        <v>3</v>
      </c>
    </row>
    <row r="9" spans="1:14" x14ac:dyDescent="0.25">
      <c r="A9" s="67" t="s">
        <v>49</v>
      </c>
      <c r="B9" s="68">
        <f>VLOOKUP($A9,'Return Data'!$A$7:$R$526,2,0)</f>
        <v>43973</v>
      </c>
      <c r="C9" s="69">
        <f>VLOOKUP($A9,'Return Data'!$A$7:$R$526,3,0)</f>
        <v>8.64</v>
      </c>
      <c r="D9" s="69">
        <f>VLOOKUP($A9,'Return Data'!$A$7:$R$526,9,0)</f>
        <v>24.3658210947934</v>
      </c>
      <c r="E9" s="70">
        <f t="shared" ref="E9:E10" si="1">RANK(D9,D$8:D$10,0)</f>
        <v>1</v>
      </c>
      <c r="F9" s="69">
        <f>VLOOKUP($A9,'Return Data'!$A$7:$R$526,10,0)</f>
        <v>9.9377674056787004</v>
      </c>
      <c r="G9" s="70">
        <f t="shared" ref="G9" si="2">RANK(F9,F$8:F$10,0)</f>
        <v>1</v>
      </c>
      <c r="H9" s="69">
        <f>VLOOKUP($A9,'Return Data'!$A$7:$R$526,11,0)</f>
        <v>-78.463727746154703</v>
      </c>
      <c r="I9" s="70">
        <f t="shared" ref="I9:K10" si="3">RANK(H9,H$8:H$10,0)</f>
        <v>1</v>
      </c>
      <c r="J9" s="69">
        <f>VLOOKUP($A9,'Return Data'!$A$7:$R$526,12,0)</f>
        <v>-33.939137785291599</v>
      </c>
      <c r="K9" s="70">
        <f t="shared" si="3"/>
        <v>1</v>
      </c>
      <c r="L9" s="69">
        <f>VLOOKUP($A9,'Return Data'!$A$7:$R$526,17,0)</f>
        <v>-15.758730158730099</v>
      </c>
      <c r="M9" s="71">
        <f t="shared" ref="M9:M10" si="4">RANK(L9,L$8:L$10,0)</f>
        <v>2</v>
      </c>
    </row>
    <row r="10" spans="1:14" x14ac:dyDescent="0.25">
      <c r="A10" s="67" t="s">
        <v>50</v>
      </c>
      <c r="B10" s="68">
        <f>VLOOKUP($A10,'Return Data'!$A$7:$R$526,2,0)</f>
        <v>43973</v>
      </c>
      <c r="C10" s="69">
        <f>VLOOKUP($A10,'Return Data'!$A$7:$R$526,3,0)</f>
        <v>89.468000000000004</v>
      </c>
      <c r="D10" s="69">
        <f>VLOOKUP($A10,'Return Data'!$A$7:$R$526,9,0)</f>
        <v>-48.988310729753003</v>
      </c>
      <c r="E10" s="70">
        <f t="shared" si="1"/>
        <v>2</v>
      </c>
      <c r="F10" s="69">
        <f>VLOOKUP($A10,'Return Data'!$A$7:$R$526,10,0)</f>
        <v>-7.7439265698293998</v>
      </c>
      <c r="G10" s="70">
        <f t="shared" ref="G10" si="5">RANK(F10,F$8:F$10,0)</f>
        <v>2</v>
      </c>
      <c r="H10" s="69">
        <f>VLOOKUP($A10,'Return Data'!$A$7:$R$526,11,0)</f>
        <v>-104.239159097358</v>
      </c>
      <c r="I10" s="70">
        <f t="shared" si="3"/>
        <v>2</v>
      </c>
      <c r="J10" s="69">
        <f>VLOOKUP($A10,'Return Data'!$A$7:$R$526,12,0)</f>
        <v>-47.403543527686999</v>
      </c>
      <c r="K10" s="70">
        <f t="shared" si="3"/>
        <v>2</v>
      </c>
      <c r="L10" s="69">
        <f>VLOOKUP($A10,'Return Data'!$A$7:$R$526,17,0)</f>
        <v>11.567280084140901</v>
      </c>
      <c r="M10" s="71">
        <f t="shared" si="4"/>
        <v>1</v>
      </c>
    </row>
    <row r="11" spans="1:14" x14ac:dyDescent="0.25">
      <c r="A11" s="73"/>
      <c r="B11" s="74"/>
      <c r="C11" s="74"/>
      <c r="D11" s="75"/>
      <c r="E11" s="74"/>
      <c r="F11" s="75"/>
      <c r="G11" s="74"/>
      <c r="H11" s="75"/>
      <c r="I11" s="74"/>
      <c r="J11" s="75"/>
      <c r="K11" s="74"/>
      <c r="L11" s="75"/>
      <c r="M11" s="76"/>
    </row>
    <row r="12" spans="1:14" x14ac:dyDescent="0.25">
      <c r="A12" s="77" t="s">
        <v>27</v>
      </c>
      <c r="B12" s="78"/>
      <c r="C12" s="78"/>
      <c r="D12" s="79">
        <f>AVERAGE(D8:D10)</f>
        <v>-24.813502004495167</v>
      </c>
      <c r="E12" s="78"/>
      <c r="F12" s="79">
        <f>AVERAGE(F8:F10)</f>
        <v>-4.0399615514488998</v>
      </c>
      <c r="G12" s="78"/>
      <c r="H12" s="79">
        <f>AVERAGE(H8:H10)</f>
        <v>-91.351443421756358</v>
      </c>
      <c r="I12" s="78"/>
      <c r="J12" s="79">
        <f>AVERAGE(J8:J10)</f>
        <v>-40.671340656489299</v>
      </c>
      <c r="K12" s="78"/>
      <c r="L12" s="79">
        <f>AVERAGE(L8:L10)</f>
        <v>-10.643816691529732</v>
      </c>
      <c r="M12" s="80"/>
    </row>
    <row r="13" spans="1:14" x14ac:dyDescent="0.25">
      <c r="A13" s="77" t="s">
        <v>28</v>
      </c>
      <c r="B13" s="78"/>
      <c r="C13" s="78"/>
      <c r="D13" s="79">
        <f>MIN(D8:D10)</f>
        <v>-49.818016378525897</v>
      </c>
      <c r="E13" s="78"/>
      <c r="F13" s="79">
        <f>MIN(F8:F10)</f>
        <v>-14.313725490195999</v>
      </c>
      <c r="G13" s="78"/>
      <c r="H13" s="79">
        <f>MIN(H8:H10)</f>
        <v>-104.239159097358</v>
      </c>
      <c r="I13" s="78"/>
      <c r="J13" s="79">
        <f>MIN(J8:J10)</f>
        <v>-47.403543527686999</v>
      </c>
      <c r="K13" s="78"/>
      <c r="L13" s="79">
        <f>MIN(L8:L10)</f>
        <v>-27.74</v>
      </c>
      <c r="M13" s="80"/>
    </row>
    <row r="14" spans="1:14" ht="15.75" thickBot="1" x14ac:dyDescent="0.3">
      <c r="A14" s="81" t="s">
        <v>29</v>
      </c>
      <c r="B14" s="82"/>
      <c r="C14" s="82"/>
      <c r="D14" s="83">
        <f>MAX(D8:D10)</f>
        <v>24.3658210947934</v>
      </c>
      <c r="E14" s="82"/>
      <c r="F14" s="83">
        <f>MAX(F8:F10)</f>
        <v>9.9377674056787004</v>
      </c>
      <c r="G14" s="82"/>
      <c r="H14" s="83">
        <f>MAX(H8:H10)</f>
        <v>-78.463727746154703</v>
      </c>
      <c r="I14" s="82"/>
      <c r="J14" s="83">
        <f>MAX(J8:J10)</f>
        <v>-33.939137785291599</v>
      </c>
      <c r="K14" s="82"/>
      <c r="L14" s="83">
        <f>MAX(L8:L10)</f>
        <v>11.567280084140901</v>
      </c>
      <c r="M14" s="84"/>
    </row>
    <row r="16" spans="1:14" x14ac:dyDescent="0.25">
      <c r="A16" s="15" t="s">
        <v>342</v>
      </c>
    </row>
    <row r="18" ht="15" customHeight="1" x14ac:dyDescent="0.25"/>
  </sheetData>
  <sheetProtection algorithmName="SHA-512" hashValue="0WN4TLO/0x0PS0TaFIVFLa3bnDEaeXOILdotGMiRd4aqF58FNOBj0pBg+yhDivAbpH7kH42ZEPyWZCWCeOtLzA==" saltValue="c2t7JCF/xqkOrELa3WUNzQ==" spinCount="100000" sheet="1" objects="1" scenarios="1"/>
  <mergeCells count="14">
    <mergeCell ref="A2:A3"/>
    <mergeCell ref="D5:E5"/>
    <mergeCell ref="F5:G5"/>
    <mergeCell ref="H5:I5"/>
    <mergeCell ref="J5:K5"/>
    <mergeCell ref="B5:B6"/>
    <mergeCell ref="C5:C6"/>
    <mergeCell ref="L5:M5"/>
    <mergeCell ref="B3:B4"/>
    <mergeCell ref="C3:C4"/>
    <mergeCell ref="D3:E3"/>
    <mergeCell ref="F3:G3"/>
    <mergeCell ref="H3:I3"/>
    <mergeCell ref="J3:K3"/>
  </mergeCells>
  <hyperlinks>
    <hyperlink ref="A2" location="Index!A1" display="Back To Inde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1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42.710937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6384" width="9.140625" style="3"/>
  </cols>
  <sheetData>
    <row r="1" spans="1:14" ht="15.75" thickBot="1" x14ac:dyDescent="0.3"/>
    <row r="2" spans="1:14" x14ac:dyDescent="0.25">
      <c r="A2" s="128" t="s">
        <v>349</v>
      </c>
    </row>
    <row r="3" spans="1:14" ht="15.75" thickBot="1" x14ac:dyDescent="0.3">
      <c r="A3" s="129"/>
      <c r="B3" s="133"/>
      <c r="C3" s="133"/>
      <c r="D3" s="134"/>
      <c r="E3" s="134"/>
      <c r="F3" s="134"/>
      <c r="G3" s="134"/>
      <c r="H3" s="134"/>
      <c r="I3" s="134"/>
      <c r="J3" s="134"/>
      <c r="K3" s="134"/>
      <c r="L3" s="27"/>
      <c r="M3" s="28"/>
    </row>
    <row r="4" spans="1:14" ht="15.75" thickBot="1" x14ac:dyDescent="0.3">
      <c r="A4" s="27"/>
      <c r="B4" s="133"/>
      <c r="C4" s="133"/>
      <c r="D4" s="27"/>
      <c r="E4" s="27"/>
      <c r="F4" s="27"/>
      <c r="G4" s="27"/>
      <c r="H4" s="27"/>
      <c r="I4" s="27"/>
      <c r="J4" s="27"/>
      <c r="K4" s="27"/>
      <c r="L4" s="27"/>
      <c r="M4" s="27"/>
    </row>
    <row r="5" spans="1:14" x14ac:dyDescent="0.25">
      <c r="A5" s="32" t="s">
        <v>347</v>
      </c>
      <c r="B5" s="126" t="s">
        <v>8</v>
      </c>
      <c r="C5" s="126" t="s">
        <v>9</v>
      </c>
      <c r="D5" s="132" t="s">
        <v>47</v>
      </c>
      <c r="E5" s="132"/>
      <c r="F5" s="132" t="s">
        <v>48</v>
      </c>
      <c r="G5" s="132"/>
      <c r="H5" s="132" t="s">
        <v>1</v>
      </c>
      <c r="I5" s="132"/>
      <c r="J5" s="132" t="s">
        <v>2</v>
      </c>
      <c r="K5" s="132"/>
      <c r="L5" s="130" t="s">
        <v>46</v>
      </c>
      <c r="M5" s="131"/>
      <c r="N5" s="13"/>
    </row>
    <row r="6" spans="1:14" x14ac:dyDescent="0.25">
      <c r="A6" s="35" t="s">
        <v>7</v>
      </c>
      <c r="B6" s="127"/>
      <c r="C6" s="127"/>
      <c r="D6" s="36" t="s">
        <v>0</v>
      </c>
      <c r="E6" s="36" t="s">
        <v>10</v>
      </c>
      <c r="F6" s="36" t="s">
        <v>0</v>
      </c>
      <c r="G6" s="36" t="s">
        <v>10</v>
      </c>
      <c r="H6" s="36" t="s">
        <v>0</v>
      </c>
      <c r="I6" s="36" t="s">
        <v>10</v>
      </c>
      <c r="J6" s="36" t="s">
        <v>0</v>
      </c>
      <c r="K6" s="36" t="s">
        <v>10</v>
      </c>
      <c r="L6" s="36" t="s">
        <v>0</v>
      </c>
      <c r="M6" s="37" t="s">
        <v>10</v>
      </c>
      <c r="N6" s="13"/>
    </row>
    <row r="7" spans="1:14" x14ac:dyDescent="0.25">
      <c r="A7" s="33"/>
      <c r="B7" s="31"/>
      <c r="C7" s="31"/>
      <c r="D7" s="31"/>
      <c r="E7" s="31"/>
      <c r="F7" s="31"/>
      <c r="G7" s="31"/>
      <c r="H7" s="31"/>
      <c r="I7" s="31"/>
      <c r="J7" s="31"/>
      <c r="K7" s="31"/>
      <c r="L7" s="31"/>
      <c r="M7" s="34"/>
    </row>
    <row r="8" spans="1:14" x14ac:dyDescent="0.25">
      <c r="A8" s="67" t="s">
        <v>381</v>
      </c>
      <c r="B8" s="68">
        <f>VLOOKUP($A8,'Return Data'!$A$7:$R$526,2,0)</f>
        <v>43973</v>
      </c>
      <c r="C8" s="69">
        <f>VLOOKUP($A8,'Return Data'!$A$7:$R$526,3,0)</f>
        <v>9.1999999999999993</v>
      </c>
      <c r="D8" s="69">
        <f>VLOOKUP($A8,'Return Data'!$A$7:$R$526,9,0)</f>
        <v>-50.030459945172503</v>
      </c>
      <c r="E8" s="70">
        <f>RANK(D8,D$8:D$10,0)</f>
        <v>3</v>
      </c>
      <c r="F8" s="69">
        <f>VLOOKUP($A8,'Return Data'!$A$7:$R$526,10,0)</f>
        <v>-15.665236051502299</v>
      </c>
      <c r="G8" s="70">
        <f t="shared" ref="G8" si="0">RANK(F8,F$8:F$10,0)</f>
        <v>3</v>
      </c>
      <c r="H8" s="69"/>
      <c r="I8" s="70"/>
      <c r="J8" s="69"/>
      <c r="K8" s="70"/>
      <c r="L8" s="69">
        <f>VLOOKUP($A8,'Return Data'!$A$7:$R$526,17,0)</f>
        <v>-29.2</v>
      </c>
      <c r="M8" s="71">
        <f>RANK(L8,L$8:L$10,0)</f>
        <v>3</v>
      </c>
    </row>
    <row r="9" spans="1:14" x14ac:dyDescent="0.25">
      <c r="A9" s="67" t="s">
        <v>51</v>
      </c>
      <c r="B9" s="68">
        <f>VLOOKUP($A9,'Return Data'!$A$7:$R$526,2,0)</f>
        <v>43973</v>
      </c>
      <c r="C9" s="69">
        <f>VLOOKUP($A9,'Return Data'!$A$7:$R$526,3,0)</f>
        <v>8.61</v>
      </c>
      <c r="D9" s="69">
        <f>VLOOKUP($A9,'Return Data'!$A$7:$R$526,9,0)</f>
        <v>27.540241448691798</v>
      </c>
      <c r="E9" s="70">
        <f t="shared" ref="E9:E10" si="1">RANK(D9,D$8:D$10,0)</f>
        <v>1</v>
      </c>
      <c r="F9" s="69">
        <f>VLOOKUP($A9,'Return Data'!$A$7:$R$526,10,0)</f>
        <v>9.9726775956285607</v>
      </c>
      <c r="G9" s="70">
        <f t="shared" ref="G9:G10" si="2">RANK(F9,F$8:F$10,0)</f>
        <v>1</v>
      </c>
      <c r="H9" s="69">
        <f>VLOOKUP($A9,'Return Data'!$A$7:$R$526,11,0)</f>
        <v>-78.3864824344585</v>
      </c>
      <c r="I9" s="70">
        <f t="shared" ref="I9:K10" si="3">RANK(H9,H$8:H$10,0)</f>
        <v>1</v>
      </c>
      <c r="J9" s="69">
        <f>VLOOKUP($A9,'Return Data'!$A$7:$R$526,12,0)</f>
        <v>-34.197738677507502</v>
      </c>
      <c r="K9" s="70">
        <f t="shared" si="3"/>
        <v>1</v>
      </c>
      <c r="L9" s="69">
        <f>VLOOKUP($A9,'Return Data'!$A$7:$R$526,17,0)</f>
        <v>-16.106349206349201</v>
      </c>
      <c r="M9" s="71">
        <f t="shared" ref="M9:M10" si="4">RANK(L9,L$8:L$10,0)</f>
        <v>2</v>
      </c>
    </row>
    <row r="10" spans="1:14" x14ac:dyDescent="0.25">
      <c r="A10" s="67" t="s">
        <v>52</v>
      </c>
      <c r="B10" s="68">
        <f>VLOOKUP($A10,'Return Data'!$A$7:$R$526,2,0)</f>
        <v>43973</v>
      </c>
      <c r="C10" s="69">
        <f>VLOOKUP($A10,'Return Data'!$A$7:$R$526,3,0)</f>
        <v>84.566199999999995</v>
      </c>
      <c r="D10" s="69">
        <f>VLOOKUP($A10,'Return Data'!$A$7:$R$526,9,0)</f>
        <v>-49.853803688990602</v>
      </c>
      <c r="E10" s="70">
        <f t="shared" si="1"/>
        <v>2</v>
      </c>
      <c r="F10" s="69">
        <f>VLOOKUP($A10,'Return Data'!$A$7:$R$526,10,0)</f>
        <v>-8.6211215177851592</v>
      </c>
      <c r="G10" s="70">
        <f t="shared" si="2"/>
        <v>2</v>
      </c>
      <c r="H10" s="69">
        <f>VLOOKUP($A10,'Return Data'!$A$7:$R$526,11,0)</f>
        <v>-104.84956539592901</v>
      </c>
      <c r="I10" s="70">
        <f t="shared" si="3"/>
        <v>2</v>
      </c>
      <c r="J10" s="69">
        <f>VLOOKUP($A10,'Return Data'!$A$7:$R$526,12,0)</f>
        <v>-48.034666924077399</v>
      </c>
      <c r="K10" s="70">
        <f t="shared" si="3"/>
        <v>2</v>
      </c>
      <c r="L10" s="69">
        <f>VLOOKUP($A10,'Return Data'!$A$7:$R$526,17,0)</f>
        <v>123.495432929648</v>
      </c>
      <c r="M10" s="71">
        <f t="shared" si="4"/>
        <v>1</v>
      </c>
    </row>
    <row r="11" spans="1:14" x14ac:dyDescent="0.25">
      <c r="A11" s="73"/>
      <c r="B11" s="74"/>
      <c r="C11" s="74"/>
      <c r="D11" s="75"/>
      <c r="E11" s="74"/>
      <c r="F11" s="75"/>
      <c r="G11" s="74"/>
      <c r="H11" s="75"/>
      <c r="I11" s="74"/>
      <c r="J11" s="75"/>
      <c r="K11" s="74"/>
      <c r="L11" s="75"/>
      <c r="M11" s="76"/>
    </row>
    <row r="12" spans="1:14" x14ac:dyDescent="0.25">
      <c r="A12" s="77" t="s">
        <v>27</v>
      </c>
      <c r="B12" s="78"/>
      <c r="C12" s="78"/>
      <c r="D12" s="79">
        <f>AVERAGE(D8:D10)</f>
        <v>-24.114674061823766</v>
      </c>
      <c r="E12" s="78"/>
      <c r="F12" s="79">
        <f>AVERAGE(F8:F10)</f>
        <v>-4.7712266578862996</v>
      </c>
      <c r="G12" s="78"/>
      <c r="H12" s="79">
        <f>AVERAGE(H8:H10)</f>
        <v>-91.61802391519376</v>
      </c>
      <c r="I12" s="78"/>
      <c r="J12" s="79">
        <f>AVERAGE(J8:J10)</f>
        <v>-41.11620280079245</v>
      </c>
      <c r="K12" s="78"/>
      <c r="L12" s="79">
        <f>AVERAGE(L8:L10)</f>
        <v>26.063027907766269</v>
      </c>
      <c r="M12" s="80"/>
    </row>
    <row r="13" spans="1:14" x14ac:dyDescent="0.25">
      <c r="A13" s="77" t="s">
        <v>28</v>
      </c>
      <c r="B13" s="78"/>
      <c r="C13" s="78"/>
      <c r="D13" s="79">
        <f>MIN(D8:D10)</f>
        <v>-50.030459945172503</v>
      </c>
      <c r="E13" s="78"/>
      <c r="F13" s="79">
        <f>MIN(F8:F10)</f>
        <v>-15.665236051502299</v>
      </c>
      <c r="G13" s="78"/>
      <c r="H13" s="79">
        <f>MIN(H8:H10)</f>
        <v>-104.84956539592901</v>
      </c>
      <c r="I13" s="78"/>
      <c r="J13" s="79">
        <f>MIN(J8:J10)</f>
        <v>-48.034666924077399</v>
      </c>
      <c r="K13" s="78"/>
      <c r="L13" s="79">
        <f>MIN(L8:L10)</f>
        <v>-29.2</v>
      </c>
      <c r="M13" s="80"/>
    </row>
    <row r="14" spans="1:14" ht="15.75" thickBot="1" x14ac:dyDescent="0.3">
      <c r="A14" s="81" t="s">
        <v>29</v>
      </c>
      <c r="B14" s="82"/>
      <c r="C14" s="82"/>
      <c r="D14" s="83">
        <f>MAX(D8:D10)</f>
        <v>27.540241448691798</v>
      </c>
      <c r="E14" s="82"/>
      <c r="F14" s="83">
        <f>MAX(F8:F10)</f>
        <v>9.9726775956285607</v>
      </c>
      <c r="G14" s="82"/>
      <c r="H14" s="83">
        <f>MAX(H8:H10)</f>
        <v>-78.3864824344585</v>
      </c>
      <c r="I14" s="82"/>
      <c r="J14" s="83">
        <f>MAX(J8:J10)</f>
        <v>-34.197738677507502</v>
      </c>
      <c r="K14" s="82"/>
      <c r="L14" s="83">
        <f>MAX(L8:L10)</f>
        <v>123.495432929648</v>
      </c>
      <c r="M14" s="84"/>
    </row>
    <row r="16" spans="1:14" x14ac:dyDescent="0.25">
      <c r="A16" s="15" t="s">
        <v>342</v>
      </c>
    </row>
  </sheetData>
  <sheetProtection algorithmName="SHA-512" hashValue="AK9ZZi6eCUOWX2BASdv5h3IABbslyxQyuTLpEnu/ZxcFs9jc/AV0wXGBd7F87/kt4NwTq41xhRbIjpvqcpP8VA==" saltValue="0FfKRDozrTwWiXcikZkTDg==" spinCount="100000" sheet="1" objects="1" scenarios="1"/>
  <mergeCells count="14">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43"/>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67.42578125" style="4" bestFit="1" customWidth="1"/>
    <col min="2" max="2" width="12.140625" style="4" bestFit="1" customWidth="1"/>
    <col min="3" max="3" width="14.28515625" style="4" bestFit="1" customWidth="1"/>
    <col min="4" max="4" width="11" style="4" bestFit="1" customWidth="1"/>
    <col min="5" max="5" width="5.28515625" style="4" bestFit="1" customWidth="1"/>
    <col min="6" max="6" width="11" style="4" bestFit="1" customWidth="1"/>
    <col min="7" max="7" width="5.28515625" style="4" bestFit="1" customWidth="1"/>
    <col min="8" max="8" width="11" style="4" bestFit="1" customWidth="1"/>
    <col min="9" max="9" width="5.28515625" style="4" bestFit="1" customWidth="1"/>
    <col min="10" max="10" width="11" style="4" bestFit="1" customWidth="1"/>
    <col min="11" max="11" width="5.28515625" style="4" bestFit="1" customWidth="1"/>
    <col min="12" max="12" width="11" style="4" bestFit="1" customWidth="1"/>
    <col min="13" max="13" width="5.28515625" style="4" bestFit="1" customWidth="1"/>
    <col min="14" max="14" width="11" style="4" hidden="1" customWidth="1"/>
    <col min="15" max="15" width="5.28515625" style="4" hidden="1" customWidth="1"/>
    <col min="16" max="16" width="11" style="4" bestFit="1" customWidth="1"/>
    <col min="17" max="17" width="5.28515625" style="4" bestFit="1" customWidth="1"/>
    <col min="18" max="18" width="11" style="4" bestFit="1" customWidth="1"/>
    <col min="19" max="19" width="5.28515625" style="4" bestFit="1" customWidth="1"/>
    <col min="20" max="16384" width="9.140625" style="4"/>
  </cols>
  <sheetData>
    <row r="1" spans="1:19" ht="15.75" thickBot="1" x14ac:dyDescent="0.3">
      <c r="A1" s="3"/>
    </row>
    <row r="2" spans="1:19" x14ac:dyDescent="0.25">
      <c r="A2" s="128" t="s">
        <v>349</v>
      </c>
    </row>
    <row r="3" spans="1:19" ht="15.75" thickBot="1" x14ac:dyDescent="0.3">
      <c r="A3" s="129"/>
    </row>
    <row r="4" spans="1:19" ht="15.75" thickBot="1" x14ac:dyDescent="0.3"/>
    <row r="5" spans="1:19" x14ac:dyDescent="0.25">
      <c r="A5" s="32" t="s">
        <v>350</v>
      </c>
      <c r="B5" s="126" t="s">
        <v>8</v>
      </c>
      <c r="C5" s="126" t="s">
        <v>9</v>
      </c>
      <c r="D5" s="132" t="s">
        <v>48</v>
      </c>
      <c r="E5" s="132"/>
      <c r="F5" s="132" t="s">
        <v>1</v>
      </c>
      <c r="G5" s="132"/>
      <c r="H5" s="132" t="s">
        <v>2</v>
      </c>
      <c r="I5" s="132"/>
      <c r="J5" s="132" t="s">
        <v>3</v>
      </c>
      <c r="K5" s="132"/>
      <c r="L5" s="132" t="s">
        <v>4</v>
      </c>
      <c r="M5" s="132"/>
      <c r="N5" s="132" t="s">
        <v>385</v>
      </c>
      <c r="O5" s="132"/>
      <c r="P5" s="132" t="s">
        <v>5</v>
      </c>
      <c r="Q5" s="132"/>
      <c r="R5" s="132" t="s">
        <v>46</v>
      </c>
      <c r="S5" s="135"/>
    </row>
    <row r="6" spans="1:19" x14ac:dyDescent="0.25">
      <c r="A6" s="18" t="s">
        <v>7</v>
      </c>
      <c r="B6" s="127"/>
      <c r="C6" s="127"/>
      <c r="D6" s="14" t="s">
        <v>0</v>
      </c>
      <c r="E6" s="14" t="s">
        <v>10</v>
      </c>
      <c r="F6" s="14" t="s">
        <v>0</v>
      </c>
      <c r="G6" s="14" t="s">
        <v>10</v>
      </c>
      <c r="H6" s="14" t="s">
        <v>0</v>
      </c>
      <c r="I6" s="14" t="s">
        <v>10</v>
      </c>
      <c r="J6" s="14" t="s">
        <v>0</v>
      </c>
      <c r="K6" s="14" t="s">
        <v>10</v>
      </c>
      <c r="L6" s="14" t="s">
        <v>0</v>
      </c>
      <c r="M6" s="14" t="s">
        <v>10</v>
      </c>
      <c r="N6" s="61" t="s">
        <v>0</v>
      </c>
      <c r="O6" s="61" t="s">
        <v>10</v>
      </c>
      <c r="P6" s="14" t="s">
        <v>0</v>
      </c>
      <c r="Q6" s="14" t="s">
        <v>10</v>
      </c>
      <c r="R6" s="14" t="s">
        <v>0</v>
      </c>
      <c r="S6" s="19" t="s">
        <v>10</v>
      </c>
    </row>
    <row r="7" spans="1:19" x14ac:dyDescent="0.25">
      <c r="A7" s="44"/>
      <c r="B7" s="41"/>
      <c r="C7" s="42"/>
      <c r="D7" s="47"/>
      <c r="E7" s="43"/>
      <c r="F7" s="47"/>
      <c r="G7" s="43"/>
      <c r="H7" s="47"/>
      <c r="I7" s="43"/>
      <c r="J7" s="47"/>
      <c r="K7" s="43"/>
      <c r="L7" s="47"/>
      <c r="M7" s="43"/>
      <c r="N7" s="47"/>
      <c r="O7" s="43"/>
      <c r="P7" s="47"/>
      <c r="Q7" s="43"/>
      <c r="R7" s="47"/>
      <c r="S7" s="45"/>
    </row>
    <row r="8" spans="1:19" x14ac:dyDescent="0.25">
      <c r="A8" s="86" t="s">
        <v>53</v>
      </c>
      <c r="B8" s="68">
        <f>VLOOKUP($A8,'Return Data'!$A$7:$R$526,2,0)</f>
        <v>43973</v>
      </c>
      <c r="C8" s="69">
        <f>VLOOKUP($A8,'Return Data'!$A$7:$R$526,3,0)</f>
        <v>33.4328</v>
      </c>
      <c r="D8" s="69">
        <f>VLOOKUP($A8,'Return Data'!$A$7:$R$526,10,0)</f>
        <v>3.06457803579146</v>
      </c>
      <c r="E8" s="70">
        <f>RANK(D8,D$8:D$37,0)</f>
        <v>24</v>
      </c>
      <c r="F8" s="69">
        <f>VLOOKUP($A8,'Return Data'!$A$7:$R$526,11,0)</f>
        <v>2.35761308791764</v>
      </c>
      <c r="G8" s="70">
        <f>RANK(F8,F$8:F$37,0)</f>
        <v>26</v>
      </c>
      <c r="H8" s="69">
        <f>VLOOKUP($A8,'Return Data'!$A$7:$R$526,12,0)</f>
        <v>-2.9906118619954101</v>
      </c>
      <c r="I8" s="70">
        <f>RANK(H8,H$8:H$37,0)</f>
        <v>27</v>
      </c>
      <c r="J8" s="69">
        <f>VLOOKUP($A8,'Return Data'!$A$7:$R$526,13,0)</f>
        <v>-2.7517978766303899</v>
      </c>
      <c r="K8" s="70">
        <f>RANK(J8,J$8:J$37,0)</f>
        <v>27</v>
      </c>
      <c r="L8" s="69">
        <f>VLOOKUP($A8,'Return Data'!$A$7:$R$526,14,0)</f>
        <v>1.83698664926588</v>
      </c>
      <c r="M8" s="70">
        <f>RANK(L8,L$8:L$37,0)</f>
        <v>25</v>
      </c>
      <c r="N8" s="69">
        <f>VLOOKUP($A8,'Return Data'!$A$7:$R$526,18,0)</f>
        <v>0</v>
      </c>
      <c r="O8" s="70">
        <f>RANK(N8,N$8:N$37,0)</f>
        <v>1</v>
      </c>
      <c r="P8" s="69">
        <f>VLOOKUP($A8,'Return Data'!$A$7:$R$526,15,0)</f>
        <v>3.8295558800887401</v>
      </c>
      <c r="Q8" s="70">
        <f>RANK(P8,P$8:P$37,0)</f>
        <v>23</v>
      </c>
      <c r="R8" s="69">
        <f>VLOOKUP($A8,'Return Data'!$A$7:$R$526,17,0)</f>
        <v>9.74710389713408</v>
      </c>
      <c r="S8" s="71">
        <f>RANK(R8,R$8:R$37,0)</f>
        <v>22</v>
      </c>
    </row>
    <row r="9" spans="1:19" x14ac:dyDescent="0.25">
      <c r="A9" s="86" t="s">
        <v>54</v>
      </c>
      <c r="B9" s="68">
        <f>VLOOKUP($A9,'Return Data'!$A$7:$R$526,2,0)</f>
        <v>43973</v>
      </c>
      <c r="C9" s="69">
        <f>VLOOKUP($A9,'Return Data'!$A$7:$R$526,3,0)</f>
        <v>1.4522999999999999</v>
      </c>
      <c r="D9" s="69">
        <f>VLOOKUP($A9,'Return Data'!$A$7:$R$526,10,0)</f>
        <v>0</v>
      </c>
      <c r="E9" s="70">
        <f t="shared" ref="E9:G37" si="0">RANK(D9,D$8:D$37,0)</f>
        <v>25</v>
      </c>
      <c r="F9" s="69">
        <f>VLOOKUP($A9,'Return Data'!$A$7:$R$526,11,0)</f>
        <v>-101.54765590717599</v>
      </c>
      <c r="G9" s="70">
        <f t="shared" si="0"/>
        <v>29</v>
      </c>
      <c r="H9" s="69"/>
      <c r="I9" s="70"/>
      <c r="J9" s="69"/>
      <c r="K9" s="70"/>
      <c r="L9" s="69"/>
      <c r="M9" s="70"/>
      <c r="N9" s="69"/>
      <c r="O9" s="70"/>
      <c r="P9" s="69"/>
      <c r="Q9" s="70"/>
      <c r="R9" s="69">
        <f>VLOOKUP($A9,'Return Data'!$A$7:$R$526,17,0)</f>
        <v>-48.815094741511103</v>
      </c>
      <c r="S9" s="71">
        <f t="shared" ref="S9:S37" si="1">RANK(R9,R$8:R$37,0)</f>
        <v>30</v>
      </c>
    </row>
    <row r="10" spans="1:19" x14ac:dyDescent="0.25">
      <c r="A10" s="86" t="s">
        <v>55</v>
      </c>
      <c r="B10" s="68">
        <f>VLOOKUP($A10,'Return Data'!$A$7:$R$526,2,0)</f>
        <v>43973</v>
      </c>
      <c r="C10" s="69">
        <f>VLOOKUP($A10,'Return Data'!$A$7:$R$526,3,0)</f>
        <v>23.549099999999999</v>
      </c>
      <c r="D10" s="69">
        <f>VLOOKUP($A10,'Return Data'!$A$7:$R$526,10,0)</f>
        <v>24.691047787401001</v>
      </c>
      <c r="E10" s="70">
        <f t="shared" si="0"/>
        <v>10</v>
      </c>
      <c r="F10" s="69">
        <f>VLOOKUP($A10,'Return Data'!$A$7:$R$526,11,0)</f>
        <v>13.5766573605849</v>
      </c>
      <c r="G10" s="70">
        <f t="shared" si="0"/>
        <v>12</v>
      </c>
      <c r="H10" s="69">
        <f>VLOOKUP($A10,'Return Data'!$A$7:$R$526,12,0)</f>
        <v>15.1459693283356</v>
      </c>
      <c r="I10" s="70">
        <f t="shared" ref="I10" si="2">RANK(H10,H$8:H$37,0)</f>
        <v>5</v>
      </c>
      <c r="J10" s="69">
        <f>VLOOKUP($A10,'Return Data'!$A$7:$R$526,13,0)</f>
        <v>12.868580915929799</v>
      </c>
      <c r="K10" s="70">
        <f t="shared" ref="K10" si="3">RANK(J10,J$8:J$37,0)</f>
        <v>5</v>
      </c>
      <c r="L10" s="69">
        <f>VLOOKUP($A10,'Return Data'!$A$7:$R$526,14,0)</f>
        <v>15.149630709508401</v>
      </c>
      <c r="M10" s="70">
        <f t="shared" ref="M10" si="4">RANK(L10,L$8:L$37,0)</f>
        <v>5</v>
      </c>
      <c r="N10" s="69">
        <f>VLOOKUP($A10,'Return Data'!$A$7:$R$526,18,0)</f>
        <v>0</v>
      </c>
      <c r="O10" s="70">
        <f t="shared" ref="O10" si="5">RANK(N10,N$8:N$37,0)</f>
        <v>1</v>
      </c>
      <c r="P10" s="69">
        <f>VLOOKUP($A10,'Return Data'!$A$7:$R$526,15,0)</f>
        <v>10.3538060113973</v>
      </c>
      <c r="Q10" s="70">
        <f t="shared" ref="Q10" si="6">RANK(P10,P$8:P$37,0)</f>
        <v>4</v>
      </c>
      <c r="R10" s="69">
        <f>VLOOKUP($A10,'Return Data'!$A$7:$R$526,17,0)</f>
        <v>13.808420464891899</v>
      </c>
      <c r="S10" s="71">
        <f t="shared" si="1"/>
        <v>4</v>
      </c>
    </row>
    <row r="11" spans="1:19" x14ac:dyDescent="0.25">
      <c r="A11" s="86" t="s">
        <v>56</v>
      </c>
      <c r="B11" s="68">
        <f>VLOOKUP($A11,'Return Data'!$A$7:$R$526,2,0)</f>
        <v>43973</v>
      </c>
      <c r="C11" s="69">
        <f>VLOOKUP($A11,'Return Data'!$A$7:$R$526,3,0)</f>
        <v>18.139600000000002</v>
      </c>
      <c r="D11" s="69">
        <f>VLOOKUP($A11,'Return Data'!$A$7:$R$526,10,0)</f>
        <v>-8.2605108886892697</v>
      </c>
      <c r="E11" s="70">
        <f t="shared" si="0"/>
        <v>27</v>
      </c>
      <c r="F11" s="69">
        <f>VLOOKUP($A11,'Return Data'!$A$7:$R$526,11,0)</f>
        <v>6.6921246698372796</v>
      </c>
      <c r="G11" s="70">
        <f t="shared" si="0"/>
        <v>23</v>
      </c>
      <c r="H11" s="69">
        <f>VLOOKUP($A11,'Return Data'!$A$7:$R$526,12,0)</f>
        <v>7.8096170855496396</v>
      </c>
      <c r="I11" s="70">
        <f t="shared" ref="I11" si="7">RANK(H11,H$8:H$37,0)</f>
        <v>20</v>
      </c>
      <c r="J11" s="69">
        <f>VLOOKUP($A11,'Return Data'!$A$7:$R$526,13,0)</f>
        <v>6.37866525235499</v>
      </c>
      <c r="K11" s="70">
        <f t="shared" ref="K11" si="8">RANK(J11,J$8:J$37,0)</f>
        <v>23</v>
      </c>
      <c r="L11" s="69">
        <f>VLOOKUP($A11,'Return Data'!$A$7:$R$526,14,0)</f>
        <v>0.54781871329884302</v>
      </c>
      <c r="M11" s="70">
        <f t="shared" ref="M11" si="9">RANK(L11,L$8:L$37,0)</f>
        <v>26</v>
      </c>
      <c r="N11" s="69">
        <f>VLOOKUP($A11,'Return Data'!$A$7:$R$526,18,0)</f>
        <v>0</v>
      </c>
      <c r="O11" s="70">
        <f t="shared" ref="O11" si="10">RANK(N11,N$8:N$37,0)</f>
        <v>1</v>
      </c>
      <c r="P11" s="69">
        <f>VLOOKUP($A11,'Return Data'!$A$7:$R$526,15,0)</f>
        <v>3.7024551126882699</v>
      </c>
      <c r="Q11" s="70">
        <f t="shared" ref="Q11" si="11">RANK(P11,P$8:P$37,0)</f>
        <v>24</v>
      </c>
      <c r="R11" s="69">
        <f>VLOOKUP($A11,'Return Data'!$A$7:$R$526,17,0)</f>
        <v>9.7756366304521798</v>
      </c>
      <c r="S11" s="71">
        <f t="shared" si="1"/>
        <v>21</v>
      </c>
    </row>
    <row r="12" spans="1:19" x14ac:dyDescent="0.25">
      <c r="A12" s="86" t="s">
        <v>57</v>
      </c>
      <c r="B12" s="68">
        <f>VLOOKUP($A12,'Return Data'!$A$7:$R$526,2,0)</f>
        <v>43973</v>
      </c>
      <c r="C12" s="69">
        <f>VLOOKUP($A12,'Return Data'!$A$7:$R$526,3,0)</f>
        <v>37.200299999999999</v>
      </c>
      <c r="D12" s="69">
        <f>VLOOKUP($A12,'Return Data'!$A$7:$R$526,10,0)</f>
        <v>22.715153506670099</v>
      </c>
      <c r="E12" s="70">
        <f t="shared" si="0"/>
        <v>13</v>
      </c>
      <c r="F12" s="69">
        <f>VLOOKUP($A12,'Return Data'!$A$7:$R$526,11,0)</f>
        <v>14.1410108211484</v>
      </c>
      <c r="G12" s="70">
        <f t="shared" si="0"/>
        <v>10</v>
      </c>
      <c r="H12" s="69">
        <f>VLOOKUP($A12,'Return Data'!$A$7:$R$526,12,0)</f>
        <v>13.753901242842099</v>
      </c>
      <c r="I12" s="70">
        <f t="shared" ref="I12" si="12">RANK(H12,H$8:H$37,0)</f>
        <v>9</v>
      </c>
      <c r="J12" s="69">
        <f>VLOOKUP($A12,'Return Data'!$A$7:$R$526,13,0)</f>
        <v>11.0158719132016</v>
      </c>
      <c r="K12" s="70">
        <f t="shared" ref="K12" si="13">RANK(J12,J$8:J$37,0)</f>
        <v>9</v>
      </c>
      <c r="L12" s="69">
        <f>VLOOKUP($A12,'Return Data'!$A$7:$R$526,14,0)</f>
        <v>12.3791690042524</v>
      </c>
      <c r="M12" s="70">
        <f t="shared" ref="M12" si="14">RANK(L12,L$8:L$37,0)</f>
        <v>16</v>
      </c>
      <c r="N12" s="69">
        <f>VLOOKUP($A12,'Return Data'!$A$7:$R$526,18,0)</f>
        <v>0</v>
      </c>
      <c r="O12" s="70">
        <f t="shared" ref="O12" si="15">RANK(N12,N$8:N$37,0)</f>
        <v>1</v>
      </c>
      <c r="P12" s="69">
        <f>VLOOKUP($A12,'Return Data'!$A$7:$R$526,15,0)</f>
        <v>8.7749814217864905</v>
      </c>
      <c r="Q12" s="70">
        <f t="shared" ref="Q12" si="16">RANK(P12,P$8:P$37,0)</f>
        <v>10</v>
      </c>
      <c r="R12" s="69">
        <f>VLOOKUP($A12,'Return Data'!$A$7:$R$526,17,0)</f>
        <v>12.6989868808264</v>
      </c>
      <c r="S12" s="71">
        <f t="shared" si="1"/>
        <v>11</v>
      </c>
    </row>
    <row r="13" spans="1:19" x14ac:dyDescent="0.25">
      <c r="A13" s="86" t="s">
        <v>58</v>
      </c>
      <c r="B13" s="68">
        <f>VLOOKUP($A13,'Return Data'!$A$7:$R$526,2,0)</f>
        <v>43973</v>
      </c>
      <c r="C13" s="69">
        <f>VLOOKUP($A13,'Return Data'!$A$7:$R$526,3,0)</f>
        <v>24.388100000000001</v>
      </c>
      <c r="D13" s="69">
        <f>VLOOKUP($A13,'Return Data'!$A$7:$R$526,10,0)</f>
        <v>29.247286092589199</v>
      </c>
      <c r="E13" s="70">
        <f t="shared" si="0"/>
        <v>5</v>
      </c>
      <c r="F13" s="69">
        <f>VLOOKUP($A13,'Return Data'!$A$7:$R$526,11,0)</f>
        <v>18.515071668867598</v>
      </c>
      <c r="G13" s="70">
        <f t="shared" si="0"/>
        <v>5</v>
      </c>
      <c r="H13" s="69">
        <f>VLOOKUP($A13,'Return Data'!$A$7:$R$526,12,0)</f>
        <v>13.9473350794139</v>
      </c>
      <c r="I13" s="70">
        <f t="shared" ref="I13" si="17">RANK(H13,H$8:H$37,0)</f>
        <v>8</v>
      </c>
      <c r="J13" s="69">
        <f>VLOOKUP($A13,'Return Data'!$A$7:$R$526,13,0)</f>
        <v>10.691818429392001</v>
      </c>
      <c r="K13" s="70">
        <f t="shared" ref="K13" si="18">RANK(J13,J$8:J$37,0)</f>
        <v>12</v>
      </c>
      <c r="L13" s="69">
        <f>VLOOKUP($A13,'Return Data'!$A$7:$R$526,14,0)</f>
        <v>13.5892217281206</v>
      </c>
      <c r="M13" s="70">
        <f t="shared" ref="M13" si="19">RANK(L13,L$8:L$37,0)</f>
        <v>9</v>
      </c>
      <c r="N13" s="69">
        <f>VLOOKUP($A13,'Return Data'!$A$7:$R$526,18,0)</f>
        <v>0</v>
      </c>
      <c r="O13" s="70">
        <f t="shared" ref="O13" si="20">RANK(N13,N$8:N$37,0)</f>
        <v>1</v>
      </c>
      <c r="P13" s="69">
        <f>VLOOKUP($A13,'Return Data'!$A$7:$R$526,15,0)</f>
        <v>8.1745354606693201</v>
      </c>
      <c r="Q13" s="70">
        <f t="shared" ref="Q13" si="21">RANK(P13,P$8:P$37,0)</f>
        <v>15</v>
      </c>
      <c r="R13" s="69">
        <f>VLOOKUP($A13,'Return Data'!$A$7:$R$526,17,0)</f>
        <v>12.7303744462104</v>
      </c>
      <c r="S13" s="71">
        <f t="shared" si="1"/>
        <v>10</v>
      </c>
    </row>
    <row r="14" spans="1:19" x14ac:dyDescent="0.25">
      <c r="A14" s="86" t="s">
        <v>59</v>
      </c>
      <c r="B14" s="68">
        <f>VLOOKUP($A14,'Return Data'!$A$7:$R$526,2,0)</f>
        <v>43973</v>
      </c>
      <c r="C14" s="69">
        <f>VLOOKUP($A14,'Return Data'!$A$7:$R$526,3,0)</f>
        <v>2616.6188999999999</v>
      </c>
      <c r="D14" s="69">
        <f>VLOOKUP($A14,'Return Data'!$A$7:$R$526,10,0)</f>
        <v>33.206913090704603</v>
      </c>
      <c r="E14" s="70">
        <f t="shared" si="0"/>
        <v>2</v>
      </c>
      <c r="F14" s="69">
        <f>VLOOKUP($A14,'Return Data'!$A$7:$R$526,11,0)</f>
        <v>21.1011153412292</v>
      </c>
      <c r="G14" s="70">
        <f t="shared" si="0"/>
        <v>3</v>
      </c>
      <c r="H14" s="69">
        <f>VLOOKUP($A14,'Return Data'!$A$7:$R$526,12,0)</f>
        <v>18.644869617087402</v>
      </c>
      <c r="I14" s="70">
        <f t="shared" ref="I14" si="22">RANK(H14,H$8:H$37,0)</f>
        <v>1</v>
      </c>
      <c r="J14" s="69">
        <f>VLOOKUP($A14,'Return Data'!$A$7:$R$526,13,0)</f>
        <v>18.190756005959202</v>
      </c>
      <c r="K14" s="70">
        <f t="shared" ref="K14" si="23">RANK(J14,J$8:J$37,0)</f>
        <v>1</v>
      </c>
      <c r="L14" s="69">
        <f>VLOOKUP($A14,'Return Data'!$A$7:$R$526,14,0)</f>
        <v>18.150383640168201</v>
      </c>
      <c r="M14" s="70">
        <f t="shared" ref="M14" si="24">RANK(L14,L$8:L$37,0)</f>
        <v>1</v>
      </c>
      <c r="N14" s="69">
        <f>VLOOKUP($A14,'Return Data'!$A$7:$R$526,18,0)</f>
        <v>0</v>
      </c>
      <c r="O14" s="70">
        <f t="shared" ref="O14" si="25">RANK(N14,N$8:N$37,0)</f>
        <v>1</v>
      </c>
      <c r="P14" s="69">
        <f>VLOOKUP($A14,'Return Data'!$A$7:$R$526,15,0)</f>
        <v>10.167731038486499</v>
      </c>
      <c r="Q14" s="70">
        <f t="shared" ref="Q14" si="26">RANK(P14,P$8:P$37,0)</f>
        <v>6</v>
      </c>
      <c r="R14" s="69">
        <f>VLOOKUP($A14,'Return Data'!$A$7:$R$526,17,0)</f>
        <v>13.004476910947901</v>
      </c>
      <c r="S14" s="71">
        <f t="shared" si="1"/>
        <v>9</v>
      </c>
    </row>
    <row r="15" spans="1:19" x14ac:dyDescent="0.25">
      <c r="A15" s="86" t="s">
        <v>60</v>
      </c>
      <c r="B15" s="68">
        <f>VLOOKUP($A15,'Return Data'!$A$7:$R$526,2,0)</f>
        <v>43973</v>
      </c>
      <c r="C15" s="69">
        <f>VLOOKUP($A15,'Return Data'!$A$7:$R$526,3,0)</f>
        <v>23.5688</v>
      </c>
      <c r="D15" s="69">
        <f>VLOOKUP($A15,'Return Data'!$A$7:$R$526,10,0)</f>
        <v>8.4834398605462695</v>
      </c>
      <c r="E15" s="70">
        <f t="shared" si="0"/>
        <v>22</v>
      </c>
      <c r="F15" s="69">
        <f>VLOOKUP($A15,'Return Data'!$A$7:$R$526,11,0)</f>
        <v>10.722118503771499</v>
      </c>
      <c r="G15" s="70">
        <f t="shared" si="0"/>
        <v>18</v>
      </c>
      <c r="H15" s="69">
        <f>VLOOKUP($A15,'Return Data'!$A$7:$R$526,12,0)</f>
        <v>9.9925441815491993</v>
      </c>
      <c r="I15" s="70">
        <f t="shared" ref="I15" si="27">RANK(H15,H$8:H$37,0)</f>
        <v>18</v>
      </c>
      <c r="J15" s="69">
        <f>VLOOKUP($A15,'Return Data'!$A$7:$R$526,13,0)</f>
        <v>8.7647981215679707</v>
      </c>
      <c r="K15" s="70">
        <f t="shared" ref="K15" si="28">RANK(J15,J$8:J$37,0)</f>
        <v>18</v>
      </c>
      <c r="L15" s="69">
        <f>VLOOKUP($A15,'Return Data'!$A$7:$R$526,14,0)</f>
        <v>12.7334128054727</v>
      </c>
      <c r="M15" s="70">
        <f t="shared" ref="M15" si="29">RANK(L15,L$8:L$37,0)</f>
        <v>14</v>
      </c>
      <c r="N15" s="69">
        <f>VLOOKUP($A15,'Return Data'!$A$7:$R$526,18,0)</f>
        <v>0</v>
      </c>
      <c r="O15" s="70">
        <f t="shared" ref="O15" si="30">RANK(N15,N$8:N$37,0)</f>
        <v>1</v>
      </c>
      <c r="P15" s="69">
        <f>VLOOKUP($A15,'Return Data'!$A$7:$R$526,15,0)</f>
        <v>9.5726315390332708</v>
      </c>
      <c r="Q15" s="70">
        <f t="shared" ref="Q15" si="31">RANK(P15,P$8:P$37,0)</f>
        <v>9</v>
      </c>
      <c r="R15" s="69">
        <f>VLOOKUP($A15,'Return Data'!$A$7:$R$526,17,0)</f>
        <v>11.585221332003799</v>
      </c>
      <c r="S15" s="71">
        <f t="shared" si="1"/>
        <v>13</v>
      </c>
    </row>
    <row r="16" spans="1:19" x14ac:dyDescent="0.25">
      <c r="A16" s="86" t="s">
        <v>61</v>
      </c>
      <c r="B16" s="68">
        <f>VLOOKUP($A16,'Return Data'!$A$7:$R$526,2,0)</f>
        <v>43973</v>
      </c>
      <c r="C16" s="69">
        <f>VLOOKUP($A16,'Return Data'!$A$7:$R$526,3,0)</f>
        <v>69.681899999999999</v>
      </c>
      <c r="D16" s="69">
        <f>VLOOKUP($A16,'Return Data'!$A$7:$R$526,10,0)</f>
        <v>-24.620354109633698</v>
      </c>
      <c r="E16" s="70">
        <f t="shared" si="0"/>
        <v>28</v>
      </c>
      <c r="F16" s="69">
        <f>VLOOKUP($A16,'Return Data'!$A$7:$R$526,11,0)</f>
        <v>-12.720010931469901</v>
      </c>
      <c r="G16" s="70">
        <f t="shared" si="0"/>
        <v>28</v>
      </c>
      <c r="H16" s="69">
        <f>VLOOKUP($A16,'Return Data'!$A$7:$R$526,12,0)</f>
        <v>-9.5251839669628708</v>
      </c>
      <c r="I16" s="70">
        <f t="shared" ref="I16" si="32">RANK(H16,H$8:H$37,0)</f>
        <v>28</v>
      </c>
      <c r="J16" s="69">
        <f>VLOOKUP($A16,'Return Data'!$A$7:$R$526,13,0)</f>
        <v>-4.0955454656086303</v>
      </c>
      <c r="K16" s="70">
        <f t="shared" ref="K16" si="33">RANK(J16,J$8:J$37,0)</f>
        <v>28</v>
      </c>
      <c r="L16" s="69">
        <f>VLOOKUP($A16,'Return Data'!$A$7:$R$526,14,0)</f>
        <v>-1.2692591242519999</v>
      </c>
      <c r="M16" s="70">
        <f t="shared" ref="M16" si="34">RANK(L16,L$8:L$37,0)</f>
        <v>27</v>
      </c>
      <c r="N16" s="69">
        <f>VLOOKUP($A16,'Return Data'!$A$7:$R$526,18,0)</f>
        <v>0</v>
      </c>
      <c r="O16" s="70">
        <f t="shared" ref="O16" si="35">RANK(N16,N$8:N$37,0)</f>
        <v>1</v>
      </c>
      <c r="P16" s="69">
        <f>VLOOKUP($A16,'Return Data'!$A$7:$R$526,15,0)</f>
        <v>5.7760482186516802</v>
      </c>
      <c r="Q16" s="70">
        <f t="shared" ref="Q16" si="36">RANK(P16,P$8:P$37,0)</f>
        <v>20</v>
      </c>
      <c r="R16" s="69">
        <f>VLOOKUP($A16,'Return Data'!$A$7:$R$526,17,0)</f>
        <v>10.657497872677199</v>
      </c>
      <c r="S16" s="71">
        <f t="shared" si="1"/>
        <v>18</v>
      </c>
    </row>
    <row r="17" spans="1:19" x14ac:dyDescent="0.25">
      <c r="A17" s="86" t="s">
        <v>62</v>
      </c>
      <c r="B17" s="68">
        <f>VLOOKUP($A17,'Return Data'!$A$7:$R$526,2,0)</f>
        <v>43973</v>
      </c>
      <c r="C17" s="69">
        <f>VLOOKUP($A17,'Return Data'!$A$7:$R$526,3,0)</f>
        <v>68.473200000000006</v>
      </c>
      <c r="D17" s="69">
        <f>VLOOKUP($A17,'Return Data'!$A$7:$R$526,10,0)</f>
        <v>16.341501679106401</v>
      </c>
      <c r="E17" s="70">
        <f t="shared" si="0"/>
        <v>18</v>
      </c>
      <c r="F17" s="69">
        <f>VLOOKUP($A17,'Return Data'!$A$7:$R$526,11,0)</f>
        <v>7.74792505655408</v>
      </c>
      <c r="G17" s="70">
        <f t="shared" si="0"/>
        <v>20</v>
      </c>
      <c r="H17" s="69">
        <f>VLOOKUP($A17,'Return Data'!$A$7:$R$526,12,0)</f>
        <v>8.9591570712966302</v>
      </c>
      <c r="I17" s="70">
        <f t="shared" ref="I17" si="37">RANK(H17,H$8:H$37,0)</f>
        <v>19</v>
      </c>
      <c r="J17" s="69">
        <f>VLOOKUP($A17,'Return Data'!$A$7:$R$526,13,0)</f>
        <v>9.0450438030768598</v>
      </c>
      <c r="K17" s="70">
        <f t="shared" ref="K17" si="38">RANK(J17,J$8:J$37,0)</f>
        <v>16</v>
      </c>
      <c r="L17" s="69">
        <f>VLOOKUP($A17,'Return Data'!$A$7:$R$526,14,0)</f>
        <v>9.9176577814058309</v>
      </c>
      <c r="M17" s="70">
        <f t="shared" ref="M17" si="39">RANK(L17,L$8:L$37,0)</f>
        <v>18</v>
      </c>
      <c r="N17" s="69">
        <f>VLOOKUP($A17,'Return Data'!$A$7:$R$526,18,0)</f>
        <v>0</v>
      </c>
      <c r="O17" s="70">
        <f t="shared" ref="O17" si="40">RANK(N17,N$8:N$37,0)</f>
        <v>1</v>
      </c>
      <c r="P17" s="69">
        <f>VLOOKUP($A17,'Return Data'!$A$7:$R$526,15,0)</f>
        <v>5.2835720902733501</v>
      </c>
      <c r="Q17" s="70">
        <f t="shared" ref="Q17" si="41">RANK(P17,P$8:P$37,0)</f>
        <v>21</v>
      </c>
      <c r="R17" s="69">
        <f>VLOOKUP($A17,'Return Data'!$A$7:$R$526,17,0)</f>
        <v>10.5501264127372</v>
      </c>
      <c r="S17" s="71">
        <f t="shared" si="1"/>
        <v>19</v>
      </c>
    </row>
    <row r="18" spans="1:19" x14ac:dyDescent="0.25">
      <c r="A18" s="86" t="s">
        <v>63</v>
      </c>
      <c r="B18" s="68">
        <f>VLOOKUP($A18,'Return Data'!$A$7:$R$526,2,0)</f>
        <v>43973</v>
      </c>
      <c r="C18" s="69">
        <f>VLOOKUP($A18,'Return Data'!$A$7:$R$526,3,0)</f>
        <v>28.913699999999999</v>
      </c>
      <c r="D18" s="69">
        <f>VLOOKUP($A18,'Return Data'!$A$7:$R$526,10,0)</f>
        <v>18.7706033021474</v>
      </c>
      <c r="E18" s="70">
        <f t="shared" si="0"/>
        <v>16</v>
      </c>
      <c r="F18" s="69">
        <f>VLOOKUP($A18,'Return Data'!$A$7:$R$526,11,0)</f>
        <v>11.2445731037485</v>
      </c>
      <c r="G18" s="70">
        <f t="shared" si="0"/>
        <v>15</v>
      </c>
      <c r="H18" s="69">
        <f>VLOOKUP($A18,'Return Data'!$A$7:$R$526,12,0)</f>
        <v>10.5768710630499</v>
      </c>
      <c r="I18" s="70">
        <f t="shared" ref="I18" si="42">RANK(H18,H$8:H$37,0)</f>
        <v>17</v>
      </c>
      <c r="J18" s="69">
        <f>VLOOKUP($A18,'Return Data'!$A$7:$R$526,13,0)</f>
        <v>8.7843587069864402</v>
      </c>
      <c r="K18" s="70">
        <f t="shared" ref="K18" si="43">RANK(J18,J$8:J$37,0)</f>
        <v>17</v>
      </c>
      <c r="L18" s="69">
        <f>VLOOKUP($A18,'Return Data'!$A$7:$R$526,14,0)</f>
        <v>12.7010461523672</v>
      </c>
      <c r="M18" s="70">
        <f t="shared" ref="M18" si="44">RANK(L18,L$8:L$37,0)</f>
        <v>15</v>
      </c>
      <c r="N18" s="69">
        <f>VLOOKUP($A18,'Return Data'!$A$7:$R$526,18,0)</f>
        <v>0</v>
      </c>
      <c r="O18" s="70">
        <f t="shared" ref="O18" si="45">RANK(N18,N$8:N$37,0)</f>
        <v>1</v>
      </c>
      <c r="P18" s="69">
        <f>VLOOKUP($A18,'Return Data'!$A$7:$R$526,15,0)</f>
        <v>8.2484149584955198</v>
      </c>
      <c r="Q18" s="70">
        <f t="shared" ref="Q18" si="46">RANK(P18,P$8:P$37,0)</f>
        <v>13</v>
      </c>
      <c r="R18" s="69">
        <f>VLOOKUP($A18,'Return Data'!$A$7:$R$526,17,0)</f>
        <v>10.7991014882844</v>
      </c>
      <c r="S18" s="71">
        <f t="shared" si="1"/>
        <v>17</v>
      </c>
    </row>
    <row r="19" spans="1:19" x14ac:dyDescent="0.25">
      <c r="A19" s="86" t="s">
        <v>64</v>
      </c>
      <c r="B19" s="68">
        <f>VLOOKUP($A19,'Return Data'!$A$7:$R$526,2,0)</f>
        <v>43973</v>
      </c>
      <c r="C19" s="69">
        <f>VLOOKUP($A19,'Return Data'!$A$7:$R$526,3,0)</f>
        <v>27.436499999999999</v>
      </c>
      <c r="D19" s="69">
        <f>VLOOKUP($A19,'Return Data'!$A$7:$R$526,10,0)</f>
        <v>27.479920240025301</v>
      </c>
      <c r="E19" s="70">
        <f t="shared" si="0"/>
        <v>7</v>
      </c>
      <c r="F19" s="69">
        <f>VLOOKUP($A19,'Return Data'!$A$7:$R$526,11,0)</f>
        <v>13.8284964935193</v>
      </c>
      <c r="G19" s="70">
        <f t="shared" si="0"/>
        <v>11</v>
      </c>
      <c r="H19" s="69">
        <f>VLOOKUP($A19,'Return Data'!$A$7:$R$526,12,0)</f>
        <v>14.826237376711401</v>
      </c>
      <c r="I19" s="70">
        <f t="shared" ref="I19" si="47">RANK(H19,H$8:H$37,0)</f>
        <v>6</v>
      </c>
      <c r="J19" s="69">
        <f>VLOOKUP($A19,'Return Data'!$A$7:$R$526,13,0)</f>
        <v>12.786588547619701</v>
      </c>
      <c r="K19" s="70">
        <f t="shared" ref="K19" si="48">RANK(J19,J$8:J$37,0)</f>
        <v>6</v>
      </c>
      <c r="L19" s="69">
        <f>VLOOKUP($A19,'Return Data'!$A$7:$R$526,14,0)</f>
        <v>13.7985641037361</v>
      </c>
      <c r="M19" s="70">
        <f t="shared" ref="M19" si="49">RANK(L19,L$8:L$37,0)</f>
        <v>7</v>
      </c>
      <c r="N19" s="69">
        <f>VLOOKUP($A19,'Return Data'!$A$7:$R$526,18,0)</f>
        <v>0</v>
      </c>
      <c r="O19" s="70">
        <f t="shared" ref="O19" si="50">RANK(N19,N$8:N$37,0)</f>
        <v>1</v>
      </c>
      <c r="P19" s="69">
        <f>VLOOKUP($A19,'Return Data'!$A$7:$R$526,15,0)</f>
        <v>10.1223554234679</v>
      </c>
      <c r="Q19" s="70">
        <f t="shared" ref="Q19" si="51">RANK(P19,P$8:P$37,0)</f>
        <v>7</v>
      </c>
      <c r="R19" s="69">
        <f>VLOOKUP($A19,'Return Data'!$A$7:$R$526,17,0)</f>
        <v>16.106782002048899</v>
      </c>
      <c r="S19" s="71">
        <f t="shared" si="1"/>
        <v>1</v>
      </c>
    </row>
    <row r="20" spans="1:19" x14ac:dyDescent="0.25">
      <c r="A20" s="86" t="s">
        <v>65</v>
      </c>
      <c r="B20" s="68">
        <f>VLOOKUP($A20,'Return Data'!$A$7:$R$526,2,0)</f>
        <v>43973</v>
      </c>
      <c r="C20" s="69">
        <f>VLOOKUP($A20,'Return Data'!$A$7:$R$526,3,0)</f>
        <v>17.309100000000001</v>
      </c>
      <c r="D20" s="69">
        <f>VLOOKUP($A20,'Return Data'!$A$7:$R$526,10,0)</f>
        <v>18.4745633482305</v>
      </c>
      <c r="E20" s="70">
        <f t="shared" si="0"/>
        <v>17</v>
      </c>
      <c r="F20" s="69">
        <f>VLOOKUP($A20,'Return Data'!$A$7:$R$526,11,0)</f>
        <v>7.7871263532932202</v>
      </c>
      <c r="G20" s="70">
        <f t="shared" si="0"/>
        <v>19</v>
      </c>
      <c r="H20" s="69">
        <f>VLOOKUP($A20,'Return Data'!$A$7:$R$526,12,0)</f>
        <v>10.644432316665799</v>
      </c>
      <c r="I20" s="70">
        <f t="shared" ref="I20" si="52">RANK(H20,H$8:H$37,0)</f>
        <v>16</v>
      </c>
      <c r="J20" s="69">
        <f>VLOOKUP($A20,'Return Data'!$A$7:$R$526,13,0)</f>
        <v>8.5216366797339695</v>
      </c>
      <c r="K20" s="70">
        <f t="shared" ref="K20" si="53">RANK(J20,J$8:J$37,0)</f>
        <v>19</v>
      </c>
      <c r="L20" s="69">
        <f>VLOOKUP($A20,'Return Data'!$A$7:$R$526,14,0)</f>
        <v>7.2429235377338701</v>
      </c>
      <c r="M20" s="70">
        <f t="shared" ref="M20" si="54">RANK(L20,L$8:L$37,0)</f>
        <v>21</v>
      </c>
      <c r="N20" s="69">
        <f>VLOOKUP($A20,'Return Data'!$A$7:$R$526,18,0)</f>
        <v>0</v>
      </c>
      <c r="O20" s="70">
        <f t="shared" ref="O20" si="55">RANK(N20,N$8:N$37,0)</f>
        <v>1</v>
      </c>
      <c r="P20" s="69">
        <f>VLOOKUP($A20,'Return Data'!$A$7:$R$526,15,0)</f>
        <v>6.1139116971148599</v>
      </c>
      <c r="Q20" s="70">
        <f t="shared" ref="Q20" si="56">RANK(P20,P$8:P$37,0)</f>
        <v>19</v>
      </c>
      <c r="R20" s="69">
        <f>VLOOKUP($A20,'Return Data'!$A$7:$R$526,17,0)</f>
        <v>8.0721730082299796</v>
      </c>
      <c r="S20" s="71">
        <f t="shared" si="1"/>
        <v>29</v>
      </c>
    </row>
    <row r="21" spans="1:19" x14ac:dyDescent="0.25">
      <c r="A21" s="86" t="s">
        <v>66</v>
      </c>
      <c r="B21" s="68">
        <f>VLOOKUP($A21,'Return Data'!$A$7:$R$526,2,0)</f>
        <v>43973</v>
      </c>
      <c r="C21" s="69">
        <f>VLOOKUP($A21,'Return Data'!$A$7:$R$526,3,0)</f>
        <v>27.876799999999999</v>
      </c>
      <c r="D21" s="69">
        <f>VLOOKUP($A21,'Return Data'!$A$7:$R$526,10,0)</f>
        <v>34.957918484130701</v>
      </c>
      <c r="E21" s="70">
        <f t="shared" si="0"/>
        <v>1</v>
      </c>
      <c r="F21" s="69">
        <f>VLOOKUP($A21,'Return Data'!$A$7:$R$526,11,0)</f>
        <v>21.846111024171801</v>
      </c>
      <c r="G21" s="70">
        <f t="shared" si="0"/>
        <v>2</v>
      </c>
      <c r="H21" s="69">
        <f>VLOOKUP($A21,'Return Data'!$A$7:$R$526,12,0)</f>
        <v>18.3716973777825</v>
      </c>
      <c r="I21" s="70">
        <f t="shared" ref="I21" si="57">RANK(H21,H$8:H$37,0)</f>
        <v>2</v>
      </c>
      <c r="J21" s="69">
        <f>VLOOKUP($A21,'Return Data'!$A$7:$R$526,13,0)</f>
        <v>14.2981357224619</v>
      </c>
      <c r="K21" s="70">
        <f t="shared" ref="K21" si="58">RANK(J21,J$8:J$37,0)</f>
        <v>2</v>
      </c>
      <c r="L21" s="69">
        <f>VLOOKUP($A21,'Return Data'!$A$7:$R$526,14,0)</f>
        <v>17.471630012188601</v>
      </c>
      <c r="M21" s="70">
        <f t="shared" ref="M21" si="59">RANK(L21,L$8:L$37,0)</f>
        <v>3</v>
      </c>
      <c r="N21" s="69">
        <f>VLOOKUP($A21,'Return Data'!$A$7:$R$526,18,0)</f>
        <v>0</v>
      </c>
      <c r="O21" s="70">
        <f t="shared" ref="O21" si="60">RANK(N21,N$8:N$37,0)</f>
        <v>1</v>
      </c>
      <c r="P21" s="69">
        <f>VLOOKUP($A21,'Return Data'!$A$7:$R$526,15,0)</f>
        <v>10.661697161091601</v>
      </c>
      <c r="Q21" s="70">
        <f t="shared" ref="Q21" si="61">RANK(P21,P$8:P$37,0)</f>
        <v>1</v>
      </c>
      <c r="R21" s="69">
        <f>VLOOKUP($A21,'Return Data'!$A$7:$R$526,17,0)</f>
        <v>14.091101804701101</v>
      </c>
      <c r="S21" s="71">
        <f t="shared" si="1"/>
        <v>2</v>
      </c>
    </row>
    <row r="22" spans="1:19" x14ac:dyDescent="0.25">
      <c r="A22" s="86" t="s">
        <v>67</v>
      </c>
      <c r="B22" s="68">
        <f>VLOOKUP($A22,'Return Data'!$A$7:$R$526,2,0)</f>
        <v>43973</v>
      </c>
      <c r="C22" s="69">
        <f>VLOOKUP($A22,'Return Data'!$A$7:$R$526,3,0)</f>
        <v>16.485499999999998</v>
      </c>
      <c r="D22" s="69">
        <f>VLOOKUP($A22,'Return Data'!$A$7:$R$526,10,0)</f>
        <v>-3.5835823122174602</v>
      </c>
      <c r="E22" s="70">
        <f t="shared" si="0"/>
        <v>26</v>
      </c>
      <c r="F22" s="69">
        <f>VLOOKUP($A22,'Return Data'!$A$7:$R$526,11,0)</f>
        <v>2.5918788018757399</v>
      </c>
      <c r="G22" s="70">
        <f t="shared" si="0"/>
        <v>25</v>
      </c>
      <c r="H22" s="69">
        <f>VLOOKUP($A22,'Return Data'!$A$7:$R$526,12,0)</f>
        <v>6.1461392196045201</v>
      </c>
      <c r="I22" s="70">
        <f t="shared" ref="I22" si="62">RANK(H22,H$8:H$37,0)</f>
        <v>24</v>
      </c>
      <c r="J22" s="69">
        <f>VLOOKUP($A22,'Return Data'!$A$7:$R$526,13,0)</f>
        <v>6.9397731492773502</v>
      </c>
      <c r="K22" s="70">
        <f t="shared" ref="K22" si="63">RANK(J22,J$8:J$37,0)</f>
        <v>21</v>
      </c>
      <c r="L22" s="69">
        <f>VLOOKUP($A22,'Return Data'!$A$7:$R$526,14,0)</f>
        <v>7.5323065622326899</v>
      </c>
      <c r="M22" s="70">
        <f t="shared" ref="M22" si="64">RANK(L22,L$8:L$37,0)</f>
        <v>20</v>
      </c>
      <c r="N22" s="69">
        <f>VLOOKUP($A22,'Return Data'!$A$7:$R$526,18,0)</f>
        <v>0</v>
      </c>
      <c r="O22" s="70">
        <f t="shared" ref="O22" si="65">RANK(N22,N$8:N$37,0)</f>
        <v>1</v>
      </c>
      <c r="P22" s="69">
        <f>VLOOKUP($A22,'Return Data'!$A$7:$R$526,15,0)</f>
        <v>7.6943758038040801</v>
      </c>
      <c r="Q22" s="70">
        <f t="shared" ref="Q22" si="66">RANK(P22,P$8:P$37,0)</f>
        <v>18</v>
      </c>
      <c r="R22" s="69">
        <f>VLOOKUP($A22,'Return Data'!$A$7:$R$526,17,0)</f>
        <v>9.3787935816164794</v>
      </c>
      <c r="S22" s="71">
        <f t="shared" si="1"/>
        <v>25</v>
      </c>
    </row>
    <row r="23" spans="1:19" x14ac:dyDescent="0.25">
      <c r="A23" s="86" t="s">
        <v>68</v>
      </c>
      <c r="B23" s="68">
        <f>VLOOKUP($A23,'Return Data'!$A$7:$R$526,2,0)</f>
        <v>43973</v>
      </c>
      <c r="C23" s="69">
        <f>VLOOKUP($A23,'Return Data'!$A$7:$R$526,3,0)</f>
        <v>1142.8444999999999</v>
      </c>
      <c r="D23" s="69">
        <f>VLOOKUP($A23,'Return Data'!$A$7:$R$526,10,0)</f>
        <v>8.9757545141359891</v>
      </c>
      <c r="E23" s="70">
        <f t="shared" si="0"/>
        <v>21</v>
      </c>
      <c r="F23" s="69">
        <f>VLOOKUP($A23,'Return Data'!$A$7:$R$526,11,0)</f>
        <v>6.69527478116858</v>
      </c>
      <c r="G23" s="70">
        <f t="shared" si="0"/>
        <v>22</v>
      </c>
      <c r="H23" s="69">
        <f>VLOOKUP($A23,'Return Data'!$A$7:$R$526,12,0)</f>
        <v>7.20353801533129</v>
      </c>
      <c r="I23" s="70">
        <f t="shared" ref="I23" si="67">RANK(H23,H$8:H$37,0)</f>
        <v>22</v>
      </c>
      <c r="J23" s="69">
        <f>VLOOKUP($A23,'Return Data'!$A$7:$R$526,13,0)</f>
        <v>7.5916894273634199</v>
      </c>
      <c r="K23" s="70">
        <f t="shared" ref="K23" si="68">RANK(J23,J$8:J$37,0)</f>
        <v>20</v>
      </c>
      <c r="L23" s="69">
        <f>VLOOKUP($A23,'Return Data'!$A$7:$R$526,14,0)</f>
        <v>9.1833756218711802</v>
      </c>
      <c r="M23" s="70">
        <f t="shared" ref="M23" si="69">RANK(L23,L$8:L$37,0)</f>
        <v>19</v>
      </c>
      <c r="N23" s="69"/>
      <c r="O23" s="70"/>
      <c r="P23" s="69"/>
      <c r="Q23" s="70"/>
      <c r="R23" s="69">
        <f>VLOOKUP($A23,'Return Data'!$A$7:$R$526,17,0)</f>
        <v>9.7454658878504592</v>
      </c>
      <c r="S23" s="71">
        <f t="shared" si="1"/>
        <v>23</v>
      </c>
    </row>
    <row r="24" spans="1:19" x14ac:dyDescent="0.25">
      <c r="A24" s="86" t="s">
        <v>69</v>
      </c>
      <c r="B24" s="68">
        <f>VLOOKUP($A24,'Return Data'!$A$7:$R$526,2,0)</f>
        <v>43973</v>
      </c>
      <c r="C24" s="69">
        <f>VLOOKUP($A24,'Return Data'!$A$7:$R$526,3,0)</f>
        <v>32.146799999999999</v>
      </c>
      <c r="D24" s="69">
        <f>VLOOKUP($A24,'Return Data'!$A$7:$R$526,10,0)</f>
        <v>11.6385383756986</v>
      </c>
      <c r="E24" s="70">
        <f t="shared" si="0"/>
        <v>19</v>
      </c>
      <c r="F24" s="69">
        <f>VLOOKUP($A24,'Return Data'!$A$7:$R$526,11,0)</f>
        <v>7.0618826621339599</v>
      </c>
      <c r="G24" s="70">
        <f t="shared" si="0"/>
        <v>21</v>
      </c>
      <c r="H24" s="69">
        <f>VLOOKUP($A24,'Return Data'!$A$7:$R$526,12,0)</f>
        <v>7.3164439259560003</v>
      </c>
      <c r="I24" s="70">
        <f t="shared" ref="I24" si="70">RANK(H24,H$8:H$37,0)</f>
        <v>21</v>
      </c>
      <c r="J24" s="69">
        <f>VLOOKUP($A24,'Return Data'!$A$7:$R$526,13,0)</f>
        <v>6.7817567284609002</v>
      </c>
      <c r="K24" s="70">
        <f t="shared" ref="K24" si="71">RANK(J24,J$8:J$37,0)</f>
        <v>22</v>
      </c>
      <c r="L24" s="69">
        <f>VLOOKUP($A24,'Return Data'!$A$7:$R$526,14,0)</f>
        <v>6.9025743790295602</v>
      </c>
      <c r="M24" s="70">
        <f t="shared" ref="M24" si="72">RANK(L24,L$8:L$37,0)</f>
        <v>22</v>
      </c>
      <c r="N24" s="69">
        <f>VLOOKUP($A24,'Return Data'!$A$7:$R$526,18,0)</f>
        <v>0</v>
      </c>
      <c r="O24" s="70">
        <f t="shared" ref="O24" si="73">RANK(N24,N$8:N$37,0)</f>
        <v>1</v>
      </c>
      <c r="P24" s="69">
        <f>VLOOKUP($A24,'Return Data'!$A$7:$R$526,15,0)</f>
        <v>8.1223521868648394</v>
      </c>
      <c r="Q24" s="70">
        <f t="shared" ref="Q24" si="74">RANK(P24,P$8:P$37,0)</f>
        <v>16</v>
      </c>
      <c r="R24" s="69">
        <f>VLOOKUP($A24,'Return Data'!$A$7:$R$526,17,0)</f>
        <v>11.126591707326201</v>
      </c>
      <c r="S24" s="71">
        <f t="shared" si="1"/>
        <v>15</v>
      </c>
    </row>
    <row r="25" spans="1:19" x14ac:dyDescent="0.25">
      <c r="A25" s="86" t="s">
        <v>70</v>
      </c>
      <c r="B25" s="68">
        <f>VLOOKUP($A25,'Return Data'!$A$7:$R$526,2,0)</f>
        <v>43973</v>
      </c>
      <c r="C25" s="69">
        <f>VLOOKUP($A25,'Return Data'!$A$7:$R$526,3,0)</f>
        <v>28.782499999999999</v>
      </c>
      <c r="D25" s="69">
        <f>VLOOKUP($A25,'Return Data'!$A$7:$R$526,10,0)</f>
        <v>24.783718981798401</v>
      </c>
      <c r="E25" s="70">
        <f t="shared" si="0"/>
        <v>9</v>
      </c>
      <c r="F25" s="69">
        <f>VLOOKUP($A25,'Return Data'!$A$7:$R$526,11,0)</f>
        <v>11.046663190823701</v>
      </c>
      <c r="G25" s="70">
        <f t="shared" si="0"/>
        <v>16</v>
      </c>
      <c r="H25" s="69">
        <f>VLOOKUP($A25,'Return Data'!$A$7:$R$526,12,0)</f>
        <v>11.6430327039741</v>
      </c>
      <c r="I25" s="70">
        <f t="shared" ref="I25" si="75">RANK(H25,H$8:H$37,0)</f>
        <v>14</v>
      </c>
      <c r="J25" s="69">
        <f>VLOOKUP($A25,'Return Data'!$A$7:$R$526,13,0)</f>
        <v>10.849172269536799</v>
      </c>
      <c r="K25" s="70">
        <f t="shared" ref="K25" si="76">RANK(J25,J$8:J$37,0)</f>
        <v>10</v>
      </c>
      <c r="L25" s="69">
        <f>VLOOKUP($A25,'Return Data'!$A$7:$R$526,14,0)</f>
        <v>13.1734222399843</v>
      </c>
      <c r="M25" s="70">
        <f t="shared" ref="M25" si="77">RANK(L25,L$8:L$37,0)</f>
        <v>13</v>
      </c>
      <c r="N25" s="69">
        <f>VLOOKUP($A25,'Return Data'!$A$7:$R$526,18,0)</f>
        <v>0</v>
      </c>
      <c r="O25" s="70">
        <f t="shared" ref="O25" si="78">RANK(N25,N$8:N$37,0)</f>
        <v>1</v>
      </c>
      <c r="P25" s="69">
        <f>VLOOKUP($A25,'Return Data'!$A$7:$R$526,15,0)</f>
        <v>10.641465028148501</v>
      </c>
      <c r="Q25" s="70">
        <f t="shared" ref="Q25" si="79">RANK(P25,P$8:P$37,0)</f>
        <v>2</v>
      </c>
      <c r="R25" s="69">
        <f>VLOOKUP($A25,'Return Data'!$A$7:$R$526,17,0)</f>
        <v>13.903771163244301</v>
      </c>
      <c r="S25" s="71">
        <f t="shared" si="1"/>
        <v>3</v>
      </c>
    </row>
    <row r="26" spans="1:19" x14ac:dyDescent="0.25">
      <c r="A26" s="86" t="s">
        <v>71</v>
      </c>
      <c r="B26" s="68">
        <f>VLOOKUP($A26,'Return Data'!$A$7:$R$526,2,0)</f>
        <v>43973</v>
      </c>
      <c r="C26" s="69">
        <f>VLOOKUP($A26,'Return Data'!$A$7:$R$526,3,0)</f>
        <v>23.803899999999999</v>
      </c>
      <c r="D26" s="69">
        <f>VLOOKUP($A26,'Return Data'!$A$7:$R$526,10,0)</f>
        <v>28.080663947496099</v>
      </c>
      <c r="E26" s="70">
        <f t="shared" si="0"/>
        <v>6</v>
      </c>
      <c r="F26" s="69">
        <f>VLOOKUP($A26,'Return Data'!$A$7:$R$526,11,0)</f>
        <v>16.323721088911402</v>
      </c>
      <c r="G26" s="70">
        <f t="shared" si="0"/>
        <v>8</v>
      </c>
      <c r="H26" s="69">
        <f>VLOOKUP($A26,'Return Data'!$A$7:$R$526,12,0)</f>
        <v>13.6575055908545</v>
      </c>
      <c r="I26" s="70">
        <f t="shared" ref="I26" si="80">RANK(H26,H$8:H$37,0)</f>
        <v>10</v>
      </c>
      <c r="J26" s="69">
        <f>VLOOKUP($A26,'Return Data'!$A$7:$R$526,13,0)</f>
        <v>11.3637070836456</v>
      </c>
      <c r="K26" s="70">
        <f t="shared" ref="K26" si="81">RANK(J26,J$8:J$37,0)</f>
        <v>7</v>
      </c>
      <c r="L26" s="69">
        <f>VLOOKUP($A26,'Return Data'!$A$7:$R$526,14,0)</f>
        <v>13.694575522745399</v>
      </c>
      <c r="M26" s="70">
        <f t="shared" ref="M26" si="82">RANK(L26,L$8:L$37,0)</f>
        <v>8</v>
      </c>
      <c r="N26" s="69">
        <f>VLOOKUP($A26,'Return Data'!$A$7:$R$526,18,0)</f>
        <v>0</v>
      </c>
      <c r="O26" s="70">
        <f t="shared" ref="O26" si="83">RANK(N26,N$8:N$37,0)</f>
        <v>1</v>
      </c>
      <c r="P26" s="69">
        <f>VLOOKUP($A26,'Return Data'!$A$7:$R$526,15,0)</f>
        <v>9.7585089259889006</v>
      </c>
      <c r="Q26" s="70">
        <f t="shared" ref="Q26" si="84">RANK(P26,P$8:P$37,0)</f>
        <v>8</v>
      </c>
      <c r="R26" s="69">
        <f>VLOOKUP($A26,'Return Data'!$A$7:$R$526,17,0)</f>
        <v>13.1575737696548</v>
      </c>
      <c r="S26" s="71">
        <f t="shared" si="1"/>
        <v>5</v>
      </c>
    </row>
    <row r="27" spans="1:19" x14ac:dyDescent="0.25">
      <c r="A27" s="86" t="s">
        <v>72</v>
      </c>
      <c r="B27" s="68">
        <f>VLOOKUP($A27,'Return Data'!$A$7:$R$526,2,0)</f>
        <v>43973</v>
      </c>
      <c r="C27" s="69">
        <f>VLOOKUP($A27,'Return Data'!$A$7:$R$526,3,0)</f>
        <v>13.4498</v>
      </c>
      <c r="D27" s="69">
        <f>VLOOKUP($A27,'Return Data'!$A$7:$R$526,10,0)</f>
        <v>27.274627705265701</v>
      </c>
      <c r="E27" s="70">
        <f t="shared" si="0"/>
        <v>8</v>
      </c>
      <c r="F27" s="69">
        <f>VLOOKUP($A27,'Return Data'!$A$7:$R$526,11,0)</f>
        <v>23.284322952423199</v>
      </c>
      <c r="G27" s="70">
        <f t="shared" si="0"/>
        <v>1</v>
      </c>
      <c r="H27" s="69">
        <f>VLOOKUP($A27,'Return Data'!$A$7:$R$526,12,0)</f>
        <v>17.286204609039199</v>
      </c>
      <c r="I27" s="70">
        <f t="shared" ref="I27" si="85">RANK(H27,H$8:H$37,0)</f>
        <v>3</v>
      </c>
      <c r="J27" s="69">
        <f>VLOOKUP($A27,'Return Data'!$A$7:$R$526,13,0)</f>
        <v>13.3534235824152</v>
      </c>
      <c r="K27" s="70">
        <f t="shared" ref="K27" si="86">RANK(J27,J$8:J$37,0)</f>
        <v>3</v>
      </c>
      <c r="L27" s="69">
        <f>VLOOKUP($A27,'Return Data'!$A$7:$R$526,14,0)</f>
        <v>17.492515929095202</v>
      </c>
      <c r="M27" s="70">
        <f t="shared" ref="M27" si="87">RANK(L27,L$8:L$37,0)</f>
        <v>2</v>
      </c>
      <c r="N27" s="69">
        <f>VLOOKUP($A27,'Return Data'!$A$7:$R$526,18,0)</f>
        <v>0</v>
      </c>
      <c r="O27" s="70">
        <f t="shared" ref="O27" si="88">RANK(N27,N$8:N$37,0)</f>
        <v>1</v>
      </c>
      <c r="P27" s="69"/>
      <c r="Q27" s="70"/>
      <c r="R27" s="69">
        <f>VLOOKUP($A27,'Return Data'!$A$7:$R$526,17,0)</f>
        <v>10.901965367965399</v>
      </c>
      <c r="S27" s="71">
        <f t="shared" si="1"/>
        <v>16</v>
      </c>
    </row>
    <row r="28" spans="1:19" x14ac:dyDescent="0.25">
      <c r="A28" s="86" t="s">
        <v>73</v>
      </c>
      <c r="B28" s="68">
        <f>VLOOKUP($A28,'Return Data'!$A$7:$R$526,2,0)</f>
        <v>43973</v>
      </c>
      <c r="C28" s="69">
        <f>VLOOKUP($A28,'Return Data'!$A$7:$R$526,3,0)</f>
        <v>29.285</v>
      </c>
      <c r="D28" s="69">
        <f>VLOOKUP($A28,'Return Data'!$A$7:$R$526,10,0)</f>
        <v>19.008768431335302</v>
      </c>
      <c r="E28" s="70">
        <f t="shared" si="0"/>
        <v>15</v>
      </c>
      <c r="F28" s="69">
        <f>VLOOKUP($A28,'Return Data'!$A$7:$R$526,11,0)</f>
        <v>19.047976172953302</v>
      </c>
      <c r="G28" s="70">
        <f t="shared" si="0"/>
        <v>4</v>
      </c>
      <c r="H28" s="69">
        <f>VLOOKUP($A28,'Return Data'!$A$7:$R$526,12,0)</f>
        <v>14.003646571156899</v>
      </c>
      <c r="I28" s="70">
        <f t="shared" ref="I28" si="89">RANK(H28,H$8:H$37,0)</f>
        <v>7</v>
      </c>
      <c r="J28" s="69">
        <f>VLOOKUP($A28,'Return Data'!$A$7:$R$526,13,0)</f>
        <v>10.5913893738593</v>
      </c>
      <c r="K28" s="70">
        <f t="shared" ref="K28" si="90">RANK(J28,J$8:J$37,0)</f>
        <v>13</v>
      </c>
      <c r="L28" s="69">
        <f>VLOOKUP($A28,'Return Data'!$A$7:$R$526,14,0)</f>
        <v>13.3590746131058</v>
      </c>
      <c r="M28" s="70">
        <f t="shared" ref="M28" si="91">RANK(L28,L$8:L$37,0)</f>
        <v>12</v>
      </c>
      <c r="N28" s="69">
        <f>VLOOKUP($A28,'Return Data'!$A$7:$R$526,18,0)</f>
        <v>0</v>
      </c>
      <c r="O28" s="70">
        <f t="shared" ref="O28" si="92">RANK(N28,N$8:N$37,0)</f>
        <v>1</v>
      </c>
      <c r="P28" s="69">
        <f>VLOOKUP($A28,'Return Data'!$A$7:$R$526,15,0)</f>
        <v>8.6402860672977599</v>
      </c>
      <c r="Q28" s="70">
        <f t="shared" ref="Q28" si="93">RANK(P28,P$8:P$37,0)</f>
        <v>12</v>
      </c>
      <c r="R28" s="69">
        <f>VLOOKUP($A28,'Return Data'!$A$7:$R$526,17,0)</f>
        <v>12.212189448606701</v>
      </c>
      <c r="S28" s="71">
        <f t="shared" si="1"/>
        <v>12</v>
      </c>
    </row>
    <row r="29" spans="1:19" x14ac:dyDescent="0.25">
      <c r="A29" s="86" t="s">
        <v>74</v>
      </c>
      <c r="B29" s="68">
        <f>VLOOKUP($A29,'Return Data'!$A$7:$R$526,2,0)</f>
        <v>43973</v>
      </c>
      <c r="C29" s="69">
        <f>VLOOKUP($A29,'Return Data'!$A$7:$R$526,3,0)</f>
        <v>2156.6705999999999</v>
      </c>
      <c r="D29" s="69">
        <f>VLOOKUP($A29,'Return Data'!$A$7:$R$526,10,0)</f>
        <v>29.3681591609819</v>
      </c>
      <c r="E29" s="70">
        <f t="shared" si="0"/>
        <v>4</v>
      </c>
      <c r="F29" s="69">
        <f>VLOOKUP($A29,'Return Data'!$A$7:$R$526,11,0)</f>
        <v>10.9849942436755</v>
      </c>
      <c r="G29" s="70">
        <f t="shared" si="0"/>
        <v>17</v>
      </c>
      <c r="H29" s="69">
        <f>VLOOKUP($A29,'Return Data'!$A$7:$R$526,12,0)</f>
        <v>12.8620396720247</v>
      </c>
      <c r="I29" s="70">
        <f t="shared" ref="I29" si="94">RANK(H29,H$8:H$37,0)</f>
        <v>13</v>
      </c>
      <c r="J29" s="69">
        <f>VLOOKUP($A29,'Return Data'!$A$7:$R$526,13,0)</f>
        <v>10.820802187876399</v>
      </c>
      <c r="K29" s="70">
        <f t="shared" ref="K29" si="95">RANK(J29,J$8:J$37,0)</f>
        <v>11</v>
      </c>
      <c r="L29" s="69">
        <f>VLOOKUP($A29,'Return Data'!$A$7:$R$526,14,0)</f>
        <v>13.511809952552101</v>
      </c>
      <c r="M29" s="70">
        <f t="shared" ref="M29" si="96">RANK(L29,L$8:L$37,0)</f>
        <v>10</v>
      </c>
      <c r="N29" s="69">
        <f>VLOOKUP($A29,'Return Data'!$A$7:$R$526,18,0)</f>
        <v>0</v>
      </c>
      <c r="O29" s="70">
        <f t="shared" ref="O29" si="97">RANK(N29,N$8:N$37,0)</f>
        <v>1</v>
      </c>
      <c r="P29" s="69">
        <f>VLOOKUP($A29,'Return Data'!$A$7:$R$526,15,0)</f>
        <v>10.273691306442</v>
      </c>
      <c r="Q29" s="70">
        <f t="shared" ref="Q29" si="98">RANK(P29,P$8:P$37,0)</f>
        <v>5</v>
      </c>
      <c r="R29" s="69">
        <f>VLOOKUP($A29,'Return Data'!$A$7:$R$526,17,0)</f>
        <v>13.1316781117165</v>
      </c>
      <c r="S29" s="71">
        <f t="shared" si="1"/>
        <v>6</v>
      </c>
    </row>
    <row r="30" spans="1:19" x14ac:dyDescent="0.25">
      <c r="A30" s="86" t="s">
        <v>75</v>
      </c>
      <c r="B30" s="68">
        <f>VLOOKUP($A30,'Return Data'!$A$7:$R$526,2,0)</f>
        <v>43973</v>
      </c>
      <c r="C30" s="69">
        <f>VLOOKUP($A30,'Return Data'!$A$7:$R$526,3,0)</f>
        <v>31.838799999999999</v>
      </c>
      <c r="D30" s="69">
        <f>VLOOKUP($A30,'Return Data'!$A$7:$R$526,10,0)</f>
        <v>-36.0322152969323</v>
      </c>
      <c r="E30" s="70">
        <f t="shared" si="0"/>
        <v>29</v>
      </c>
      <c r="F30" s="69">
        <f>VLOOKUP($A30,'Return Data'!$A$7:$R$526,11,0)</f>
        <v>-2.83561833278194</v>
      </c>
      <c r="G30" s="70">
        <f t="shared" si="0"/>
        <v>27</v>
      </c>
      <c r="H30" s="69">
        <f>VLOOKUP($A30,'Return Data'!$A$7:$R$526,12,0)</f>
        <v>2.4715421679607301</v>
      </c>
      <c r="I30" s="70">
        <f t="shared" ref="I30" si="99">RANK(H30,H$8:H$37,0)</f>
        <v>26</v>
      </c>
      <c r="J30" s="69">
        <f>VLOOKUP($A30,'Return Data'!$A$7:$R$526,13,0)</f>
        <v>3.2803916070984802</v>
      </c>
      <c r="K30" s="70">
        <f t="shared" ref="K30" si="100">RANK(J30,J$8:J$37,0)</f>
        <v>26</v>
      </c>
      <c r="L30" s="69">
        <f>VLOOKUP($A30,'Return Data'!$A$7:$R$526,14,0)</f>
        <v>-3.1007089665262502</v>
      </c>
      <c r="M30" s="70">
        <f t="shared" ref="M30" si="101">RANK(L30,L$8:L$37,0)</f>
        <v>28</v>
      </c>
      <c r="N30" s="69">
        <f>VLOOKUP($A30,'Return Data'!$A$7:$R$526,18,0)</f>
        <v>0</v>
      </c>
      <c r="O30" s="70">
        <f t="shared" ref="O30" si="102">RANK(N30,N$8:N$37,0)</f>
        <v>1</v>
      </c>
      <c r="P30" s="69">
        <f>VLOOKUP($A30,'Return Data'!$A$7:$R$526,15,0)</f>
        <v>2.7059710826330998</v>
      </c>
      <c r="Q30" s="70">
        <f t="shared" ref="Q30" si="103">RANK(P30,P$8:P$37,0)</f>
        <v>25</v>
      </c>
      <c r="R30" s="69">
        <f>VLOOKUP($A30,'Return Data'!$A$7:$R$526,17,0)</f>
        <v>8.2048798796751701</v>
      </c>
      <c r="S30" s="71">
        <f t="shared" si="1"/>
        <v>28</v>
      </c>
    </row>
    <row r="31" spans="1:19" x14ac:dyDescent="0.25">
      <c r="A31" s="86" t="s">
        <v>76</v>
      </c>
      <c r="B31" s="68">
        <f>VLOOKUP($A31,'Return Data'!$A$7:$R$526,2,0)</f>
        <v>43973</v>
      </c>
      <c r="C31" s="69">
        <f>VLOOKUP($A31,'Return Data'!$A$7:$R$526,3,0)</f>
        <v>63.773000000000003</v>
      </c>
      <c r="D31" s="69">
        <f>VLOOKUP($A31,'Return Data'!$A$7:$R$526,10,0)</f>
        <v>6.6987471580069604</v>
      </c>
      <c r="E31" s="70">
        <f t="shared" si="0"/>
        <v>23</v>
      </c>
      <c r="F31" s="69">
        <f>VLOOKUP($A31,'Return Data'!$A$7:$R$526,11,0)</f>
        <v>6.2598719164717096</v>
      </c>
      <c r="G31" s="70">
        <f t="shared" si="0"/>
        <v>24</v>
      </c>
      <c r="H31" s="69">
        <f>VLOOKUP($A31,'Return Data'!$A$7:$R$526,12,0)</f>
        <v>6.4106920756693597</v>
      </c>
      <c r="I31" s="70">
        <f t="shared" ref="I31" si="104">RANK(H31,H$8:H$37,0)</f>
        <v>23</v>
      </c>
      <c r="J31" s="69">
        <f>VLOOKUP($A31,'Return Data'!$A$7:$R$526,13,0)</f>
        <v>6.1822690182355799</v>
      </c>
      <c r="K31" s="70">
        <f t="shared" ref="K31" si="105">RANK(J31,J$8:J$37,0)</f>
        <v>24</v>
      </c>
      <c r="L31" s="69">
        <f>VLOOKUP($A31,'Return Data'!$A$7:$R$526,14,0)</f>
        <v>6.3054358431994899</v>
      </c>
      <c r="M31" s="70">
        <f t="shared" ref="M31" si="106">RANK(L31,L$8:L$37,0)</f>
        <v>23</v>
      </c>
      <c r="N31" s="69">
        <f>VLOOKUP($A31,'Return Data'!$A$7:$R$526,18,0)</f>
        <v>0</v>
      </c>
      <c r="O31" s="70">
        <f t="shared" ref="O31" si="107">RANK(N31,N$8:N$37,0)</f>
        <v>1</v>
      </c>
      <c r="P31" s="69">
        <f>VLOOKUP($A31,'Return Data'!$A$7:$R$526,15,0)</f>
        <v>4.7753532647767898</v>
      </c>
      <c r="Q31" s="70">
        <f t="shared" ref="Q31" si="108">RANK(P31,P$8:P$37,0)</f>
        <v>22</v>
      </c>
      <c r="R31" s="69">
        <f>VLOOKUP($A31,'Return Data'!$A$7:$R$526,17,0)</f>
        <v>9.1997179456909493</v>
      </c>
      <c r="S31" s="71">
        <f t="shared" si="1"/>
        <v>26</v>
      </c>
    </row>
    <row r="32" spans="1:19" x14ac:dyDescent="0.25">
      <c r="A32" s="86" t="s">
        <v>77</v>
      </c>
      <c r="B32" s="68">
        <f>VLOOKUP($A32,'Return Data'!$A$7:$R$526,2,0)</f>
        <v>43973</v>
      </c>
      <c r="C32" s="69">
        <f>VLOOKUP($A32,'Return Data'!$A$7:$R$526,3,0)</f>
        <v>15.7447</v>
      </c>
      <c r="D32" s="69">
        <f>VLOOKUP($A32,'Return Data'!$A$7:$R$526,10,0)</f>
        <v>10.160771429608401</v>
      </c>
      <c r="E32" s="70">
        <f t="shared" si="0"/>
        <v>20</v>
      </c>
      <c r="F32" s="69">
        <f>VLOOKUP($A32,'Return Data'!$A$7:$R$526,11,0)</f>
        <v>11.795711518933899</v>
      </c>
      <c r="G32" s="70">
        <f t="shared" si="0"/>
        <v>13</v>
      </c>
      <c r="H32" s="69">
        <f>VLOOKUP($A32,'Return Data'!$A$7:$R$526,12,0)</f>
        <v>13.4838810259747</v>
      </c>
      <c r="I32" s="70">
        <f t="shared" ref="I32" si="109">RANK(H32,H$8:H$37,0)</f>
        <v>11</v>
      </c>
      <c r="J32" s="69">
        <f>VLOOKUP($A32,'Return Data'!$A$7:$R$526,13,0)</f>
        <v>10.4266342325759</v>
      </c>
      <c r="K32" s="70">
        <f t="shared" ref="K32" si="110">RANK(J32,J$8:J$37,0)</f>
        <v>14</v>
      </c>
      <c r="L32" s="69">
        <f>VLOOKUP($A32,'Return Data'!$A$7:$R$526,14,0)</f>
        <v>13.3952869241224</v>
      </c>
      <c r="M32" s="70">
        <f t="shared" ref="M32" si="111">RANK(L32,L$8:L$37,0)</f>
        <v>11</v>
      </c>
      <c r="N32" s="69">
        <f>VLOOKUP($A32,'Return Data'!$A$7:$R$526,18,0)</f>
        <v>0</v>
      </c>
      <c r="O32" s="70">
        <f t="shared" ref="O32" si="112">RANK(N32,N$8:N$37,0)</f>
        <v>1</v>
      </c>
      <c r="P32" s="69">
        <f>VLOOKUP($A32,'Return Data'!$A$7:$R$526,15,0)</f>
        <v>8.6560515263071203</v>
      </c>
      <c r="Q32" s="70">
        <f t="shared" ref="Q32" si="113">RANK(P32,P$8:P$37,0)</f>
        <v>11</v>
      </c>
      <c r="R32" s="69">
        <f>VLOOKUP($A32,'Return Data'!$A$7:$R$526,17,0)</f>
        <v>11.4580081967213</v>
      </c>
      <c r="S32" s="71">
        <f t="shared" si="1"/>
        <v>14</v>
      </c>
    </row>
    <row r="33" spans="1:19" x14ac:dyDescent="0.25">
      <c r="A33" s="86" t="s">
        <v>78</v>
      </c>
      <c r="B33" s="68">
        <f>VLOOKUP($A33,'Return Data'!$A$7:$R$526,2,0)</f>
        <v>43973</v>
      </c>
      <c r="C33" s="69">
        <f>VLOOKUP($A33,'Return Data'!$A$7:$R$526,3,0)</f>
        <v>28.271000000000001</v>
      </c>
      <c r="D33" s="69">
        <f>VLOOKUP($A33,'Return Data'!$A$7:$R$526,10,0)</f>
        <v>29.710066154294001</v>
      </c>
      <c r="E33" s="70">
        <f t="shared" si="0"/>
        <v>3</v>
      </c>
      <c r="F33" s="69">
        <f>VLOOKUP($A33,'Return Data'!$A$7:$R$526,11,0)</f>
        <v>18.447005975929201</v>
      </c>
      <c r="G33" s="70">
        <f t="shared" si="0"/>
        <v>6</v>
      </c>
      <c r="H33" s="69">
        <f>VLOOKUP($A33,'Return Data'!$A$7:$R$526,12,0)</f>
        <v>16.442279514062399</v>
      </c>
      <c r="I33" s="70">
        <f t="shared" ref="I33" si="114">RANK(H33,H$8:H$37,0)</f>
        <v>4</v>
      </c>
      <c r="J33" s="69">
        <f>VLOOKUP($A33,'Return Data'!$A$7:$R$526,13,0)</f>
        <v>13.3246406763237</v>
      </c>
      <c r="K33" s="70">
        <f t="shared" ref="K33" si="115">RANK(J33,J$8:J$37,0)</f>
        <v>4</v>
      </c>
      <c r="L33" s="69">
        <f>VLOOKUP($A33,'Return Data'!$A$7:$R$526,14,0)</f>
        <v>17.011758073499401</v>
      </c>
      <c r="M33" s="70">
        <f t="shared" ref="M33" si="116">RANK(L33,L$8:L$37,0)</f>
        <v>4</v>
      </c>
      <c r="N33" s="69">
        <f>VLOOKUP($A33,'Return Data'!$A$7:$R$526,18,0)</f>
        <v>0</v>
      </c>
      <c r="O33" s="70">
        <f t="shared" ref="O33" si="117">RANK(N33,N$8:N$37,0)</f>
        <v>1</v>
      </c>
      <c r="P33" s="69">
        <f>VLOOKUP($A33,'Return Data'!$A$7:$R$526,15,0)</f>
        <v>10.632162448143101</v>
      </c>
      <c r="Q33" s="70">
        <f t="shared" ref="Q33" si="118">RANK(P33,P$8:P$37,0)</f>
        <v>3</v>
      </c>
      <c r="R33" s="69">
        <f>VLOOKUP($A33,'Return Data'!$A$7:$R$526,17,0)</f>
        <v>13.0953401015152</v>
      </c>
      <c r="S33" s="71">
        <f t="shared" si="1"/>
        <v>7</v>
      </c>
    </row>
    <row r="34" spans="1:19" x14ac:dyDescent="0.25">
      <c r="A34" s="86" t="s">
        <v>79</v>
      </c>
      <c r="B34" s="68">
        <f>VLOOKUP($A34,'Return Data'!$A$7:$R$526,2,0)</f>
        <v>43973</v>
      </c>
      <c r="C34" s="69">
        <f>VLOOKUP($A34,'Return Data'!$A$7:$R$526,3,0)</f>
        <v>33.174900000000001</v>
      </c>
      <c r="D34" s="69">
        <f>VLOOKUP($A34,'Return Data'!$A$7:$R$526,10,0)</f>
        <v>19.4462479200483</v>
      </c>
      <c r="E34" s="70">
        <f t="shared" si="0"/>
        <v>14</v>
      </c>
      <c r="F34" s="69">
        <f>VLOOKUP($A34,'Return Data'!$A$7:$R$526,11,0)</f>
        <v>11.7302161107937</v>
      </c>
      <c r="G34" s="70">
        <f t="shared" si="0"/>
        <v>14</v>
      </c>
      <c r="H34" s="69">
        <f>VLOOKUP($A34,'Return Data'!$A$7:$R$526,12,0)</f>
        <v>10.9098676731443</v>
      </c>
      <c r="I34" s="70">
        <f t="shared" ref="I34" si="119">RANK(H34,H$8:H$37,0)</f>
        <v>15</v>
      </c>
      <c r="J34" s="69">
        <f>VLOOKUP($A34,'Return Data'!$A$7:$R$526,13,0)</f>
        <v>9.6181717568315594</v>
      </c>
      <c r="K34" s="70">
        <f t="shared" ref="K34" si="120">RANK(J34,J$8:J$37,0)</f>
        <v>15</v>
      </c>
      <c r="L34" s="69">
        <f>VLOOKUP($A34,'Return Data'!$A$7:$R$526,14,0)</f>
        <v>10.261150189485299</v>
      </c>
      <c r="M34" s="70">
        <f t="shared" ref="M34" si="121">RANK(L34,L$8:L$37,0)</f>
        <v>17</v>
      </c>
      <c r="N34" s="69">
        <f>VLOOKUP($A34,'Return Data'!$A$7:$R$526,18,0)</f>
        <v>0</v>
      </c>
      <c r="O34" s="70">
        <f t="shared" ref="O34" si="122">RANK(N34,N$8:N$37,0)</f>
        <v>1</v>
      </c>
      <c r="P34" s="69">
        <f>VLOOKUP($A34,'Return Data'!$A$7:$R$526,15,0)</f>
        <v>7.8163391702156702</v>
      </c>
      <c r="Q34" s="70">
        <f t="shared" ref="Q34" si="123">RANK(P34,P$8:P$37,0)</f>
        <v>17</v>
      </c>
      <c r="R34" s="69">
        <f>VLOOKUP($A34,'Return Data'!$A$7:$R$526,17,0)</f>
        <v>13.0597665711002</v>
      </c>
      <c r="S34" s="71">
        <f t="shared" si="1"/>
        <v>8</v>
      </c>
    </row>
    <row r="35" spans="1:19" x14ac:dyDescent="0.25">
      <c r="A35" s="86" t="s">
        <v>80</v>
      </c>
      <c r="B35" s="68">
        <f>VLOOKUP($A35,'Return Data'!$A$7:$R$526,2,0)</f>
        <v>43973</v>
      </c>
      <c r="C35" s="69">
        <f>VLOOKUP($A35,'Return Data'!$A$7:$R$526,3,0)</f>
        <v>18.9758</v>
      </c>
      <c r="D35" s="69">
        <f>VLOOKUP($A35,'Return Data'!$A$7:$R$526,10,0)</f>
        <v>24.0149214964488</v>
      </c>
      <c r="E35" s="70">
        <f t="shared" si="0"/>
        <v>11</v>
      </c>
      <c r="F35" s="69">
        <f>VLOOKUP($A35,'Return Data'!$A$7:$R$526,11,0)</f>
        <v>14.6781423538346</v>
      </c>
      <c r="G35" s="70">
        <f t="shared" si="0"/>
        <v>9</v>
      </c>
      <c r="H35" s="69">
        <f>VLOOKUP($A35,'Return Data'!$A$7:$R$526,12,0)</f>
        <v>13.401382844015799</v>
      </c>
      <c r="I35" s="70">
        <f t="shared" ref="I35" si="124">RANK(H35,H$8:H$37,0)</f>
        <v>12</v>
      </c>
      <c r="J35" s="69">
        <f>VLOOKUP($A35,'Return Data'!$A$7:$R$526,13,0)</f>
        <v>11.065744924331799</v>
      </c>
      <c r="K35" s="70">
        <f t="shared" ref="K35" si="125">RANK(J35,J$8:J$37,0)</f>
        <v>8</v>
      </c>
      <c r="L35" s="69">
        <f>VLOOKUP($A35,'Return Data'!$A$7:$R$526,14,0)</f>
        <v>14.0378763098922</v>
      </c>
      <c r="M35" s="70">
        <f t="shared" ref="M35" si="126">RANK(L35,L$8:L$37,0)</f>
        <v>6</v>
      </c>
      <c r="N35" s="69">
        <f>VLOOKUP($A35,'Return Data'!$A$7:$R$526,18,0)</f>
        <v>0</v>
      </c>
      <c r="O35" s="70">
        <f t="shared" ref="O35" si="127">RANK(N35,N$8:N$37,0)</f>
        <v>1</v>
      </c>
      <c r="P35" s="69">
        <f>VLOOKUP($A35,'Return Data'!$A$7:$R$526,15,0)</f>
        <v>8.2278986061331807</v>
      </c>
      <c r="Q35" s="70">
        <f t="shared" ref="Q35" si="128">RANK(P35,P$8:P$37,0)</f>
        <v>14</v>
      </c>
      <c r="R35" s="69">
        <f>VLOOKUP($A35,'Return Data'!$A$7:$R$526,17,0)</f>
        <v>10.177918324849401</v>
      </c>
      <c r="S35" s="71">
        <f t="shared" si="1"/>
        <v>20</v>
      </c>
    </row>
    <row r="36" spans="1:19" x14ac:dyDescent="0.25">
      <c r="A36" s="86" t="s">
        <v>365</v>
      </c>
      <c r="B36" s="68">
        <f>VLOOKUP($A36,'Return Data'!$A$7:$R$526,2,0)</f>
        <v>43973</v>
      </c>
      <c r="C36" s="69">
        <f>VLOOKUP($A36,'Return Data'!$A$7:$R$526,3,0)</f>
        <v>0.38219999999999998</v>
      </c>
      <c r="D36" s="69"/>
      <c r="E36" s="70"/>
      <c r="F36" s="69"/>
      <c r="G36" s="70"/>
      <c r="H36" s="69"/>
      <c r="I36" s="70"/>
      <c r="J36" s="69"/>
      <c r="K36" s="70"/>
      <c r="L36" s="69"/>
      <c r="M36" s="70"/>
      <c r="N36" s="69"/>
      <c r="O36" s="70"/>
      <c r="P36" s="69"/>
      <c r="Q36" s="70"/>
      <c r="R36" s="69">
        <f>VLOOKUP($A36,'Return Data'!$A$7:$R$526,17,0)</f>
        <v>8.8442465907810508</v>
      </c>
      <c r="S36" s="71">
        <f t="shared" si="1"/>
        <v>27</v>
      </c>
    </row>
    <row r="37" spans="1:19" x14ac:dyDescent="0.25">
      <c r="A37" s="86" t="s">
        <v>81</v>
      </c>
      <c r="B37" s="68">
        <f>VLOOKUP($A37,'Return Data'!$A$7:$R$526,2,0)</f>
        <v>43973</v>
      </c>
      <c r="C37" s="69">
        <f>VLOOKUP($A37,'Return Data'!$A$7:$R$526,3,0)</f>
        <v>21.391400000000001</v>
      </c>
      <c r="D37" s="69">
        <f>VLOOKUP($A37,'Return Data'!$A$7:$R$526,10,0)</f>
        <v>23.006928831815699</v>
      </c>
      <c r="E37" s="70">
        <f t="shared" si="0"/>
        <v>12</v>
      </c>
      <c r="F37" s="69">
        <f>VLOOKUP($A37,'Return Data'!$A$7:$R$526,11,0)</f>
        <v>18.064798967391798</v>
      </c>
      <c r="G37" s="70">
        <f t="shared" si="0"/>
        <v>7</v>
      </c>
      <c r="H37" s="69">
        <f>VLOOKUP($A37,'Return Data'!$A$7:$R$526,12,0)</f>
        <v>5.9006705517773996</v>
      </c>
      <c r="I37" s="70">
        <f t="shared" ref="I37" si="129">RANK(H37,H$8:H$37,0)</f>
        <v>25</v>
      </c>
      <c r="J37" s="69">
        <f>VLOOKUP($A37,'Return Data'!$A$7:$R$526,13,0)</f>
        <v>4.1097438600332197</v>
      </c>
      <c r="K37" s="70">
        <f t="shared" ref="K37" si="130">RANK(J37,J$8:J$37,0)</f>
        <v>25</v>
      </c>
      <c r="L37" s="69">
        <f>VLOOKUP($A37,'Return Data'!$A$7:$R$526,14,0)</f>
        <v>2.1113727455550202</v>
      </c>
      <c r="M37" s="70">
        <f t="shared" ref="M37" si="131">RANK(L37,L$8:L$37,0)</f>
        <v>24</v>
      </c>
      <c r="N37" s="69">
        <f>VLOOKUP($A37,'Return Data'!$A$7:$R$526,18,0)</f>
        <v>0</v>
      </c>
      <c r="O37" s="70">
        <f t="shared" ref="O37" si="132">RANK(N37,N$8:N$37,0)</f>
        <v>1</v>
      </c>
      <c r="P37" s="69">
        <f>VLOOKUP($A37,'Return Data'!$A$7:$R$526,15,0)</f>
        <v>2.52558516497283</v>
      </c>
      <c r="Q37" s="70">
        <f t="shared" ref="Q37" si="133">RANK(P37,P$8:P$37,0)</f>
        <v>26</v>
      </c>
      <c r="R37" s="69">
        <f>VLOOKUP($A37,'Return Data'!$A$7:$R$526,17,0)</f>
        <v>9.5703471400255609</v>
      </c>
      <c r="S37" s="71">
        <f t="shared" si="1"/>
        <v>24</v>
      </c>
    </row>
    <row r="38" spans="1:19" x14ac:dyDescent="0.25">
      <c r="A38" s="87"/>
      <c r="B38" s="88"/>
      <c r="C38" s="88"/>
      <c r="D38" s="89"/>
      <c r="E38" s="88"/>
      <c r="F38" s="89"/>
      <c r="G38" s="88"/>
      <c r="H38" s="89"/>
      <c r="I38" s="88"/>
      <c r="J38" s="89"/>
      <c r="K38" s="88"/>
      <c r="L38" s="89"/>
      <c r="M38" s="88"/>
      <c r="N38" s="89"/>
      <c r="O38" s="88"/>
      <c r="P38" s="89"/>
      <c r="Q38" s="88"/>
      <c r="R38" s="89"/>
      <c r="S38" s="90"/>
    </row>
    <row r="39" spans="1:19" x14ac:dyDescent="0.25">
      <c r="A39" s="91" t="s">
        <v>27</v>
      </c>
      <c r="B39" s="92"/>
      <c r="C39" s="92"/>
      <c r="D39" s="93">
        <f>AVERAGE(D8:D37)</f>
        <v>14.727730238855321</v>
      </c>
      <c r="E39" s="92"/>
      <c r="F39" s="93">
        <f>AVERAGE(F8:F37)</f>
        <v>7.2575558293288225</v>
      </c>
      <c r="G39" s="92"/>
      <c r="H39" s="93">
        <f>AVERAGE(H8:H37)</f>
        <v>10.331989359709707</v>
      </c>
      <c r="I39" s="92"/>
      <c r="J39" s="93">
        <f>AVERAGE(J8:J37)</f>
        <v>8.9570793083539524</v>
      </c>
      <c r="K39" s="92"/>
      <c r="L39" s="93">
        <f>AVERAGE(L8:L37)</f>
        <v>10.325750416182515</v>
      </c>
      <c r="M39" s="92"/>
      <c r="N39" s="93">
        <f>AVERAGE(N8:N37)</f>
        <v>0</v>
      </c>
      <c r="O39" s="92"/>
      <c r="P39" s="93">
        <f>AVERAGE(P8:P37)</f>
        <v>7.7404514074989486</v>
      </c>
      <c r="Q39" s="92"/>
      <c r="R39" s="93">
        <f>AVERAGE(R8:R37)</f>
        <v>9.3993387399324657</v>
      </c>
      <c r="S39" s="94"/>
    </row>
    <row r="40" spans="1:19" x14ac:dyDescent="0.25">
      <c r="A40" s="91" t="s">
        <v>28</v>
      </c>
      <c r="B40" s="92"/>
      <c r="C40" s="92"/>
      <c r="D40" s="93">
        <f>MIN(D8:D37)</f>
        <v>-36.0322152969323</v>
      </c>
      <c r="E40" s="92"/>
      <c r="F40" s="93">
        <f>MIN(F8:F37)</f>
        <v>-101.54765590717599</v>
      </c>
      <c r="G40" s="92"/>
      <c r="H40" s="93">
        <f>MIN(H8:H37)</f>
        <v>-9.5251839669628708</v>
      </c>
      <c r="I40" s="92"/>
      <c r="J40" s="93">
        <f>MIN(J8:J37)</f>
        <v>-4.0955454656086303</v>
      </c>
      <c r="K40" s="92"/>
      <c r="L40" s="93">
        <f>MIN(L8:L37)</f>
        <v>-3.1007089665262502</v>
      </c>
      <c r="M40" s="92"/>
      <c r="N40" s="93">
        <f>MIN(N8:N37)</f>
        <v>0</v>
      </c>
      <c r="O40" s="92"/>
      <c r="P40" s="93">
        <f>MIN(P8:P37)</f>
        <v>2.52558516497283</v>
      </c>
      <c r="Q40" s="92"/>
      <c r="R40" s="93">
        <f>MIN(R8:R37)</f>
        <v>-48.815094741511103</v>
      </c>
      <c r="S40" s="94"/>
    </row>
    <row r="41" spans="1:19" ht="15.75" thickBot="1" x14ac:dyDescent="0.3">
      <c r="A41" s="95" t="s">
        <v>29</v>
      </c>
      <c r="B41" s="96"/>
      <c r="C41" s="96"/>
      <c r="D41" s="97">
        <f>MAX(D8:D37)</f>
        <v>34.957918484130701</v>
      </c>
      <c r="E41" s="96"/>
      <c r="F41" s="97">
        <f>MAX(F8:F37)</f>
        <v>23.284322952423199</v>
      </c>
      <c r="G41" s="96"/>
      <c r="H41" s="97">
        <f>MAX(H8:H37)</f>
        <v>18.644869617087402</v>
      </c>
      <c r="I41" s="96"/>
      <c r="J41" s="97">
        <f>MAX(J8:J37)</f>
        <v>18.190756005959202</v>
      </c>
      <c r="K41" s="96"/>
      <c r="L41" s="97">
        <f>MAX(L8:L37)</f>
        <v>18.150383640168201</v>
      </c>
      <c r="M41" s="96"/>
      <c r="N41" s="97">
        <f>MAX(N8:N37)</f>
        <v>0</v>
      </c>
      <c r="O41" s="96"/>
      <c r="P41" s="97">
        <f>MAX(P8:P37)</f>
        <v>10.661697161091601</v>
      </c>
      <c r="Q41" s="96"/>
      <c r="R41" s="97">
        <f>MAX(R8:R37)</f>
        <v>16.106782002048899</v>
      </c>
      <c r="S41" s="98"/>
    </row>
    <row r="43" spans="1:19" x14ac:dyDescent="0.25">
      <c r="A43" s="15" t="s">
        <v>342</v>
      </c>
    </row>
  </sheetData>
  <sheetProtection algorithmName="SHA-512" hashValue="P/pGv/Tx8DIAv7kbaFEmNPAgRghEjPKsEqngpG06umdPvWHvyw46afhNAHObsyO6EJJDepYyFNXD6UJqjxSajQ==" saltValue="z+oRBrwOC8jQfX48UkgwSQ=="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47"/>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40625" defaultRowHeight="15" x14ac:dyDescent="0.25"/>
  <cols>
    <col min="1" max="1" width="60.5703125" style="4" bestFit="1" customWidth="1"/>
    <col min="2" max="2" width="12.140625" style="4" bestFit="1" customWidth="1"/>
    <col min="3" max="3" width="14.28515625" style="4" bestFit="1" customWidth="1"/>
    <col min="4" max="4" width="11" style="4" bestFit="1" customWidth="1"/>
    <col min="5" max="5" width="5.28515625" style="4" bestFit="1" customWidth="1"/>
    <col min="6" max="6" width="11" style="4" bestFit="1" customWidth="1"/>
    <col min="7" max="7" width="5.28515625" style="4" bestFit="1" customWidth="1"/>
    <col min="8" max="8" width="11" style="4" bestFit="1" customWidth="1"/>
    <col min="9" max="9" width="5.28515625" style="4" bestFit="1" customWidth="1"/>
    <col min="10" max="10" width="11" style="4" bestFit="1" customWidth="1"/>
    <col min="11" max="11" width="5.28515625" style="4" bestFit="1" customWidth="1"/>
    <col min="12" max="12" width="11" style="4" bestFit="1" customWidth="1"/>
    <col min="13" max="13" width="5.28515625" style="4" bestFit="1" customWidth="1"/>
    <col min="14" max="14" width="11" style="4" hidden="1" customWidth="1"/>
    <col min="15" max="15" width="5.28515625" style="4" hidden="1" customWidth="1"/>
    <col min="16" max="16" width="11" style="4" bestFit="1" customWidth="1"/>
    <col min="17" max="17" width="5.28515625" style="4" bestFit="1" customWidth="1"/>
    <col min="18" max="18" width="11" style="4" bestFit="1" customWidth="1"/>
    <col min="19" max="19" width="5.28515625" style="4" bestFit="1" customWidth="1"/>
    <col min="20" max="16384" width="9.140625" style="4"/>
  </cols>
  <sheetData>
    <row r="1" spans="1:19" ht="15.75" thickBot="1" x14ac:dyDescent="0.3">
      <c r="A1" s="3"/>
    </row>
    <row r="2" spans="1:19" x14ac:dyDescent="0.25">
      <c r="A2" s="128" t="s">
        <v>349</v>
      </c>
    </row>
    <row r="3" spans="1:19" ht="15.75" thickBot="1" x14ac:dyDescent="0.3">
      <c r="A3" s="129"/>
    </row>
    <row r="4" spans="1:19" ht="15.75" thickBot="1" x14ac:dyDescent="0.3"/>
    <row r="5" spans="1:19" x14ac:dyDescent="0.25">
      <c r="A5" s="32" t="s">
        <v>351</v>
      </c>
      <c r="B5" s="126" t="s">
        <v>8</v>
      </c>
      <c r="C5" s="126" t="s">
        <v>9</v>
      </c>
      <c r="D5" s="132" t="s">
        <v>48</v>
      </c>
      <c r="E5" s="132"/>
      <c r="F5" s="132" t="s">
        <v>1</v>
      </c>
      <c r="G5" s="132"/>
      <c r="H5" s="132" t="s">
        <v>2</v>
      </c>
      <c r="I5" s="132"/>
      <c r="J5" s="132" t="s">
        <v>3</v>
      </c>
      <c r="K5" s="132"/>
      <c r="L5" s="132" t="s">
        <v>4</v>
      </c>
      <c r="M5" s="132"/>
      <c r="N5" s="132" t="s">
        <v>385</v>
      </c>
      <c r="O5" s="132"/>
      <c r="P5" s="132" t="s">
        <v>5</v>
      </c>
      <c r="Q5" s="132"/>
      <c r="R5" s="132" t="s">
        <v>46</v>
      </c>
      <c r="S5" s="135"/>
    </row>
    <row r="6" spans="1:19" x14ac:dyDescent="0.25">
      <c r="A6" s="18" t="s">
        <v>7</v>
      </c>
      <c r="B6" s="127"/>
      <c r="C6" s="127"/>
      <c r="D6" s="14" t="s">
        <v>0</v>
      </c>
      <c r="E6" s="14" t="s">
        <v>10</v>
      </c>
      <c r="F6" s="14" t="s">
        <v>0</v>
      </c>
      <c r="G6" s="14" t="s">
        <v>10</v>
      </c>
      <c r="H6" s="14" t="s">
        <v>0</v>
      </c>
      <c r="I6" s="14" t="s">
        <v>10</v>
      </c>
      <c r="J6" s="14" t="s">
        <v>0</v>
      </c>
      <c r="K6" s="14" t="s">
        <v>10</v>
      </c>
      <c r="L6" s="14" t="s">
        <v>0</v>
      </c>
      <c r="M6" s="14" t="s">
        <v>10</v>
      </c>
      <c r="N6" s="61" t="s">
        <v>0</v>
      </c>
      <c r="O6" s="61" t="s">
        <v>10</v>
      </c>
      <c r="P6" s="14" t="s">
        <v>0</v>
      </c>
      <c r="Q6" s="14" t="s">
        <v>10</v>
      </c>
      <c r="R6" s="14" t="s">
        <v>0</v>
      </c>
      <c r="S6" s="19" t="s">
        <v>10</v>
      </c>
    </row>
    <row r="7" spans="1:19" x14ac:dyDescent="0.25">
      <c r="A7" s="44"/>
      <c r="B7" s="5"/>
      <c r="C7" s="5"/>
      <c r="D7" s="5"/>
      <c r="E7" s="5"/>
      <c r="F7" s="5"/>
      <c r="G7" s="5"/>
      <c r="H7" s="5"/>
      <c r="I7" s="5"/>
      <c r="J7" s="5"/>
      <c r="K7" s="5"/>
      <c r="L7" s="5"/>
      <c r="M7" s="5"/>
      <c r="N7" s="5"/>
      <c r="O7" s="5"/>
      <c r="P7" s="5"/>
      <c r="Q7" s="5"/>
      <c r="R7" s="5"/>
      <c r="S7" s="46"/>
    </row>
    <row r="8" spans="1:19" x14ac:dyDescent="0.25">
      <c r="A8" s="86" t="s">
        <v>82</v>
      </c>
      <c r="B8" s="68">
        <f>VLOOKUP($A8,'Return Data'!$A$7:$R$526,2,0)</f>
        <v>43973</v>
      </c>
      <c r="C8" s="69">
        <f>VLOOKUP($A8,'Return Data'!$A$7:$R$526,3,0)</f>
        <v>22.2073</v>
      </c>
      <c r="D8" s="69">
        <f>VLOOKUP($A8,'Return Data'!$A$7:$R$526,10,0)</f>
        <v>2.50341805908401</v>
      </c>
      <c r="E8" s="70">
        <f>RANK(D8,D$8:D$41,0)</f>
        <v>27</v>
      </c>
      <c r="F8" s="69">
        <f>VLOOKUP($A8,'Return Data'!$A$7:$R$526,11,0)</f>
        <v>1.7982123783565001</v>
      </c>
      <c r="G8" s="70">
        <f>RANK(F8,F$8:F$41,0)</f>
        <v>29</v>
      </c>
      <c r="H8" s="69">
        <f>VLOOKUP($A8,'Return Data'!$A$7:$R$526,12,0)</f>
        <v>-3.5457873837579199</v>
      </c>
      <c r="I8" s="70">
        <f>RANK(H8,H$8:H$41,0)</f>
        <v>30</v>
      </c>
      <c r="J8" s="69">
        <f>VLOOKUP($A8,'Return Data'!$A$7:$R$526,13,0)</f>
        <v>-3.3142209821891502</v>
      </c>
      <c r="K8" s="70">
        <f>RANK(J8,J$8:J$41,0)</f>
        <v>30</v>
      </c>
      <c r="L8" s="69">
        <f>VLOOKUP($A8,'Return Data'!$A$7:$R$526,14,0)</f>
        <v>1.2518138528526801</v>
      </c>
      <c r="M8" s="70">
        <f>RANK(L8,L$8:L$41,0)</f>
        <v>28</v>
      </c>
      <c r="N8" s="69">
        <f>VLOOKUP($A8,'Return Data'!$A$7:$R$526,18,0)</f>
        <v>0</v>
      </c>
      <c r="O8" s="70">
        <f>RANK(N8,N$8:N$41,0)</f>
        <v>1</v>
      </c>
      <c r="P8" s="69">
        <f>VLOOKUP($A8,'Return Data'!$A$7:$R$526,15,0)</f>
        <v>3.2319434943003702</v>
      </c>
      <c r="Q8" s="70">
        <f>RANK(P8,P$8:P$41,0)</f>
        <v>26</v>
      </c>
      <c r="R8" s="69">
        <f>VLOOKUP($A8,'Return Data'!$A$7:$R$526,17,0)</f>
        <v>10.9691395864106</v>
      </c>
      <c r="S8" s="71">
        <f>RANK(R8,R$8:R$41,0)</f>
        <v>21</v>
      </c>
    </row>
    <row r="9" spans="1:19" x14ac:dyDescent="0.25">
      <c r="A9" s="86" t="s">
        <v>83</v>
      </c>
      <c r="B9" s="68">
        <f>VLOOKUP($A9,'Return Data'!$A$7:$R$526,2,0)</f>
        <v>43973</v>
      </c>
      <c r="C9" s="69">
        <f>VLOOKUP($A9,'Return Data'!$A$7:$R$526,3,0)</f>
        <v>32.104999999999997</v>
      </c>
      <c r="D9" s="69">
        <f>VLOOKUP($A9,'Return Data'!$A$7:$R$526,10,0)</f>
        <v>2.5139310252981901</v>
      </c>
      <c r="E9" s="70">
        <f t="shared" ref="E9:G41" si="0">RANK(D9,D$8:D$41,0)</f>
        <v>26</v>
      </c>
      <c r="F9" s="69">
        <f>VLOOKUP($A9,'Return Data'!$A$7:$R$526,11,0)</f>
        <v>1.8161857266599299</v>
      </c>
      <c r="G9" s="70">
        <f t="shared" si="0"/>
        <v>28</v>
      </c>
      <c r="H9" s="69">
        <f>VLOOKUP($A9,'Return Data'!$A$7:$R$526,12,0)</f>
        <v>-3.53647646671488</v>
      </c>
      <c r="I9" s="70">
        <f t="shared" ref="I9" si="1">RANK(H9,H$8:H$41,0)</f>
        <v>29</v>
      </c>
      <c r="J9" s="69">
        <f>VLOOKUP($A9,'Return Data'!$A$7:$R$526,13,0)</f>
        <v>-3.3081794455218998</v>
      </c>
      <c r="K9" s="70">
        <f t="shared" ref="K9" si="2">RANK(J9,J$8:J$41,0)</f>
        <v>29</v>
      </c>
      <c r="L9" s="69">
        <f>VLOOKUP($A9,'Return Data'!$A$7:$R$526,14,0)</f>
        <v>1.25627252967739</v>
      </c>
      <c r="M9" s="70">
        <f t="shared" ref="M9" si="3">RANK(L9,L$8:L$41,0)</f>
        <v>27</v>
      </c>
      <c r="N9" s="69">
        <f>VLOOKUP($A9,'Return Data'!$A$7:$R$526,18,0)</f>
        <v>0</v>
      </c>
      <c r="O9" s="70">
        <f t="shared" ref="O9" si="4">RANK(N9,N$8:N$41,0)</f>
        <v>1</v>
      </c>
      <c r="P9" s="69">
        <f>VLOOKUP($A9,'Return Data'!$A$7:$R$526,15,0)</f>
        <v>3.2338544612839102</v>
      </c>
      <c r="Q9" s="70">
        <f t="shared" ref="Q9" si="5">RANK(P9,P$8:P$41,0)</f>
        <v>25</v>
      </c>
      <c r="R9" s="69">
        <f>VLOOKUP($A9,'Return Data'!$A$7:$R$526,17,0)</f>
        <v>14.1153341497551</v>
      </c>
      <c r="S9" s="71">
        <f t="shared" ref="S9" si="6">RANK(R9,R$8:R$41,0)</f>
        <v>10</v>
      </c>
    </row>
    <row r="10" spans="1:19" x14ac:dyDescent="0.25">
      <c r="A10" s="86" t="s">
        <v>84</v>
      </c>
      <c r="B10" s="68">
        <f>VLOOKUP($A10,'Return Data'!$A$7:$R$526,2,0)</f>
        <v>43973</v>
      </c>
      <c r="C10" s="69">
        <f>VLOOKUP($A10,'Return Data'!$A$7:$R$526,3,0)</f>
        <v>0.96740000000000004</v>
      </c>
      <c r="D10" s="69">
        <f>VLOOKUP($A10,'Return Data'!$A$7:$R$526,10,0)</f>
        <v>0</v>
      </c>
      <c r="E10" s="70">
        <f t="shared" si="0"/>
        <v>28</v>
      </c>
      <c r="F10" s="69">
        <f>VLOOKUP($A10,'Return Data'!$A$7:$R$526,11,0)</f>
        <v>-101.549594376785</v>
      </c>
      <c r="G10" s="70">
        <f t="shared" si="0"/>
        <v>33</v>
      </c>
      <c r="H10" s="69"/>
      <c r="I10" s="70"/>
      <c r="J10" s="69"/>
      <c r="K10" s="70"/>
      <c r="L10" s="69"/>
      <c r="M10" s="70"/>
      <c r="N10" s="69"/>
      <c r="O10" s="70"/>
      <c r="P10" s="69"/>
      <c r="Q10" s="70"/>
      <c r="R10" s="69">
        <f>VLOOKUP($A10,'Return Data'!$A$7:$R$526,17,0)</f>
        <v>-48.805151015452502</v>
      </c>
      <c r="S10" s="71">
        <f t="shared" ref="S10" si="7">RANK(R10,R$8:R$41,0)</f>
        <v>33</v>
      </c>
    </row>
    <row r="11" spans="1:19" x14ac:dyDescent="0.25">
      <c r="A11" s="86" t="s">
        <v>85</v>
      </c>
      <c r="B11" s="68">
        <f>VLOOKUP($A11,'Return Data'!$A$7:$R$526,2,0)</f>
        <v>43973</v>
      </c>
      <c r="C11" s="69">
        <f>VLOOKUP($A11,'Return Data'!$A$7:$R$526,3,0)</f>
        <v>1.3985000000000001</v>
      </c>
      <c r="D11" s="69">
        <f>VLOOKUP($A11,'Return Data'!$A$7:$R$526,10,0)</f>
        <v>0</v>
      </c>
      <c r="E11" s="70">
        <f t="shared" si="0"/>
        <v>28</v>
      </c>
      <c r="F11" s="69">
        <f>VLOOKUP($A11,'Return Data'!$A$7:$R$526,11,0)</f>
        <v>-101.533132077218</v>
      </c>
      <c r="G11" s="70">
        <f t="shared" si="0"/>
        <v>32</v>
      </c>
      <c r="H11" s="69"/>
      <c r="I11" s="70"/>
      <c r="J11" s="69"/>
      <c r="K11" s="70"/>
      <c r="L11" s="69"/>
      <c r="M11" s="70"/>
      <c r="N11" s="69"/>
      <c r="O11" s="70"/>
      <c r="P11" s="69"/>
      <c r="Q11" s="70"/>
      <c r="R11" s="69">
        <f>VLOOKUP($A11,'Return Data'!$A$7:$R$526,17,0)</f>
        <v>-48.809453634566502</v>
      </c>
      <c r="S11" s="71">
        <f t="shared" ref="S11" si="8">RANK(R11,R$8:R$41,0)</f>
        <v>34</v>
      </c>
    </row>
    <row r="12" spans="1:19" x14ac:dyDescent="0.25">
      <c r="A12" s="86" t="s">
        <v>86</v>
      </c>
      <c r="B12" s="68">
        <f>VLOOKUP($A12,'Return Data'!$A$7:$R$526,2,0)</f>
        <v>43973</v>
      </c>
      <c r="C12" s="69">
        <f>VLOOKUP($A12,'Return Data'!$A$7:$R$526,3,0)</f>
        <v>21.845400000000001</v>
      </c>
      <c r="D12" s="69">
        <f>VLOOKUP($A12,'Return Data'!$A$7:$R$526,10,0)</f>
        <v>24.249830753787698</v>
      </c>
      <c r="E12" s="70">
        <f t="shared" si="0"/>
        <v>9</v>
      </c>
      <c r="F12" s="69">
        <f>VLOOKUP($A12,'Return Data'!$A$7:$R$526,11,0)</f>
        <v>13.1317640817813</v>
      </c>
      <c r="G12" s="70">
        <f t="shared" si="0"/>
        <v>12</v>
      </c>
      <c r="H12" s="69">
        <f>VLOOKUP($A12,'Return Data'!$A$7:$R$526,12,0)</f>
        <v>14.6790118824704</v>
      </c>
      <c r="I12" s="70">
        <f t="shared" ref="I12" si="9">RANK(H12,H$8:H$41,0)</f>
        <v>5</v>
      </c>
      <c r="J12" s="69">
        <f>VLOOKUP($A12,'Return Data'!$A$7:$R$526,13,0)</f>
        <v>12.2696194111029</v>
      </c>
      <c r="K12" s="70">
        <f t="shared" ref="K12" si="10">RANK(J12,J$8:J$41,0)</f>
        <v>4</v>
      </c>
      <c r="L12" s="69">
        <f>VLOOKUP($A12,'Return Data'!$A$7:$R$526,14,0)</f>
        <v>14.4529135372961</v>
      </c>
      <c r="M12" s="70">
        <f t="shared" ref="M12" si="11">RANK(L12,L$8:L$41,0)</f>
        <v>5</v>
      </c>
      <c r="N12" s="69">
        <f>VLOOKUP($A12,'Return Data'!$A$7:$R$526,18,0)</f>
        <v>0</v>
      </c>
      <c r="O12" s="70">
        <f t="shared" ref="O12" si="12">RANK(N12,N$8:N$41,0)</f>
        <v>1</v>
      </c>
      <c r="P12" s="69">
        <f>VLOOKUP($A12,'Return Data'!$A$7:$R$526,15,0)</f>
        <v>9.3548580417864606</v>
      </c>
      <c r="Q12" s="70">
        <f t="shared" ref="Q12" si="13">RANK(P12,P$8:P$41,0)</f>
        <v>5</v>
      </c>
      <c r="R12" s="69">
        <f>VLOOKUP($A12,'Return Data'!$A$7:$R$526,17,0)</f>
        <v>13.050319951705401</v>
      </c>
      <c r="S12" s="71">
        <f t="shared" ref="S12" si="14">RANK(R12,R$8:R$41,0)</f>
        <v>12</v>
      </c>
    </row>
    <row r="13" spans="1:19" x14ac:dyDescent="0.25">
      <c r="A13" s="86" t="s">
        <v>87</v>
      </c>
      <c r="B13" s="68">
        <f>VLOOKUP($A13,'Return Data'!$A$7:$R$526,2,0)</f>
        <v>43973</v>
      </c>
      <c r="C13" s="69">
        <f>VLOOKUP($A13,'Return Data'!$A$7:$R$526,3,0)</f>
        <v>17.218</v>
      </c>
      <c r="D13" s="69">
        <f>VLOOKUP($A13,'Return Data'!$A$7:$R$526,10,0)</f>
        <v>-8.6298368029525694</v>
      </c>
      <c r="E13" s="70">
        <f t="shared" si="0"/>
        <v>31</v>
      </c>
      <c r="F13" s="69">
        <f>VLOOKUP($A13,'Return Data'!$A$7:$R$526,11,0)</f>
        <v>6.3323755587908703</v>
      </c>
      <c r="G13" s="70">
        <f t="shared" si="0"/>
        <v>23</v>
      </c>
      <c r="H13" s="69">
        <f>VLOOKUP($A13,'Return Data'!$A$7:$R$526,12,0)</f>
        <v>7.4424322808544003</v>
      </c>
      <c r="I13" s="70">
        <f t="shared" ref="I13" si="15">RANK(H13,H$8:H$41,0)</f>
        <v>22</v>
      </c>
      <c r="J13" s="69">
        <f>VLOOKUP($A13,'Return Data'!$A$7:$R$526,13,0)</f>
        <v>5.9612034306414303</v>
      </c>
      <c r="K13" s="70">
        <f t="shared" ref="K13" si="16">RANK(J13,J$8:J$41,0)</f>
        <v>26</v>
      </c>
      <c r="L13" s="69">
        <f>VLOOKUP($A13,'Return Data'!$A$7:$R$526,14,0)</f>
        <v>0.14036385081494801</v>
      </c>
      <c r="M13" s="70">
        <f t="shared" ref="M13" si="17">RANK(L13,L$8:L$41,0)</f>
        <v>29</v>
      </c>
      <c r="N13" s="69">
        <f>VLOOKUP($A13,'Return Data'!$A$7:$R$526,18,0)</f>
        <v>0</v>
      </c>
      <c r="O13" s="70">
        <f t="shared" ref="O13" si="18">RANK(N13,N$8:N$41,0)</f>
        <v>1</v>
      </c>
      <c r="P13" s="69">
        <f>VLOOKUP($A13,'Return Data'!$A$7:$R$526,15,0)</f>
        <v>3.1811813776215301</v>
      </c>
      <c r="Q13" s="70">
        <f t="shared" ref="Q13" si="19">RANK(P13,P$8:P$41,0)</f>
        <v>27</v>
      </c>
      <c r="R13" s="69">
        <f>VLOOKUP($A13,'Return Data'!$A$7:$R$526,17,0)</f>
        <v>9.1382934443288306</v>
      </c>
      <c r="S13" s="71">
        <f t="shared" ref="S13" si="20">RANK(R13,R$8:R$41,0)</f>
        <v>29</v>
      </c>
    </row>
    <row r="14" spans="1:19" x14ac:dyDescent="0.25">
      <c r="A14" s="86" t="s">
        <v>88</v>
      </c>
      <c r="B14" s="68">
        <f>VLOOKUP($A14,'Return Data'!$A$7:$R$526,2,0)</f>
        <v>43973</v>
      </c>
      <c r="C14" s="69">
        <f>VLOOKUP($A14,'Return Data'!$A$7:$R$526,3,0)</f>
        <v>35.2622</v>
      </c>
      <c r="D14" s="69">
        <f>VLOOKUP($A14,'Return Data'!$A$7:$R$526,10,0)</f>
        <v>21.771408557361099</v>
      </c>
      <c r="E14" s="70">
        <f t="shared" si="0"/>
        <v>13</v>
      </c>
      <c r="F14" s="69">
        <f>VLOOKUP($A14,'Return Data'!$A$7:$R$526,11,0)</f>
        <v>13.4459252651142</v>
      </c>
      <c r="G14" s="70">
        <f t="shared" si="0"/>
        <v>10</v>
      </c>
      <c r="H14" s="69">
        <f>VLOOKUP($A14,'Return Data'!$A$7:$R$526,12,0)</f>
        <v>13.130885787275</v>
      </c>
      <c r="I14" s="70">
        <f t="shared" ref="I14" si="21">RANK(H14,H$8:H$41,0)</f>
        <v>9</v>
      </c>
      <c r="J14" s="69">
        <f>VLOOKUP($A14,'Return Data'!$A$7:$R$526,13,0)</f>
        <v>10.204441159635699</v>
      </c>
      <c r="K14" s="70">
        <f t="shared" ref="K14" si="22">RANK(J14,J$8:J$41,0)</f>
        <v>10</v>
      </c>
      <c r="L14" s="69">
        <f>VLOOKUP($A14,'Return Data'!$A$7:$R$526,14,0)</f>
        <v>11.418644139661801</v>
      </c>
      <c r="M14" s="70">
        <f t="shared" ref="M14" si="23">RANK(L14,L$8:L$41,0)</f>
        <v>16</v>
      </c>
      <c r="N14" s="69">
        <f>VLOOKUP($A14,'Return Data'!$A$7:$R$526,18,0)</f>
        <v>0</v>
      </c>
      <c r="O14" s="70">
        <f t="shared" ref="O14" si="24">RANK(N14,N$8:N$41,0)</f>
        <v>1</v>
      </c>
      <c r="P14" s="69">
        <f>VLOOKUP($A14,'Return Data'!$A$7:$R$526,15,0)</f>
        <v>7.6233473845747097</v>
      </c>
      <c r="Q14" s="70">
        <f t="shared" ref="Q14" si="25">RANK(P14,P$8:P$41,0)</f>
        <v>13</v>
      </c>
      <c r="R14" s="69">
        <f>VLOOKUP($A14,'Return Data'!$A$7:$R$526,17,0)</f>
        <v>16.120110139860099</v>
      </c>
      <c r="S14" s="71">
        <f t="shared" ref="S14" si="26">RANK(R14,R$8:R$41,0)</f>
        <v>6</v>
      </c>
    </row>
    <row r="15" spans="1:19" x14ac:dyDescent="0.25">
      <c r="A15" s="86" t="s">
        <v>89</v>
      </c>
      <c r="B15" s="68">
        <f>VLOOKUP($A15,'Return Data'!$A$7:$R$526,2,0)</f>
        <v>43973</v>
      </c>
      <c r="C15" s="69">
        <f>VLOOKUP($A15,'Return Data'!$A$7:$R$526,3,0)</f>
        <v>23.336200000000002</v>
      </c>
      <c r="D15" s="69">
        <f>VLOOKUP($A15,'Return Data'!$A$7:$R$526,10,0)</f>
        <v>28.405499668184</v>
      </c>
      <c r="E15" s="70">
        <f t="shared" si="0"/>
        <v>5</v>
      </c>
      <c r="F15" s="69">
        <f>VLOOKUP($A15,'Return Data'!$A$7:$R$526,11,0)</f>
        <v>17.7380355709108</v>
      </c>
      <c r="G15" s="70">
        <f t="shared" si="0"/>
        <v>6</v>
      </c>
      <c r="H15" s="69">
        <f>VLOOKUP($A15,'Return Data'!$A$7:$R$526,12,0)</f>
        <v>13.099334129764999</v>
      </c>
      <c r="I15" s="70">
        <f t="shared" ref="I15" si="27">RANK(H15,H$8:H$41,0)</f>
        <v>10</v>
      </c>
      <c r="J15" s="69">
        <f>VLOOKUP($A15,'Return Data'!$A$7:$R$526,13,0)</f>
        <v>9.8182038676731196</v>
      </c>
      <c r="K15" s="70">
        <f t="shared" ref="K15" si="28">RANK(J15,J$8:J$41,0)</f>
        <v>13</v>
      </c>
      <c r="L15" s="69">
        <f>VLOOKUP($A15,'Return Data'!$A$7:$R$526,14,0)</f>
        <v>12.6744058504002</v>
      </c>
      <c r="M15" s="70">
        <f t="shared" ref="M15" si="29">RANK(L15,L$8:L$41,0)</f>
        <v>10</v>
      </c>
      <c r="N15" s="69">
        <f>VLOOKUP($A15,'Return Data'!$A$7:$R$526,18,0)</f>
        <v>0</v>
      </c>
      <c r="O15" s="70">
        <f t="shared" ref="O15" si="30">RANK(N15,N$8:N$41,0)</f>
        <v>1</v>
      </c>
      <c r="P15" s="69">
        <f>VLOOKUP($A15,'Return Data'!$A$7:$R$526,15,0)</f>
        <v>7.2444640435887599</v>
      </c>
      <c r="Q15" s="70">
        <f t="shared" ref="Q15" si="31">RANK(P15,P$8:P$41,0)</f>
        <v>16</v>
      </c>
      <c r="R15" s="69">
        <f>VLOOKUP($A15,'Return Data'!$A$7:$R$526,17,0)</f>
        <v>12.135908750934901</v>
      </c>
      <c r="S15" s="71">
        <f t="shared" ref="S15" si="32">RANK(R15,R$8:R$41,0)</f>
        <v>16</v>
      </c>
    </row>
    <row r="16" spans="1:19" x14ac:dyDescent="0.25">
      <c r="A16" s="86" t="s">
        <v>90</v>
      </c>
      <c r="B16" s="68">
        <f>VLOOKUP($A16,'Return Data'!$A$7:$R$526,2,0)</f>
        <v>43973</v>
      </c>
      <c r="C16" s="69">
        <f>VLOOKUP($A16,'Return Data'!$A$7:$R$526,3,0)</f>
        <v>2537.8036000000002</v>
      </c>
      <c r="D16" s="69">
        <f>VLOOKUP($A16,'Return Data'!$A$7:$R$526,10,0)</f>
        <v>32.580353479963399</v>
      </c>
      <c r="E16" s="70">
        <f t="shared" si="0"/>
        <v>2</v>
      </c>
      <c r="F16" s="69">
        <f>VLOOKUP($A16,'Return Data'!$A$7:$R$526,11,0)</f>
        <v>20.424415262824802</v>
      </c>
      <c r="G16" s="70">
        <f t="shared" si="0"/>
        <v>3</v>
      </c>
      <c r="H16" s="69">
        <f>VLOOKUP($A16,'Return Data'!$A$7:$R$526,12,0)</f>
        <v>17.921252556600098</v>
      </c>
      <c r="I16" s="70">
        <f t="shared" ref="I16" si="33">RANK(H16,H$8:H$41,0)</f>
        <v>1</v>
      </c>
      <c r="J16" s="69">
        <f>VLOOKUP($A16,'Return Data'!$A$7:$R$526,13,0)</f>
        <v>17.459726370978</v>
      </c>
      <c r="K16" s="70">
        <f t="shared" ref="K16" si="34">RANK(J16,J$8:J$41,0)</f>
        <v>1</v>
      </c>
      <c r="L16" s="69">
        <f>VLOOKUP($A16,'Return Data'!$A$7:$R$526,14,0)</f>
        <v>17.401483284829801</v>
      </c>
      <c r="M16" s="70">
        <f t="shared" ref="M16" si="35">RANK(L16,L$8:L$41,0)</f>
        <v>1</v>
      </c>
      <c r="N16" s="69">
        <f>VLOOKUP($A16,'Return Data'!$A$7:$R$526,18,0)</f>
        <v>0</v>
      </c>
      <c r="O16" s="70">
        <f t="shared" ref="O16" si="36">RANK(N16,N$8:N$41,0)</f>
        <v>1</v>
      </c>
      <c r="P16" s="69">
        <f>VLOOKUP($A16,'Return Data'!$A$7:$R$526,15,0)</f>
        <v>9.5256313954716099</v>
      </c>
      <c r="Q16" s="70">
        <f t="shared" ref="Q16" si="37">RANK(P16,P$8:P$41,0)</f>
        <v>4</v>
      </c>
      <c r="R16" s="69">
        <f>VLOOKUP($A16,'Return Data'!$A$7:$R$526,17,0)</f>
        <v>11.7870288534229</v>
      </c>
      <c r="S16" s="71">
        <f t="shared" ref="S16" si="38">RANK(R16,R$8:R$41,0)</f>
        <v>18</v>
      </c>
    </row>
    <row r="17" spans="1:19" x14ac:dyDescent="0.25">
      <c r="A17" s="86" t="s">
        <v>91</v>
      </c>
      <c r="B17" s="68">
        <f>VLOOKUP($A17,'Return Data'!$A$7:$R$526,2,0)</f>
        <v>43973</v>
      </c>
      <c r="C17" s="69">
        <f>VLOOKUP($A17,'Return Data'!$A$7:$R$526,3,0)</f>
        <v>22.184699999999999</v>
      </c>
      <c r="D17" s="69">
        <f>VLOOKUP($A17,'Return Data'!$A$7:$R$526,10,0)</f>
        <v>7.7267249422007103</v>
      </c>
      <c r="E17" s="70">
        <f t="shared" si="0"/>
        <v>24</v>
      </c>
      <c r="F17" s="69">
        <f>VLOOKUP($A17,'Return Data'!$A$7:$R$526,11,0)</f>
        <v>9.9600011813106999</v>
      </c>
      <c r="G17" s="70">
        <f t="shared" si="0"/>
        <v>18</v>
      </c>
      <c r="H17" s="69">
        <f>VLOOKUP($A17,'Return Data'!$A$7:$R$526,12,0)</f>
        <v>9.2132305820938303</v>
      </c>
      <c r="I17" s="70">
        <f t="shared" ref="I17" si="39">RANK(H17,H$8:H$41,0)</f>
        <v>18</v>
      </c>
      <c r="J17" s="69">
        <f>VLOOKUP($A17,'Return Data'!$A$7:$R$526,13,0)</f>
        <v>7.9364697537496403</v>
      </c>
      <c r="K17" s="70">
        <f t="shared" ref="K17" si="40">RANK(J17,J$8:J$41,0)</f>
        <v>20</v>
      </c>
      <c r="L17" s="69">
        <f>VLOOKUP($A17,'Return Data'!$A$7:$R$526,14,0)</f>
        <v>11.824550188260901</v>
      </c>
      <c r="M17" s="70">
        <f t="shared" ref="M17" si="41">RANK(L17,L$8:L$41,0)</f>
        <v>15</v>
      </c>
      <c r="N17" s="69">
        <f>VLOOKUP($A17,'Return Data'!$A$7:$R$526,18,0)</f>
        <v>0</v>
      </c>
      <c r="O17" s="70">
        <f t="shared" ref="O17" si="42">RANK(N17,N$8:N$41,0)</f>
        <v>1</v>
      </c>
      <c r="P17" s="69">
        <f>VLOOKUP($A17,'Return Data'!$A$7:$R$526,15,0)</f>
        <v>8.7323032849394</v>
      </c>
      <c r="Q17" s="70">
        <f t="shared" ref="Q17" si="43">RANK(P17,P$8:P$41,0)</f>
        <v>9</v>
      </c>
      <c r="R17" s="69">
        <f>VLOOKUP($A17,'Return Data'!$A$7:$R$526,17,0)</f>
        <v>10.230999539912601</v>
      </c>
      <c r="S17" s="71">
        <f t="shared" ref="S17" si="44">RANK(R17,R$8:R$41,0)</f>
        <v>24</v>
      </c>
    </row>
    <row r="18" spans="1:19" x14ac:dyDescent="0.25">
      <c r="A18" s="86" t="s">
        <v>92</v>
      </c>
      <c r="B18" s="68">
        <f>VLOOKUP($A18,'Return Data'!$A$7:$R$526,2,0)</f>
        <v>43973</v>
      </c>
      <c r="C18" s="69">
        <f>VLOOKUP($A18,'Return Data'!$A$7:$R$526,3,0)</f>
        <v>65.606800000000007</v>
      </c>
      <c r="D18" s="69">
        <f>VLOOKUP($A18,'Return Data'!$A$7:$R$526,10,0)</f>
        <v>-25.409638710049698</v>
      </c>
      <c r="E18" s="70">
        <f t="shared" si="0"/>
        <v>32</v>
      </c>
      <c r="F18" s="69">
        <f>VLOOKUP($A18,'Return Data'!$A$7:$R$526,11,0)</f>
        <v>-13.521619939481401</v>
      </c>
      <c r="G18" s="70">
        <f t="shared" si="0"/>
        <v>31</v>
      </c>
      <c r="H18" s="69">
        <f>VLOOKUP($A18,'Return Data'!$A$7:$R$526,12,0)</f>
        <v>-10.339561267234</v>
      </c>
      <c r="I18" s="70">
        <f t="shared" ref="I18" si="45">RANK(H18,H$8:H$41,0)</f>
        <v>31</v>
      </c>
      <c r="J18" s="69">
        <f>VLOOKUP($A18,'Return Data'!$A$7:$R$526,13,0)</f>
        <v>-4.9265382798936397</v>
      </c>
      <c r="K18" s="70">
        <f t="shared" ref="K18" si="46">RANK(J18,J$8:J$41,0)</f>
        <v>31</v>
      </c>
      <c r="L18" s="69">
        <f>VLOOKUP($A18,'Return Data'!$A$7:$R$526,14,0)</f>
        <v>-2.1117477089485099</v>
      </c>
      <c r="M18" s="70">
        <f t="shared" ref="M18" si="47">RANK(L18,L$8:L$41,0)</f>
        <v>30</v>
      </c>
      <c r="N18" s="69">
        <f>VLOOKUP($A18,'Return Data'!$A$7:$R$526,18,0)</f>
        <v>0</v>
      </c>
      <c r="O18" s="70">
        <f t="shared" ref="O18" si="48">RANK(N18,N$8:N$41,0)</f>
        <v>1</v>
      </c>
      <c r="P18" s="69">
        <f>VLOOKUP($A18,'Return Data'!$A$7:$R$526,15,0)</f>
        <v>4.7320844473058798</v>
      </c>
      <c r="Q18" s="70">
        <f t="shared" ref="Q18" si="49">RANK(P18,P$8:P$41,0)</f>
        <v>20</v>
      </c>
      <c r="R18" s="69">
        <f>VLOOKUP($A18,'Return Data'!$A$7:$R$526,17,0)</f>
        <v>23.9373534614931</v>
      </c>
      <c r="S18" s="71">
        <f t="shared" ref="S18" si="50">RANK(R18,R$8:R$41,0)</f>
        <v>2</v>
      </c>
    </row>
    <row r="19" spans="1:19" x14ac:dyDescent="0.25">
      <c r="A19" s="86" t="s">
        <v>93</v>
      </c>
      <c r="B19" s="68">
        <f>VLOOKUP($A19,'Return Data'!$A$7:$R$526,2,0)</f>
        <v>43973</v>
      </c>
      <c r="C19" s="69">
        <f>VLOOKUP($A19,'Return Data'!$A$7:$R$526,3,0)</f>
        <v>64.806200000000004</v>
      </c>
      <c r="D19" s="69">
        <f>VLOOKUP($A19,'Return Data'!$A$7:$R$526,10,0)</f>
        <v>15.6439029854052</v>
      </c>
      <c r="E19" s="70">
        <f t="shared" si="0"/>
        <v>18</v>
      </c>
      <c r="F19" s="69">
        <f>VLOOKUP($A19,'Return Data'!$A$7:$R$526,11,0)</f>
        <v>6.8073268782086203</v>
      </c>
      <c r="G19" s="70">
        <f t="shared" si="0"/>
        <v>20</v>
      </c>
      <c r="H19" s="69">
        <f>VLOOKUP($A19,'Return Data'!$A$7:$R$526,12,0)</f>
        <v>7.9863501285803897</v>
      </c>
      <c r="I19" s="70">
        <f t="shared" ref="I19" si="51">RANK(H19,H$8:H$41,0)</f>
        <v>19</v>
      </c>
      <c r="J19" s="69">
        <f>VLOOKUP($A19,'Return Data'!$A$7:$R$526,13,0)</f>
        <v>8.1550780742334901</v>
      </c>
      <c r="K19" s="70">
        <f t="shared" ref="K19" si="52">RANK(J19,J$8:J$41,0)</f>
        <v>16</v>
      </c>
      <c r="L19" s="69">
        <f>VLOOKUP($A19,'Return Data'!$A$7:$R$526,14,0)</f>
        <v>9.0665894276395704</v>
      </c>
      <c r="M19" s="70">
        <f t="shared" ref="M19" si="53">RANK(L19,L$8:L$41,0)</f>
        <v>18</v>
      </c>
      <c r="N19" s="69">
        <f>VLOOKUP($A19,'Return Data'!$A$7:$R$526,18,0)</f>
        <v>0</v>
      </c>
      <c r="O19" s="70">
        <f t="shared" ref="O19" si="54">RANK(N19,N$8:N$41,0)</f>
        <v>1</v>
      </c>
      <c r="P19" s="69">
        <f>VLOOKUP($A19,'Return Data'!$A$7:$R$526,15,0)</f>
        <v>4.5200550680016098</v>
      </c>
      <c r="Q19" s="70">
        <f t="shared" ref="Q19" si="55">RANK(P19,P$8:P$41,0)</f>
        <v>22</v>
      </c>
      <c r="R19" s="69">
        <f>VLOOKUP($A19,'Return Data'!$A$7:$R$526,17,0)</f>
        <v>23.7439323442137</v>
      </c>
      <c r="S19" s="71">
        <f t="shared" ref="S19" si="56">RANK(R19,R$8:R$41,0)</f>
        <v>3</v>
      </c>
    </row>
    <row r="20" spans="1:19" x14ac:dyDescent="0.25">
      <c r="A20" s="86" t="s">
        <v>94</v>
      </c>
      <c r="B20" s="68">
        <f>VLOOKUP($A20,'Return Data'!$A$7:$R$526,2,0)</f>
        <v>43973</v>
      </c>
      <c r="C20" s="69">
        <f>VLOOKUP($A20,'Return Data'!$A$7:$R$526,3,0)</f>
        <v>64.806200000000004</v>
      </c>
      <c r="D20" s="69">
        <f>VLOOKUP($A20,'Return Data'!$A$7:$R$526,10,0)</f>
        <v>15.6439029854052</v>
      </c>
      <c r="E20" s="70">
        <f t="shared" si="0"/>
        <v>18</v>
      </c>
      <c r="F20" s="69">
        <f>VLOOKUP($A20,'Return Data'!$A$7:$R$526,11,0)</f>
        <v>6.8073268782086203</v>
      </c>
      <c r="G20" s="70">
        <f t="shared" si="0"/>
        <v>20</v>
      </c>
      <c r="H20" s="69">
        <f>VLOOKUP($A20,'Return Data'!$A$7:$R$526,12,0)</f>
        <v>7.9863501285803897</v>
      </c>
      <c r="I20" s="70">
        <f t="shared" ref="I20" si="57">RANK(H20,H$8:H$41,0)</f>
        <v>19</v>
      </c>
      <c r="J20" s="69">
        <f>VLOOKUP($A20,'Return Data'!$A$7:$R$526,13,0)</f>
        <v>8.1550780742334901</v>
      </c>
      <c r="K20" s="70">
        <f t="shared" ref="K20" si="58">RANK(J20,J$8:J$41,0)</f>
        <v>16</v>
      </c>
      <c r="L20" s="69">
        <f>VLOOKUP($A20,'Return Data'!$A$7:$R$526,14,0)</f>
        <v>9.0665894276395704</v>
      </c>
      <c r="M20" s="70">
        <f t="shared" ref="M20" si="59">RANK(L20,L$8:L$41,0)</f>
        <v>18</v>
      </c>
      <c r="N20" s="69">
        <f>VLOOKUP($A20,'Return Data'!$A$7:$R$526,18,0)</f>
        <v>0</v>
      </c>
      <c r="O20" s="70">
        <f t="shared" ref="O20" si="60">RANK(N20,N$8:N$41,0)</f>
        <v>1</v>
      </c>
      <c r="P20" s="69">
        <f>VLOOKUP($A20,'Return Data'!$A$7:$R$526,15,0)</f>
        <v>4.5200550680016098</v>
      </c>
      <c r="Q20" s="70">
        <f t="shared" ref="Q20" si="61">RANK(P20,P$8:P$41,0)</f>
        <v>22</v>
      </c>
      <c r="R20" s="69">
        <f>VLOOKUP($A20,'Return Data'!$A$7:$R$526,17,0)</f>
        <v>23.7439323442137</v>
      </c>
      <c r="S20" s="71">
        <f t="shared" ref="S20" si="62">RANK(R20,R$8:R$41,0)</f>
        <v>3</v>
      </c>
    </row>
    <row r="21" spans="1:19" x14ac:dyDescent="0.25">
      <c r="A21" s="86" t="s">
        <v>95</v>
      </c>
      <c r="B21" s="68">
        <f>VLOOKUP($A21,'Return Data'!$A$7:$R$526,2,0)</f>
        <v>43973</v>
      </c>
      <c r="C21" s="69">
        <f>VLOOKUP($A21,'Return Data'!$A$7:$R$526,3,0)</f>
        <v>64.806200000000004</v>
      </c>
      <c r="D21" s="69">
        <f>VLOOKUP($A21,'Return Data'!$A$7:$R$526,10,0)</f>
        <v>15.6439029854052</v>
      </c>
      <c r="E21" s="70">
        <f t="shared" si="0"/>
        <v>18</v>
      </c>
      <c r="F21" s="69">
        <f>VLOOKUP($A21,'Return Data'!$A$7:$R$526,11,0)</f>
        <v>6.8073268782086203</v>
      </c>
      <c r="G21" s="70">
        <f t="shared" si="0"/>
        <v>20</v>
      </c>
      <c r="H21" s="69">
        <f>VLOOKUP($A21,'Return Data'!$A$7:$R$526,12,0)</f>
        <v>7.9863501285803897</v>
      </c>
      <c r="I21" s="70">
        <f t="shared" ref="I21" si="63">RANK(H21,H$8:H$41,0)</f>
        <v>19</v>
      </c>
      <c r="J21" s="69">
        <f>VLOOKUP($A21,'Return Data'!$A$7:$R$526,13,0)</f>
        <v>8.1550780742334901</v>
      </c>
      <c r="K21" s="70">
        <f t="shared" ref="K21" si="64">RANK(J21,J$8:J$41,0)</f>
        <v>16</v>
      </c>
      <c r="L21" s="69">
        <f>VLOOKUP($A21,'Return Data'!$A$7:$R$526,14,0)</f>
        <v>9.0665894276395704</v>
      </c>
      <c r="M21" s="70">
        <f t="shared" ref="M21" si="65">RANK(L21,L$8:L$41,0)</f>
        <v>18</v>
      </c>
      <c r="N21" s="69">
        <f>VLOOKUP($A21,'Return Data'!$A$7:$R$526,18,0)</f>
        <v>0</v>
      </c>
      <c r="O21" s="70">
        <f t="shared" ref="O21" si="66">RANK(N21,N$8:N$41,0)</f>
        <v>1</v>
      </c>
      <c r="P21" s="69">
        <f>VLOOKUP($A21,'Return Data'!$A$7:$R$526,15,0)</f>
        <v>4.5200550680016098</v>
      </c>
      <c r="Q21" s="70">
        <f t="shared" ref="Q21" si="67">RANK(P21,P$8:P$41,0)</f>
        <v>22</v>
      </c>
      <c r="R21" s="69">
        <f>VLOOKUP($A21,'Return Data'!$A$7:$R$526,17,0)</f>
        <v>23.7439323442137</v>
      </c>
      <c r="S21" s="71">
        <f t="shared" ref="S21" si="68">RANK(R21,R$8:R$41,0)</f>
        <v>3</v>
      </c>
    </row>
    <row r="22" spans="1:19" x14ac:dyDescent="0.25">
      <c r="A22" s="86" t="s">
        <v>96</v>
      </c>
      <c r="B22" s="68">
        <f>VLOOKUP($A22,'Return Data'!$A$7:$R$526,2,0)</f>
        <v>43973</v>
      </c>
      <c r="C22" s="69">
        <f>VLOOKUP($A22,'Return Data'!$A$7:$R$526,3,0)</f>
        <v>27.327999999999999</v>
      </c>
      <c r="D22" s="69">
        <f>VLOOKUP($A22,'Return Data'!$A$7:$R$526,10,0)</f>
        <v>17.990355170356398</v>
      </c>
      <c r="E22" s="70">
        <f t="shared" si="0"/>
        <v>16</v>
      </c>
      <c r="F22" s="69">
        <f>VLOOKUP($A22,'Return Data'!$A$7:$R$526,11,0)</f>
        <v>10.4356414756313</v>
      </c>
      <c r="G22" s="70">
        <f t="shared" si="0"/>
        <v>15</v>
      </c>
      <c r="H22" s="69">
        <f>VLOOKUP($A22,'Return Data'!$A$7:$R$526,12,0)</f>
        <v>9.7548956852728104</v>
      </c>
      <c r="I22" s="70">
        <f t="shared" ref="I22" si="69">RANK(H22,H$8:H$41,0)</f>
        <v>17</v>
      </c>
      <c r="J22" s="69">
        <f>VLOOKUP($A22,'Return Data'!$A$7:$R$526,13,0)</f>
        <v>7.9567370841567504</v>
      </c>
      <c r="K22" s="70">
        <f t="shared" ref="K22" si="70">RANK(J22,J$8:J$41,0)</f>
        <v>19</v>
      </c>
      <c r="L22" s="69">
        <f>VLOOKUP($A22,'Return Data'!$A$7:$R$526,14,0)</f>
        <v>11.831423011911699</v>
      </c>
      <c r="M22" s="70">
        <f t="shared" ref="M22" si="71">RANK(L22,L$8:L$41,0)</f>
        <v>14</v>
      </c>
      <c r="N22" s="69">
        <f>VLOOKUP($A22,'Return Data'!$A$7:$R$526,18,0)</f>
        <v>0</v>
      </c>
      <c r="O22" s="70">
        <f t="shared" ref="O22" si="72">RANK(N22,N$8:N$41,0)</f>
        <v>1</v>
      </c>
      <c r="P22" s="69">
        <f>VLOOKUP($A22,'Return Data'!$A$7:$R$526,15,0)</f>
        <v>7.3144933773881897</v>
      </c>
      <c r="Q22" s="70">
        <f t="shared" ref="Q22" si="73">RANK(P22,P$8:P$41,0)</f>
        <v>15</v>
      </c>
      <c r="R22" s="69">
        <f>VLOOKUP($A22,'Return Data'!$A$7:$R$526,17,0)</f>
        <v>13.7106438326469</v>
      </c>
      <c r="S22" s="71">
        <f t="shared" ref="S22" si="74">RANK(R22,R$8:R$41,0)</f>
        <v>11</v>
      </c>
    </row>
    <row r="23" spans="1:19" x14ac:dyDescent="0.25">
      <c r="A23" s="86" t="s">
        <v>97</v>
      </c>
      <c r="B23" s="68">
        <f>VLOOKUP($A23,'Return Data'!$A$7:$R$526,2,0)</f>
        <v>43973</v>
      </c>
      <c r="C23" s="69">
        <f>VLOOKUP($A23,'Return Data'!$A$7:$R$526,3,0)</f>
        <v>26.370899999999999</v>
      </c>
      <c r="D23" s="69">
        <f>VLOOKUP($A23,'Return Data'!$A$7:$R$526,10,0)</f>
        <v>26.898186727647499</v>
      </c>
      <c r="E23" s="70">
        <f t="shared" si="0"/>
        <v>7</v>
      </c>
      <c r="F23" s="69">
        <f>VLOOKUP($A23,'Return Data'!$A$7:$R$526,11,0)</f>
        <v>13.2122012051456</v>
      </c>
      <c r="G23" s="70">
        <f t="shared" si="0"/>
        <v>11</v>
      </c>
      <c r="H23" s="69">
        <f>VLOOKUP($A23,'Return Data'!$A$7:$R$526,12,0)</f>
        <v>14.1491044578367</v>
      </c>
      <c r="I23" s="70">
        <f t="shared" ref="I23" si="75">RANK(H23,H$8:H$41,0)</f>
        <v>6</v>
      </c>
      <c r="J23" s="69">
        <f>VLOOKUP($A23,'Return Data'!$A$7:$R$526,13,0)</f>
        <v>12.082654476974099</v>
      </c>
      <c r="K23" s="70">
        <f t="shared" ref="K23" si="76">RANK(J23,J$8:J$41,0)</f>
        <v>6</v>
      </c>
      <c r="L23" s="69">
        <f>VLOOKUP($A23,'Return Data'!$A$7:$R$526,14,0)</f>
        <v>13.0615259721618</v>
      </c>
      <c r="M23" s="70">
        <f t="shared" ref="M23" si="77">RANK(L23,L$8:L$41,0)</f>
        <v>8</v>
      </c>
      <c r="N23" s="69">
        <f>VLOOKUP($A23,'Return Data'!$A$7:$R$526,18,0)</f>
        <v>0</v>
      </c>
      <c r="O23" s="70">
        <f t="shared" ref="O23" si="78">RANK(N23,N$8:N$41,0)</f>
        <v>1</v>
      </c>
      <c r="P23" s="69">
        <f>VLOOKUP($A23,'Return Data'!$A$7:$R$526,15,0)</f>
        <v>9.2258676803964406</v>
      </c>
      <c r="Q23" s="70">
        <f t="shared" ref="Q23" si="79">RANK(P23,P$8:P$41,0)</f>
        <v>6</v>
      </c>
      <c r="R23" s="69">
        <f>VLOOKUP($A23,'Return Data'!$A$7:$R$526,17,0)</f>
        <v>15.828817218543</v>
      </c>
      <c r="S23" s="71">
        <f t="shared" ref="S23" si="80">RANK(R23,R$8:R$41,0)</f>
        <v>7</v>
      </c>
    </row>
    <row r="24" spans="1:19" x14ac:dyDescent="0.25">
      <c r="A24" s="86" t="s">
        <v>98</v>
      </c>
      <c r="B24" s="68">
        <f>VLOOKUP($A24,'Return Data'!$A$7:$R$526,2,0)</f>
        <v>43973</v>
      </c>
      <c r="C24" s="69">
        <f>VLOOKUP($A24,'Return Data'!$A$7:$R$526,3,0)</f>
        <v>16.294699999999999</v>
      </c>
      <c r="D24" s="69">
        <f>VLOOKUP($A24,'Return Data'!$A$7:$R$526,10,0)</f>
        <v>17.680387017240299</v>
      </c>
      <c r="E24" s="70">
        <f t="shared" si="0"/>
        <v>17</v>
      </c>
      <c r="F24" s="69">
        <f>VLOOKUP($A24,'Return Data'!$A$7:$R$526,11,0)</f>
        <v>6.9920238943759401</v>
      </c>
      <c r="G24" s="70">
        <f t="shared" si="0"/>
        <v>19</v>
      </c>
      <c r="H24" s="69">
        <f>VLOOKUP($A24,'Return Data'!$A$7:$R$526,12,0)</f>
        <v>9.8276783569859507</v>
      </c>
      <c r="I24" s="70">
        <f t="shared" ref="I24" si="81">RANK(H24,H$8:H$41,0)</f>
        <v>15</v>
      </c>
      <c r="J24" s="69">
        <f>VLOOKUP($A24,'Return Data'!$A$7:$R$526,13,0)</f>
        <v>7.692589433957</v>
      </c>
      <c r="K24" s="70">
        <f t="shared" ref="K24" si="82">RANK(J24,J$8:J$41,0)</f>
        <v>21</v>
      </c>
      <c r="L24" s="69">
        <f>VLOOKUP($A24,'Return Data'!$A$7:$R$526,14,0)</f>
        <v>6.4037727277026004</v>
      </c>
      <c r="M24" s="70">
        <f t="shared" ref="M24" si="83">RANK(L24,L$8:L$41,0)</f>
        <v>23</v>
      </c>
      <c r="N24" s="69">
        <f>VLOOKUP($A24,'Return Data'!$A$7:$R$526,18,0)</f>
        <v>0</v>
      </c>
      <c r="O24" s="70">
        <f t="shared" ref="O24" si="84">RANK(N24,N$8:N$41,0)</f>
        <v>1</v>
      </c>
      <c r="P24" s="69">
        <f>VLOOKUP($A24,'Return Data'!$A$7:$R$526,15,0)</f>
        <v>4.77535340345778</v>
      </c>
      <c r="Q24" s="70">
        <f t="shared" ref="Q24" si="85">RANK(P24,P$8:P$41,0)</f>
        <v>19</v>
      </c>
      <c r="R24" s="69">
        <f>VLOOKUP($A24,'Return Data'!$A$7:$R$526,17,0)</f>
        <v>7.6255077995353497</v>
      </c>
      <c r="S24" s="71">
        <f t="shared" ref="S24" si="86">RANK(R24,R$8:R$41,0)</f>
        <v>32</v>
      </c>
    </row>
    <row r="25" spans="1:19" x14ac:dyDescent="0.25">
      <c r="A25" s="86" t="s">
        <v>99</v>
      </c>
      <c r="B25" s="68">
        <f>VLOOKUP($A25,'Return Data'!$A$7:$R$526,2,0)</f>
        <v>43973</v>
      </c>
      <c r="C25" s="69">
        <f>VLOOKUP($A25,'Return Data'!$A$7:$R$526,3,0)</f>
        <v>26.210999999999999</v>
      </c>
      <c r="D25" s="69">
        <f>VLOOKUP($A25,'Return Data'!$A$7:$R$526,10,0)</f>
        <v>34.173697484594904</v>
      </c>
      <c r="E25" s="70">
        <f t="shared" si="0"/>
        <v>1</v>
      </c>
      <c r="F25" s="69">
        <f>VLOOKUP($A25,'Return Data'!$A$7:$R$526,11,0)</f>
        <v>21.011027154634601</v>
      </c>
      <c r="G25" s="70">
        <f t="shared" si="0"/>
        <v>2</v>
      </c>
      <c r="H25" s="69">
        <f>VLOOKUP($A25,'Return Data'!$A$7:$R$526,12,0)</f>
        <v>17.513415734390701</v>
      </c>
      <c r="I25" s="70">
        <f t="shared" ref="I25" si="87">RANK(H25,H$8:H$41,0)</f>
        <v>2</v>
      </c>
      <c r="J25" s="69">
        <f>VLOOKUP($A25,'Return Data'!$A$7:$R$526,13,0)</f>
        <v>13.4441504144711</v>
      </c>
      <c r="K25" s="70">
        <f t="shared" ref="K25" si="88">RANK(J25,J$8:J$41,0)</f>
        <v>2</v>
      </c>
      <c r="L25" s="69">
        <f>VLOOKUP($A25,'Return Data'!$A$7:$R$526,14,0)</f>
        <v>16.582154082745799</v>
      </c>
      <c r="M25" s="70">
        <f t="shared" ref="M25" si="89">RANK(L25,L$8:L$41,0)</f>
        <v>2</v>
      </c>
      <c r="N25" s="69">
        <f>VLOOKUP($A25,'Return Data'!$A$7:$R$526,18,0)</f>
        <v>0</v>
      </c>
      <c r="O25" s="70">
        <f t="shared" ref="O25" si="90">RANK(N25,N$8:N$41,0)</f>
        <v>1</v>
      </c>
      <c r="P25" s="69">
        <f>VLOOKUP($A25,'Return Data'!$A$7:$R$526,15,0)</f>
        <v>9.6999735051890497</v>
      </c>
      <c r="Q25" s="70">
        <f t="shared" ref="Q25" si="91">RANK(P25,P$8:P$41,0)</f>
        <v>2</v>
      </c>
      <c r="R25" s="69">
        <f>VLOOKUP($A25,'Return Data'!$A$7:$R$526,17,0)</f>
        <v>14.121754176611001</v>
      </c>
      <c r="S25" s="71">
        <f t="shared" ref="S25" si="92">RANK(R25,R$8:R$41,0)</f>
        <v>9</v>
      </c>
    </row>
    <row r="26" spans="1:19" x14ac:dyDescent="0.25">
      <c r="A26" s="86" t="s">
        <v>100</v>
      </c>
      <c r="B26" s="68">
        <f>VLOOKUP($A26,'Return Data'!$A$7:$R$526,2,0)</f>
        <v>43973</v>
      </c>
      <c r="C26" s="69">
        <f>VLOOKUP($A26,'Return Data'!$A$7:$R$526,3,0)</f>
        <v>15.863899999999999</v>
      </c>
      <c r="D26" s="69">
        <f>VLOOKUP($A26,'Return Data'!$A$7:$R$526,10,0)</f>
        <v>-4.2264477276915402</v>
      </c>
      <c r="E26" s="70">
        <f t="shared" si="0"/>
        <v>30</v>
      </c>
      <c r="F26" s="69">
        <f>VLOOKUP($A26,'Return Data'!$A$7:$R$526,11,0)</f>
        <v>1.9401306713604201</v>
      </c>
      <c r="G26" s="70">
        <f t="shared" si="0"/>
        <v>27</v>
      </c>
      <c r="H26" s="69">
        <f>VLOOKUP($A26,'Return Data'!$A$7:$R$526,12,0)</f>
        <v>5.4793299564054401</v>
      </c>
      <c r="I26" s="70">
        <f t="shared" ref="I26" si="93">RANK(H26,H$8:H$41,0)</f>
        <v>26</v>
      </c>
      <c r="J26" s="69">
        <f>VLOOKUP($A26,'Return Data'!$A$7:$R$526,13,0)</f>
        <v>6.2597242146837697</v>
      </c>
      <c r="K26" s="70">
        <f t="shared" ref="K26" si="94">RANK(J26,J$8:J$41,0)</f>
        <v>23</v>
      </c>
      <c r="L26" s="69">
        <f>VLOOKUP($A26,'Return Data'!$A$7:$R$526,14,0)</f>
        <v>6.8376589819413702</v>
      </c>
      <c r="M26" s="70">
        <f t="shared" ref="M26" si="95">RANK(L26,L$8:L$41,0)</f>
        <v>22</v>
      </c>
      <c r="N26" s="69">
        <f>VLOOKUP($A26,'Return Data'!$A$7:$R$526,18,0)</f>
        <v>0</v>
      </c>
      <c r="O26" s="70">
        <f t="shared" ref="O26" si="96">RANK(N26,N$8:N$41,0)</f>
        <v>1</v>
      </c>
      <c r="P26" s="69">
        <f>VLOOKUP($A26,'Return Data'!$A$7:$R$526,15,0)</f>
        <v>6.9299715264320501</v>
      </c>
      <c r="Q26" s="70">
        <f t="shared" ref="Q26" si="97">RANK(P26,P$8:P$41,0)</f>
        <v>17</v>
      </c>
      <c r="R26" s="69">
        <f>VLOOKUP($A26,'Return Data'!$A$7:$R$526,17,0)</f>
        <v>8.4798870839936598</v>
      </c>
      <c r="S26" s="71">
        <f t="shared" ref="S26" si="98">RANK(R26,R$8:R$41,0)</f>
        <v>31</v>
      </c>
    </row>
    <row r="27" spans="1:19" x14ac:dyDescent="0.25">
      <c r="A27" s="86" t="s">
        <v>101</v>
      </c>
      <c r="B27" s="68">
        <f>VLOOKUP($A27,'Return Data'!$A$7:$R$526,2,0)</f>
        <v>43973</v>
      </c>
      <c r="C27" s="69">
        <f>VLOOKUP($A27,'Return Data'!$A$7:$R$526,3,0)</f>
        <v>1134.2557999999999</v>
      </c>
      <c r="D27" s="69">
        <f>VLOOKUP($A27,'Return Data'!$A$7:$R$526,10,0)</f>
        <v>8.4555412389056706</v>
      </c>
      <c r="E27" s="70">
        <f t="shared" si="0"/>
        <v>23</v>
      </c>
      <c r="F27" s="69">
        <f>VLOOKUP($A27,'Return Data'!$A$7:$R$526,11,0)</f>
        <v>6.1628682854397798</v>
      </c>
      <c r="G27" s="70">
        <f t="shared" si="0"/>
        <v>25</v>
      </c>
      <c r="H27" s="69">
        <f>VLOOKUP($A27,'Return Data'!$A$7:$R$526,12,0)</f>
        <v>6.6640658778984596</v>
      </c>
      <c r="I27" s="70">
        <f t="shared" ref="I27" si="99">RANK(H27,H$8:H$41,0)</f>
        <v>24</v>
      </c>
      <c r="J27" s="69">
        <f>VLOOKUP($A27,'Return Data'!$A$7:$R$526,13,0)</f>
        <v>7.0417950767399802</v>
      </c>
      <c r="K27" s="70">
        <f t="shared" ref="K27" si="100">RANK(J27,J$8:J$41,0)</f>
        <v>22</v>
      </c>
      <c r="L27" s="69">
        <f>VLOOKUP($A27,'Return Data'!$A$7:$R$526,14,0)</f>
        <v>8.6254005178803403</v>
      </c>
      <c r="M27" s="70">
        <f t="shared" ref="M27" si="101">RANK(L27,L$8:L$41,0)</f>
        <v>21</v>
      </c>
      <c r="N27" s="69"/>
      <c r="O27" s="70"/>
      <c r="P27" s="69"/>
      <c r="Q27" s="70"/>
      <c r="R27" s="69">
        <f>VLOOKUP($A27,'Return Data'!$A$7:$R$526,17,0)</f>
        <v>9.1595078504672802</v>
      </c>
      <c r="S27" s="71">
        <f t="shared" ref="S27" si="102">RANK(R27,R$8:R$41,0)</f>
        <v>27</v>
      </c>
    </row>
    <row r="28" spans="1:19" x14ac:dyDescent="0.25">
      <c r="A28" s="86" t="s">
        <v>102</v>
      </c>
      <c r="B28" s="68">
        <f>VLOOKUP($A28,'Return Data'!$A$7:$R$526,2,0)</f>
        <v>43973</v>
      </c>
      <c r="C28" s="69">
        <f>VLOOKUP($A28,'Return Data'!$A$7:$R$526,3,0)</f>
        <v>30.910599999999999</v>
      </c>
      <c r="D28" s="69">
        <f>VLOOKUP($A28,'Return Data'!$A$7:$R$526,10,0)</f>
        <v>10.9053618836229</v>
      </c>
      <c r="E28" s="70">
        <f t="shared" si="0"/>
        <v>21</v>
      </c>
      <c r="F28" s="69">
        <f>VLOOKUP($A28,'Return Data'!$A$7:$R$526,11,0)</f>
        <v>6.3202553259472802</v>
      </c>
      <c r="G28" s="70">
        <f t="shared" si="0"/>
        <v>24</v>
      </c>
      <c r="H28" s="69">
        <f>VLOOKUP($A28,'Return Data'!$A$7:$R$526,12,0)</f>
        <v>6.6689372641411397</v>
      </c>
      <c r="I28" s="70">
        <f t="shared" ref="I28" si="103">RANK(H28,H$8:H$41,0)</f>
        <v>23</v>
      </c>
      <c r="J28" s="69">
        <f>VLOOKUP($A28,'Return Data'!$A$7:$R$526,13,0)</f>
        <v>6.1708606524841301</v>
      </c>
      <c r="K28" s="70">
        <f t="shared" ref="K28" si="104">RANK(J28,J$8:J$41,0)</f>
        <v>24</v>
      </c>
      <c r="L28" s="69">
        <f>VLOOKUP($A28,'Return Data'!$A$7:$R$526,14,0)</f>
        <v>6.3037363377875302</v>
      </c>
      <c r="M28" s="70">
        <f t="shared" ref="M28" si="105">RANK(L28,L$8:L$41,0)</f>
        <v>24</v>
      </c>
      <c r="N28" s="69">
        <f>VLOOKUP($A28,'Return Data'!$A$7:$R$526,18,0)</f>
        <v>0</v>
      </c>
      <c r="O28" s="70">
        <f t="shared" ref="O28" si="106">RANK(N28,N$8:N$41,0)</f>
        <v>1</v>
      </c>
      <c r="P28" s="69">
        <f>VLOOKUP($A28,'Return Data'!$A$7:$R$526,15,0)</f>
        <v>7.4799730085506697</v>
      </c>
      <c r="Q28" s="70">
        <f t="shared" ref="Q28" si="107">RANK(P28,P$8:P$41,0)</f>
        <v>14</v>
      </c>
      <c r="R28" s="69">
        <f>VLOOKUP($A28,'Return Data'!$A$7:$R$526,17,0)</f>
        <v>12.358110427461099</v>
      </c>
      <c r="S28" s="71">
        <f t="shared" ref="S28" si="108">RANK(R28,R$8:R$41,0)</f>
        <v>14</v>
      </c>
    </row>
    <row r="29" spans="1:19" x14ac:dyDescent="0.25">
      <c r="A29" s="86" t="s">
        <v>103</v>
      </c>
      <c r="B29" s="68">
        <f>VLOOKUP($A29,'Return Data'!$A$7:$R$526,2,0)</f>
        <v>43973</v>
      </c>
      <c r="C29" s="69">
        <f>VLOOKUP($A29,'Return Data'!$A$7:$R$526,3,0)</f>
        <v>27.505099999999999</v>
      </c>
      <c r="D29" s="69">
        <f>VLOOKUP($A29,'Return Data'!$A$7:$R$526,10,0)</f>
        <v>24.125550451175201</v>
      </c>
      <c r="E29" s="70">
        <f t="shared" si="0"/>
        <v>10</v>
      </c>
      <c r="F29" s="69">
        <f>VLOOKUP($A29,'Return Data'!$A$7:$R$526,11,0)</f>
        <v>10.3803621939394</v>
      </c>
      <c r="G29" s="70">
        <f t="shared" si="0"/>
        <v>16</v>
      </c>
      <c r="H29" s="69">
        <f>VLOOKUP($A29,'Return Data'!$A$7:$R$526,12,0)</f>
        <v>10.9578938360269</v>
      </c>
      <c r="I29" s="70">
        <f t="shared" ref="I29" si="109">RANK(H29,H$8:H$41,0)</f>
        <v>14</v>
      </c>
      <c r="J29" s="69">
        <f>VLOOKUP($A29,'Return Data'!$A$7:$R$526,13,0)</f>
        <v>10.144055687706301</v>
      </c>
      <c r="K29" s="70">
        <f t="shared" ref="K29" si="110">RANK(J29,J$8:J$41,0)</f>
        <v>11</v>
      </c>
      <c r="L29" s="69">
        <f>VLOOKUP($A29,'Return Data'!$A$7:$R$526,14,0)</f>
        <v>12.4313392832305</v>
      </c>
      <c r="M29" s="70">
        <f t="shared" ref="M29" si="111">RANK(L29,L$8:L$41,0)</f>
        <v>13</v>
      </c>
      <c r="N29" s="69">
        <f>VLOOKUP($A29,'Return Data'!$A$7:$R$526,18,0)</f>
        <v>0</v>
      </c>
      <c r="O29" s="70">
        <f t="shared" ref="O29" si="112">RANK(N29,N$8:N$41,0)</f>
        <v>1</v>
      </c>
      <c r="P29" s="69">
        <f>VLOOKUP($A29,'Return Data'!$A$7:$R$526,15,0)</f>
        <v>9.8490655591180101</v>
      </c>
      <c r="Q29" s="70">
        <f t="shared" ref="Q29" si="113">RANK(P29,P$8:P$41,0)</f>
        <v>1</v>
      </c>
      <c r="R29" s="69">
        <f>VLOOKUP($A29,'Return Data'!$A$7:$R$526,17,0)</f>
        <v>14.592078207376</v>
      </c>
      <c r="S29" s="71">
        <f t="shared" ref="S29" si="114">RANK(R29,R$8:R$41,0)</f>
        <v>8</v>
      </c>
    </row>
    <row r="30" spans="1:19" x14ac:dyDescent="0.25">
      <c r="A30" s="86" t="s">
        <v>104</v>
      </c>
      <c r="B30" s="68">
        <f>VLOOKUP($A30,'Return Data'!$A$7:$R$526,2,0)</f>
        <v>43973</v>
      </c>
      <c r="C30" s="69">
        <f>VLOOKUP($A30,'Return Data'!$A$7:$R$526,3,0)</f>
        <v>22.684699999999999</v>
      </c>
      <c r="D30" s="69">
        <f>VLOOKUP($A30,'Return Data'!$A$7:$R$526,10,0)</f>
        <v>27.404477499812302</v>
      </c>
      <c r="E30" s="70">
        <f t="shared" si="0"/>
        <v>6</v>
      </c>
      <c r="F30" s="69">
        <f>VLOOKUP($A30,'Return Data'!$A$7:$R$526,11,0)</f>
        <v>15.639132068375</v>
      </c>
      <c r="G30" s="70">
        <f t="shared" si="0"/>
        <v>8</v>
      </c>
      <c r="H30" s="69">
        <f>VLOOKUP($A30,'Return Data'!$A$7:$R$526,12,0)</f>
        <v>12.957407010110201</v>
      </c>
      <c r="I30" s="70">
        <f t="shared" ref="I30" si="115">RANK(H30,H$8:H$41,0)</f>
        <v>12</v>
      </c>
      <c r="J30" s="69">
        <f>VLOOKUP($A30,'Return Data'!$A$7:$R$526,13,0)</f>
        <v>10.6552346441179</v>
      </c>
      <c r="K30" s="70">
        <f t="shared" ref="K30" si="116">RANK(J30,J$8:J$41,0)</f>
        <v>8</v>
      </c>
      <c r="L30" s="69">
        <f>VLOOKUP($A30,'Return Data'!$A$7:$R$526,14,0)</f>
        <v>12.919342379398699</v>
      </c>
      <c r="M30" s="70">
        <f t="shared" ref="M30" si="117">RANK(L30,L$8:L$41,0)</f>
        <v>9</v>
      </c>
      <c r="N30" s="69">
        <f>VLOOKUP($A30,'Return Data'!$A$7:$R$526,18,0)</f>
        <v>0</v>
      </c>
      <c r="O30" s="70">
        <f t="shared" ref="O30" si="118">RANK(N30,N$8:N$41,0)</f>
        <v>1</v>
      </c>
      <c r="P30" s="69">
        <f>VLOOKUP($A30,'Return Data'!$A$7:$R$526,15,0)</f>
        <v>8.7480525833476097</v>
      </c>
      <c r="Q30" s="70">
        <f t="shared" ref="Q30" si="119">RANK(P30,P$8:P$41,0)</f>
        <v>8</v>
      </c>
      <c r="R30" s="69">
        <f>VLOOKUP($A30,'Return Data'!$A$7:$R$526,17,0)</f>
        <v>9.2339758675708001</v>
      </c>
      <c r="S30" s="71">
        <f t="shared" ref="S30" si="120">RANK(R30,R$8:R$41,0)</f>
        <v>26</v>
      </c>
    </row>
    <row r="31" spans="1:19" x14ac:dyDescent="0.25">
      <c r="A31" s="86" t="s">
        <v>105</v>
      </c>
      <c r="B31" s="68">
        <f>VLOOKUP($A31,'Return Data'!$A$7:$R$526,2,0)</f>
        <v>43973</v>
      </c>
      <c r="C31" s="69">
        <f>VLOOKUP($A31,'Return Data'!$A$7:$R$526,3,0)</f>
        <v>12.8977</v>
      </c>
      <c r="D31" s="69">
        <f>VLOOKUP($A31,'Return Data'!$A$7:$R$526,10,0)</f>
        <v>26.299690556154101</v>
      </c>
      <c r="E31" s="70">
        <f t="shared" si="0"/>
        <v>8</v>
      </c>
      <c r="F31" s="69">
        <f>VLOOKUP($A31,'Return Data'!$A$7:$R$526,11,0)</f>
        <v>22.383172361431299</v>
      </c>
      <c r="G31" s="70">
        <f t="shared" si="0"/>
        <v>1</v>
      </c>
      <c r="H31" s="69">
        <f>VLOOKUP($A31,'Return Data'!$A$7:$R$526,12,0)</f>
        <v>16.2729882672547</v>
      </c>
      <c r="I31" s="70">
        <f t="shared" ref="I31" si="121">RANK(H31,H$8:H$41,0)</f>
        <v>3</v>
      </c>
      <c r="J31" s="69">
        <f>VLOOKUP($A31,'Return Data'!$A$7:$R$526,13,0)</f>
        <v>12.2478460519382</v>
      </c>
      <c r="K31" s="70">
        <f t="shared" ref="K31" si="122">RANK(J31,J$8:J$41,0)</f>
        <v>5</v>
      </c>
      <c r="L31" s="69">
        <f>VLOOKUP($A31,'Return Data'!$A$7:$R$526,14,0)</f>
        <v>16.2275037277753</v>
      </c>
      <c r="M31" s="70">
        <f t="shared" ref="M31" si="123">RANK(L31,L$8:L$41,0)</f>
        <v>4</v>
      </c>
      <c r="N31" s="69">
        <f>VLOOKUP($A31,'Return Data'!$A$7:$R$526,18,0)</f>
        <v>0</v>
      </c>
      <c r="O31" s="70">
        <f t="shared" ref="O31" si="124">RANK(N31,N$8:N$41,0)</f>
        <v>1</v>
      </c>
      <c r="P31" s="69"/>
      <c r="Q31" s="70"/>
      <c r="R31" s="69">
        <f>VLOOKUP($A31,'Return Data'!$A$7:$R$526,17,0)</f>
        <v>9.1572337662337695</v>
      </c>
      <c r="S31" s="71">
        <f t="shared" ref="S31" si="125">RANK(R31,R$8:R$41,0)</f>
        <v>28</v>
      </c>
    </row>
    <row r="32" spans="1:19" x14ac:dyDescent="0.25">
      <c r="A32" s="86" t="s">
        <v>106</v>
      </c>
      <c r="B32" s="68">
        <f>VLOOKUP($A32,'Return Data'!$A$7:$R$526,2,0)</f>
        <v>43973</v>
      </c>
      <c r="C32" s="69">
        <f>VLOOKUP($A32,'Return Data'!$A$7:$R$526,3,0)</f>
        <v>27.8719</v>
      </c>
      <c r="D32" s="69">
        <f>VLOOKUP($A32,'Return Data'!$A$7:$R$526,10,0)</f>
        <v>18.4973926557273</v>
      </c>
      <c r="E32" s="70">
        <f t="shared" si="0"/>
        <v>14</v>
      </c>
      <c r="F32" s="69">
        <f>VLOOKUP($A32,'Return Data'!$A$7:$R$526,11,0)</f>
        <v>18.428803484698999</v>
      </c>
      <c r="G32" s="70">
        <f t="shared" si="0"/>
        <v>4</v>
      </c>
      <c r="H32" s="69">
        <f>VLOOKUP($A32,'Return Data'!$A$7:$R$526,12,0)</f>
        <v>13.3151772433469</v>
      </c>
      <c r="I32" s="70">
        <f t="shared" ref="I32" si="126">RANK(H32,H$8:H$41,0)</f>
        <v>8</v>
      </c>
      <c r="J32" s="69">
        <f>VLOOKUP($A32,'Return Data'!$A$7:$R$526,13,0)</f>
        <v>9.8774571380725291</v>
      </c>
      <c r="K32" s="70">
        <f t="shared" ref="K32" si="127">RANK(J32,J$8:J$41,0)</f>
        <v>12</v>
      </c>
      <c r="L32" s="69">
        <f>VLOOKUP($A32,'Return Data'!$A$7:$R$526,14,0)</f>
        <v>12.600150534132499</v>
      </c>
      <c r="M32" s="70">
        <f t="shared" ref="M32" si="128">RANK(L32,L$8:L$41,0)</f>
        <v>12</v>
      </c>
      <c r="N32" s="69">
        <f>VLOOKUP($A32,'Return Data'!$A$7:$R$526,18,0)</f>
        <v>0</v>
      </c>
      <c r="O32" s="70">
        <f t="shared" ref="O32" si="129">RANK(N32,N$8:N$41,0)</f>
        <v>1</v>
      </c>
      <c r="P32" s="69">
        <f>VLOOKUP($A32,'Return Data'!$A$7:$R$526,15,0)</f>
        <v>7.7936635069524698</v>
      </c>
      <c r="Q32" s="70">
        <f t="shared" ref="Q32" si="130">RANK(P32,P$8:P$41,0)</f>
        <v>12</v>
      </c>
      <c r="R32" s="69">
        <f>VLOOKUP($A32,'Return Data'!$A$7:$R$526,17,0)</f>
        <v>11.510929062996301</v>
      </c>
      <c r="S32" s="71">
        <f t="shared" ref="S32" si="131">RANK(R32,R$8:R$41,0)</f>
        <v>19</v>
      </c>
    </row>
    <row r="33" spans="1:19" x14ac:dyDescent="0.25">
      <c r="A33" s="86" t="s">
        <v>107</v>
      </c>
      <c r="B33" s="68">
        <f>VLOOKUP($A33,'Return Data'!$A$7:$R$526,2,0)</f>
        <v>43973</v>
      </c>
      <c r="C33" s="69">
        <f>VLOOKUP($A33,'Return Data'!$A$7:$R$526,3,0)</f>
        <v>2019.5001999999999</v>
      </c>
      <c r="D33" s="69">
        <f>VLOOKUP($A33,'Return Data'!$A$7:$R$526,10,0)</f>
        <v>28.407919816608299</v>
      </c>
      <c r="E33" s="70">
        <f t="shared" si="0"/>
        <v>4</v>
      </c>
      <c r="F33" s="69">
        <f>VLOOKUP($A33,'Return Data'!$A$7:$R$526,11,0)</f>
        <v>10.014290384227399</v>
      </c>
      <c r="G33" s="70">
        <f t="shared" si="0"/>
        <v>17</v>
      </c>
      <c r="H33" s="69">
        <f>VLOOKUP($A33,'Return Data'!$A$7:$R$526,12,0)</f>
        <v>11.858126427452</v>
      </c>
      <c r="I33" s="70">
        <f t="shared" ref="I33" si="132">RANK(H33,H$8:H$41,0)</f>
        <v>13</v>
      </c>
      <c r="J33" s="69">
        <f>VLOOKUP($A33,'Return Data'!$A$7:$R$526,13,0)</f>
        <v>9.7909830655066106</v>
      </c>
      <c r="K33" s="70">
        <f t="shared" ref="K33" si="133">RANK(J33,J$8:J$41,0)</f>
        <v>14</v>
      </c>
      <c r="L33" s="69">
        <f>VLOOKUP($A33,'Return Data'!$A$7:$R$526,14,0)</f>
        <v>12.658536030947699</v>
      </c>
      <c r="M33" s="70">
        <f t="shared" ref="M33" si="134">RANK(L33,L$8:L$41,0)</f>
        <v>11</v>
      </c>
      <c r="N33" s="69">
        <f>VLOOKUP($A33,'Return Data'!$A$7:$R$526,18,0)</f>
        <v>0</v>
      </c>
      <c r="O33" s="70">
        <f t="shared" ref="O33" si="135">RANK(N33,N$8:N$41,0)</f>
        <v>1</v>
      </c>
      <c r="P33" s="69">
        <f>VLOOKUP($A33,'Return Data'!$A$7:$R$526,15,0)</f>
        <v>9.0866231962911197</v>
      </c>
      <c r="Q33" s="70">
        <f t="shared" ref="Q33" si="136">RANK(P33,P$8:P$41,0)</f>
        <v>7</v>
      </c>
      <c r="R33" s="69">
        <f>VLOOKUP($A33,'Return Data'!$A$7:$R$526,17,0)</f>
        <v>12.188587389453</v>
      </c>
      <c r="S33" s="71">
        <f t="shared" ref="S33" si="137">RANK(R33,R$8:R$41,0)</f>
        <v>15</v>
      </c>
    </row>
    <row r="34" spans="1:19" x14ac:dyDescent="0.25">
      <c r="A34" s="86" t="s">
        <v>108</v>
      </c>
      <c r="B34" s="68">
        <f>VLOOKUP($A34,'Return Data'!$A$7:$R$526,2,0)</f>
        <v>43973</v>
      </c>
      <c r="C34" s="69">
        <f>VLOOKUP($A34,'Return Data'!$A$7:$R$526,3,0)</f>
        <v>30.2362</v>
      </c>
      <c r="D34" s="69">
        <f>VLOOKUP($A34,'Return Data'!$A$7:$R$526,10,0)</f>
        <v>-36.411391660517403</v>
      </c>
      <c r="E34" s="70">
        <f t="shared" si="0"/>
        <v>33</v>
      </c>
      <c r="F34" s="69">
        <f>VLOOKUP($A34,'Return Data'!$A$7:$R$526,11,0)</f>
        <v>-3.2276164159737202</v>
      </c>
      <c r="G34" s="70">
        <f t="shared" si="0"/>
        <v>30</v>
      </c>
      <c r="H34" s="69">
        <f>VLOOKUP($A34,'Return Data'!$A$7:$R$526,12,0)</f>
        <v>2.15128441571101</v>
      </c>
      <c r="I34" s="70">
        <f t="shared" ref="I34" si="138">RANK(H34,H$8:H$41,0)</f>
        <v>28</v>
      </c>
      <c r="J34" s="69">
        <f>VLOOKUP($A34,'Return Data'!$A$7:$R$526,13,0)</f>
        <v>2.9883077604158501</v>
      </c>
      <c r="K34" s="70">
        <f t="shared" ref="K34" si="139">RANK(J34,J$8:J$41,0)</f>
        <v>28</v>
      </c>
      <c r="L34" s="69">
        <f>VLOOKUP($A34,'Return Data'!$A$7:$R$526,14,0)</f>
        <v>-3.4401940212212101</v>
      </c>
      <c r="M34" s="70">
        <f t="shared" ref="M34" si="140">RANK(L34,L$8:L$41,0)</f>
        <v>31</v>
      </c>
      <c r="N34" s="69">
        <f>VLOOKUP($A34,'Return Data'!$A$7:$R$526,18,0)</f>
        <v>0</v>
      </c>
      <c r="O34" s="70">
        <f t="shared" ref="O34" si="141">RANK(N34,N$8:N$41,0)</f>
        <v>1</v>
      </c>
      <c r="P34" s="69">
        <f>VLOOKUP($A34,'Return Data'!$A$7:$R$526,15,0)</f>
        <v>2.0301542308215099</v>
      </c>
      <c r="Q34" s="70">
        <f t="shared" ref="Q34" si="142">RANK(P34,P$8:P$41,0)</f>
        <v>28</v>
      </c>
      <c r="R34" s="69">
        <f>VLOOKUP($A34,'Return Data'!$A$7:$R$526,17,0)</f>
        <v>11.833110975865401</v>
      </c>
      <c r="S34" s="71">
        <f t="shared" ref="S34" si="143">RANK(R34,R$8:R$41,0)</f>
        <v>17</v>
      </c>
    </row>
    <row r="35" spans="1:19" x14ac:dyDescent="0.25">
      <c r="A35" s="86" t="s">
        <v>109</v>
      </c>
      <c r="B35" s="68">
        <f>VLOOKUP($A35,'Return Data'!$A$7:$R$526,2,0)</f>
        <v>43973</v>
      </c>
      <c r="C35" s="69">
        <f>VLOOKUP($A35,'Return Data'!$A$7:$R$526,3,0)</f>
        <v>62.888300000000001</v>
      </c>
      <c r="D35" s="69">
        <f>VLOOKUP($A35,'Return Data'!$A$7:$R$526,10,0)</f>
        <v>6.59791001522545</v>
      </c>
      <c r="E35" s="70">
        <f t="shared" si="0"/>
        <v>25</v>
      </c>
      <c r="F35" s="69">
        <f>VLOOKUP($A35,'Return Data'!$A$7:$R$526,11,0)</f>
        <v>6.1586275144437002</v>
      </c>
      <c r="G35" s="70">
        <f t="shared" si="0"/>
        <v>26</v>
      </c>
      <c r="H35" s="69">
        <f>VLOOKUP($A35,'Return Data'!$A$7:$R$526,12,0)</f>
        <v>6.3112474211612399</v>
      </c>
      <c r="I35" s="70">
        <f t="shared" ref="I35" si="144">RANK(H35,H$8:H$41,0)</f>
        <v>25</v>
      </c>
      <c r="J35" s="69">
        <f>VLOOKUP($A35,'Return Data'!$A$7:$R$526,13,0)</f>
        <v>6.0690291198983903</v>
      </c>
      <c r="K35" s="70">
        <f t="shared" ref="K35" si="145">RANK(J35,J$8:J$41,0)</f>
        <v>25</v>
      </c>
      <c r="L35" s="69">
        <f>VLOOKUP($A35,'Return Data'!$A$7:$R$526,14,0)</f>
        <v>6.1901341151966403</v>
      </c>
      <c r="M35" s="70">
        <f t="shared" ref="M35" si="146">RANK(L35,L$8:L$41,0)</f>
        <v>25</v>
      </c>
      <c r="N35" s="69">
        <f>VLOOKUP($A35,'Return Data'!$A$7:$R$526,18,0)</f>
        <v>0</v>
      </c>
      <c r="O35" s="70">
        <f t="shared" ref="O35" si="147">RANK(N35,N$8:N$41,0)</f>
        <v>1</v>
      </c>
      <c r="P35" s="69">
        <f>VLOOKUP($A35,'Return Data'!$A$7:$R$526,15,0)</f>
        <v>4.5762858978866898</v>
      </c>
      <c r="Q35" s="70">
        <f t="shared" ref="Q35" si="148">RANK(P35,P$8:P$41,0)</f>
        <v>21</v>
      </c>
      <c r="R35" s="69">
        <f>VLOOKUP($A35,'Return Data'!$A$7:$R$526,17,0)</f>
        <v>24.022187033349901</v>
      </c>
      <c r="S35" s="71">
        <f t="shared" ref="S35" si="149">RANK(R35,R$8:R$41,0)</f>
        <v>1</v>
      </c>
    </row>
    <row r="36" spans="1:19" x14ac:dyDescent="0.25">
      <c r="A36" s="86" t="s">
        <v>110</v>
      </c>
      <c r="B36" s="68">
        <f>VLOOKUP($A36,'Return Data'!$A$7:$R$526,2,0)</f>
        <v>43973</v>
      </c>
      <c r="C36" s="69">
        <f>VLOOKUP($A36,'Return Data'!$A$7:$R$526,3,0)</f>
        <v>15.690899999999999</v>
      </c>
      <c r="D36" s="69">
        <f>VLOOKUP($A36,'Return Data'!$A$7:$R$526,10,0)</f>
        <v>10.0303505412547</v>
      </c>
      <c r="E36" s="70">
        <f t="shared" si="0"/>
        <v>22</v>
      </c>
      <c r="F36" s="69">
        <f>VLOOKUP($A36,'Return Data'!$A$7:$R$526,11,0)</f>
        <v>11.633662730951199</v>
      </c>
      <c r="G36" s="70">
        <f t="shared" si="0"/>
        <v>13</v>
      </c>
      <c r="H36" s="69">
        <f>VLOOKUP($A36,'Return Data'!$A$7:$R$526,12,0)</f>
        <v>13.336794047074401</v>
      </c>
      <c r="I36" s="70">
        <f t="shared" ref="I36" si="150">RANK(H36,H$8:H$41,0)</f>
        <v>7</v>
      </c>
      <c r="J36" s="69">
        <f>VLOOKUP($A36,'Return Data'!$A$7:$R$526,13,0)</f>
        <v>10.285673352177101</v>
      </c>
      <c r="K36" s="70">
        <f t="shared" ref="K36" si="151">RANK(J36,J$8:J$41,0)</f>
        <v>9</v>
      </c>
      <c r="L36" s="69">
        <f>VLOOKUP($A36,'Return Data'!$A$7:$R$526,14,0)</f>
        <v>13.2504863177299</v>
      </c>
      <c r="M36" s="70">
        <f t="shared" ref="M36" si="152">RANK(L36,L$8:L$41,0)</f>
        <v>7</v>
      </c>
      <c r="N36" s="69">
        <f>VLOOKUP($A36,'Return Data'!$A$7:$R$526,18,0)</f>
        <v>0</v>
      </c>
      <c r="O36" s="70">
        <f t="shared" ref="O36" si="153">RANK(N36,N$8:N$41,0)</f>
        <v>1</v>
      </c>
      <c r="P36" s="69">
        <f>VLOOKUP($A36,'Return Data'!$A$7:$R$526,15,0)</f>
        <v>8.5163578596323894</v>
      </c>
      <c r="Q36" s="70">
        <f t="shared" ref="Q36" si="154">RANK(P36,P$8:P$41,0)</f>
        <v>10</v>
      </c>
      <c r="R36" s="69">
        <f>VLOOKUP($A36,'Return Data'!$A$7:$R$526,17,0)</f>
        <v>11.292287793411001</v>
      </c>
      <c r="S36" s="71">
        <f t="shared" ref="S36" si="155">RANK(R36,R$8:R$41,0)</f>
        <v>20</v>
      </c>
    </row>
    <row r="37" spans="1:19" x14ac:dyDescent="0.25">
      <c r="A37" s="86" t="s">
        <v>111</v>
      </c>
      <c r="B37" s="68">
        <f>VLOOKUP($A37,'Return Data'!$A$7:$R$526,2,0)</f>
        <v>43973</v>
      </c>
      <c r="C37" s="69">
        <f>VLOOKUP($A37,'Return Data'!$A$7:$R$526,3,0)</f>
        <v>26.8963</v>
      </c>
      <c r="D37" s="69">
        <f>VLOOKUP($A37,'Return Data'!$A$7:$R$526,10,0)</f>
        <v>29.068054376501401</v>
      </c>
      <c r="E37" s="70">
        <f t="shared" si="0"/>
        <v>3</v>
      </c>
      <c r="F37" s="69">
        <f>VLOOKUP($A37,'Return Data'!$A$7:$R$526,11,0)</f>
        <v>17.815992015258701</v>
      </c>
      <c r="G37" s="70">
        <f t="shared" si="0"/>
        <v>5</v>
      </c>
      <c r="H37" s="69">
        <f>VLOOKUP($A37,'Return Data'!$A$7:$R$526,12,0)</f>
        <v>15.796210207119699</v>
      </c>
      <c r="I37" s="70">
        <f t="shared" ref="I37" si="156">RANK(H37,H$8:H$41,0)</f>
        <v>4</v>
      </c>
      <c r="J37" s="69">
        <f>VLOOKUP($A37,'Return Data'!$A$7:$R$526,13,0)</f>
        <v>12.668953784168</v>
      </c>
      <c r="K37" s="70">
        <f t="shared" ref="K37" si="157">RANK(J37,J$8:J$41,0)</f>
        <v>3</v>
      </c>
      <c r="L37" s="69">
        <f>VLOOKUP($A37,'Return Data'!$A$7:$R$526,14,0)</f>
        <v>16.313945832727601</v>
      </c>
      <c r="M37" s="70">
        <f t="shared" ref="M37" si="158">RANK(L37,L$8:L$41,0)</f>
        <v>3</v>
      </c>
      <c r="N37" s="69">
        <f>VLOOKUP($A37,'Return Data'!$A$7:$R$526,18,0)</f>
        <v>0</v>
      </c>
      <c r="O37" s="70">
        <f t="shared" ref="O37" si="159">RANK(N37,N$8:N$41,0)</f>
        <v>1</v>
      </c>
      <c r="P37" s="69">
        <f>VLOOKUP($A37,'Return Data'!$A$7:$R$526,15,0)</f>
        <v>9.6696873770963592</v>
      </c>
      <c r="Q37" s="70">
        <f t="shared" ref="Q37" si="160">RANK(P37,P$8:P$41,0)</f>
        <v>3</v>
      </c>
      <c r="R37" s="69">
        <f>VLOOKUP($A37,'Return Data'!$A$7:$R$526,17,0)</f>
        <v>10.3233168731168</v>
      </c>
      <c r="S37" s="71">
        <f t="shared" ref="S37" si="161">RANK(R37,R$8:R$41,0)</f>
        <v>23</v>
      </c>
    </row>
    <row r="38" spans="1:19" x14ac:dyDescent="0.25">
      <c r="A38" s="86" t="s">
        <v>112</v>
      </c>
      <c r="B38" s="68">
        <f>VLOOKUP($A38,'Return Data'!$A$7:$R$526,2,0)</f>
        <v>43973</v>
      </c>
      <c r="C38" s="69">
        <f>VLOOKUP($A38,'Return Data'!$A$7:$R$526,3,0)</f>
        <v>30.775099999999998</v>
      </c>
      <c r="D38" s="69">
        <f>VLOOKUP($A38,'Return Data'!$A$7:$R$526,10,0)</f>
        <v>18.172439115015798</v>
      </c>
      <c r="E38" s="70">
        <f t="shared" si="0"/>
        <v>15</v>
      </c>
      <c r="F38" s="69">
        <f>VLOOKUP($A38,'Return Data'!$A$7:$R$526,11,0)</f>
        <v>10.5871397166585</v>
      </c>
      <c r="G38" s="70">
        <f t="shared" si="0"/>
        <v>14</v>
      </c>
      <c r="H38" s="69">
        <f>VLOOKUP($A38,'Return Data'!$A$7:$R$526,12,0)</f>
        <v>9.7829000268024693</v>
      </c>
      <c r="I38" s="70">
        <f t="shared" ref="I38" si="162">RANK(H38,H$8:H$41,0)</f>
        <v>16</v>
      </c>
      <c r="J38" s="69">
        <f>VLOOKUP($A38,'Return Data'!$A$7:$R$526,13,0)</f>
        <v>8.4641540165787195</v>
      </c>
      <c r="K38" s="70">
        <f t="shared" ref="K38" si="163">RANK(J38,J$8:J$41,0)</f>
        <v>15</v>
      </c>
      <c r="L38" s="69">
        <f>VLOOKUP($A38,'Return Data'!$A$7:$R$526,14,0)</f>
        <v>9.09927841353635</v>
      </c>
      <c r="M38" s="70">
        <f t="shared" ref="M38" si="164">RANK(L38,L$8:L$41,0)</f>
        <v>17</v>
      </c>
      <c r="N38" s="69">
        <f>VLOOKUP($A38,'Return Data'!$A$7:$R$526,18,0)</f>
        <v>0</v>
      </c>
      <c r="O38" s="70">
        <f t="shared" ref="O38" si="165">RANK(N38,N$8:N$41,0)</f>
        <v>1</v>
      </c>
      <c r="P38" s="69">
        <f>VLOOKUP($A38,'Return Data'!$A$7:$R$526,15,0)</f>
        <v>6.5476430872461799</v>
      </c>
      <c r="Q38" s="70">
        <f t="shared" ref="Q38" si="166">RANK(P38,P$8:P$41,0)</f>
        <v>18</v>
      </c>
      <c r="R38" s="69">
        <f>VLOOKUP($A38,'Return Data'!$A$7:$R$526,17,0)</f>
        <v>12.4187872584343</v>
      </c>
      <c r="S38" s="71">
        <f t="shared" ref="S38" si="167">RANK(R38,R$8:R$41,0)</f>
        <v>13</v>
      </c>
    </row>
    <row r="39" spans="1:19" x14ac:dyDescent="0.25">
      <c r="A39" s="86" t="s">
        <v>113</v>
      </c>
      <c r="B39" s="68">
        <f>VLOOKUP($A39,'Return Data'!$A$7:$R$526,2,0)</f>
        <v>43973</v>
      </c>
      <c r="C39" s="69">
        <f>VLOOKUP($A39,'Return Data'!$A$7:$R$526,3,0)</f>
        <v>18.194500000000001</v>
      </c>
      <c r="D39" s="69">
        <f>VLOOKUP($A39,'Return Data'!$A$7:$R$526,10,0)</f>
        <v>23.5924975534688</v>
      </c>
      <c r="E39" s="70">
        <f t="shared" si="0"/>
        <v>11</v>
      </c>
      <c r="F39" s="69">
        <f>VLOOKUP($A39,'Return Data'!$A$7:$R$526,11,0)</f>
        <v>14.426795294488301</v>
      </c>
      <c r="G39" s="70">
        <f t="shared" si="0"/>
        <v>9</v>
      </c>
      <c r="H39" s="69">
        <f>VLOOKUP($A39,'Return Data'!$A$7:$R$526,12,0)</f>
        <v>13.096210724026999</v>
      </c>
      <c r="I39" s="70">
        <f t="shared" ref="I39" si="168">RANK(H39,H$8:H$41,0)</f>
        <v>11</v>
      </c>
      <c r="J39" s="69">
        <f>VLOOKUP($A39,'Return Data'!$A$7:$R$526,13,0)</f>
        <v>10.7300661590907</v>
      </c>
      <c r="K39" s="70">
        <f t="shared" ref="K39" si="169">RANK(J39,J$8:J$41,0)</f>
        <v>7</v>
      </c>
      <c r="L39" s="69">
        <f>VLOOKUP($A39,'Return Data'!$A$7:$R$526,14,0)</f>
        <v>13.7100547233828</v>
      </c>
      <c r="M39" s="70">
        <f t="shared" ref="M39" si="170">RANK(L39,L$8:L$41,0)</f>
        <v>6</v>
      </c>
      <c r="N39" s="69">
        <f>VLOOKUP($A39,'Return Data'!$A$7:$R$526,18,0)</f>
        <v>0</v>
      </c>
      <c r="O39" s="70">
        <f t="shared" ref="O39" si="171">RANK(N39,N$8:N$41,0)</f>
        <v>1</v>
      </c>
      <c r="P39" s="69">
        <f>VLOOKUP($A39,'Return Data'!$A$7:$R$526,15,0)</f>
        <v>7.8317387281122102</v>
      </c>
      <c r="Q39" s="70">
        <f t="shared" ref="Q39" si="172">RANK(P39,P$8:P$41,0)</f>
        <v>11</v>
      </c>
      <c r="R39" s="69">
        <f>VLOOKUP($A39,'Return Data'!$A$7:$R$526,17,0)</f>
        <v>9.9006703078450897</v>
      </c>
      <c r="S39" s="71">
        <f t="shared" ref="S39" si="173">RANK(R39,R$8:R$41,0)</f>
        <v>25</v>
      </c>
    </row>
    <row r="40" spans="1:19" x14ac:dyDescent="0.25">
      <c r="A40" s="86" t="s">
        <v>369</v>
      </c>
      <c r="B40" s="68">
        <f>VLOOKUP($A40,'Return Data'!$A$7:$R$526,2,0)</f>
        <v>43973</v>
      </c>
      <c r="C40" s="69">
        <f>VLOOKUP($A40,'Return Data'!$A$7:$R$526,3,0)</f>
        <v>0.36520000000000002</v>
      </c>
      <c r="D40" s="69"/>
      <c r="E40" s="70"/>
      <c r="F40" s="69"/>
      <c r="G40" s="70"/>
      <c r="H40" s="69"/>
      <c r="I40" s="70"/>
      <c r="J40" s="69"/>
      <c r="K40" s="70"/>
      <c r="L40" s="69"/>
      <c r="M40" s="70"/>
      <c r="N40" s="69"/>
      <c r="O40" s="70"/>
      <c r="P40" s="69"/>
      <c r="Q40" s="70"/>
      <c r="R40" s="69">
        <f>VLOOKUP($A40,'Return Data'!$A$7:$R$526,17,0)</f>
        <v>8.8250036856848606</v>
      </c>
      <c r="S40" s="71">
        <f t="shared" ref="S40" si="174">RANK(R40,R$8:R$41,0)</f>
        <v>30</v>
      </c>
    </row>
    <row r="41" spans="1:19" x14ac:dyDescent="0.25">
      <c r="A41" s="86" t="s">
        <v>114</v>
      </c>
      <c r="B41" s="68">
        <f>VLOOKUP($A41,'Return Data'!$A$7:$R$526,2,0)</f>
        <v>43973</v>
      </c>
      <c r="C41" s="69">
        <f>VLOOKUP($A41,'Return Data'!$A$7:$R$526,3,0)</f>
        <v>20.4084</v>
      </c>
      <c r="D41" s="69">
        <f>VLOOKUP($A41,'Return Data'!$A$7:$R$526,10,0)</f>
        <v>22.409548570392499</v>
      </c>
      <c r="E41" s="70">
        <f t="shared" si="0"/>
        <v>12</v>
      </c>
      <c r="F41" s="69">
        <f>VLOOKUP($A41,'Return Data'!$A$7:$R$526,11,0)</f>
        <v>17.443297710290398</v>
      </c>
      <c r="G41" s="70">
        <f t="shared" si="0"/>
        <v>7</v>
      </c>
      <c r="H41" s="69">
        <f>VLOOKUP($A41,'Return Data'!$A$7:$R$526,12,0)</f>
        <v>5.2921889136980003</v>
      </c>
      <c r="I41" s="70">
        <f t="shared" ref="I41" si="175">RANK(H41,H$8:H$41,0)</f>
        <v>27</v>
      </c>
      <c r="J41" s="69">
        <f>VLOOKUP($A41,'Return Data'!$A$7:$R$526,13,0)</f>
        <v>3.4946236855142101</v>
      </c>
      <c r="K41" s="70">
        <f t="shared" ref="K41" si="176">RANK(J41,J$8:J$41,0)</f>
        <v>27</v>
      </c>
      <c r="L41" s="69">
        <f>VLOOKUP($A41,'Return Data'!$A$7:$R$526,14,0)</f>
        <v>1.4883409072114899</v>
      </c>
      <c r="M41" s="70">
        <f t="shared" ref="M41" si="177">RANK(L41,L$8:L$41,0)</f>
        <v>26</v>
      </c>
      <c r="N41" s="69">
        <f>VLOOKUP($A41,'Return Data'!$A$7:$R$526,18,0)</f>
        <v>0</v>
      </c>
      <c r="O41" s="70">
        <f t="shared" ref="O41" si="178">RANK(N41,N$8:N$41,0)</f>
        <v>1</v>
      </c>
      <c r="P41" s="69">
        <f>VLOOKUP($A41,'Return Data'!$A$7:$R$526,15,0)</f>
        <v>1.7873180736384799</v>
      </c>
      <c r="Q41" s="70">
        <f t="shared" ref="Q41" si="179">RANK(P41,P$8:P$41,0)</f>
        <v>29</v>
      </c>
      <c r="R41" s="69">
        <f>VLOOKUP($A41,'Return Data'!$A$7:$R$526,17,0)</f>
        <v>10.4917591825463</v>
      </c>
      <c r="S41" s="71">
        <f t="shared" ref="S41" si="180">RANK(R41,R$8:R$41,0)</f>
        <v>22</v>
      </c>
    </row>
    <row r="42" spans="1:19" x14ac:dyDescent="0.25">
      <c r="A42" s="87"/>
      <c r="B42" s="88"/>
      <c r="C42" s="88"/>
      <c r="D42" s="89"/>
      <c r="E42" s="88"/>
      <c r="F42" s="89"/>
      <c r="G42" s="88"/>
      <c r="H42" s="89"/>
      <c r="I42" s="88"/>
      <c r="J42" s="89"/>
      <c r="K42" s="88"/>
      <c r="L42" s="89"/>
      <c r="M42" s="88"/>
      <c r="N42" s="89"/>
      <c r="O42" s="88"/>
      <c r="P42" s="89"/>
      <c r="Q42" s="88"/>
      <c r="R42" s="89"/>
      <c r="S42" s="90"/>
    </row>
    <row r="43" spans="1:19" x14ac:dyDescent="0.25">
      <c r="A43" s="91" t="s">
        <v>27</v>
      </c>
      <c r="B43" s="92"/>
      <c r="C43" s="92"/>
      <c r="D43" s="93">
        <f>AVERAGE(D8:D41)</f>
        <v>13.415603673169301</v>
      </c>
      <c r="E43" s="92"/>
      <c r="F43" s="93">
        <f>AVERAGE(F8:F41)</f>
        <v>3.2188592829762004</v>
      </c>
      <c r="G43" s="92"/>
      <c r="H43" s="93">
        <f>AVERAGE(H8:H41)</f>
        <v>9.1357815599938323</v>
      </c>
      <c r="I43" s="92"/>
      <c r="J43" s="93">
        <f>AVERAGE(J8:J41)</f>
        <v>7.8913179137912239</v>
      </c>
      <c r="K43" s="92"/>
      <c r="L43" s="93">
        <f>AVERAGE(L8:L41)</f>
        <v>9.3097760543207553</v>
      </c>
      <c r="M43" s="92"/>
      <c r="N43" s="93">
        <f>AVERAGE(N8:N41)</f>
        <v>0</v>
      </c>
      <c r="O43" s="92"/>
      <c r="P43" s="93">
        <f>AVERAGE(P8:P41)</f>
        <v>6.6304157150494714</v>
      </c>
      <c r="Q43" s="92"/>
      <c r="R43" s="93">
        <f>AVERAGE(R8:R41)</f>
        <v>9.7698775309878663</v>
      </c>
      <c r="S43" s="94"/>
    </row>
    <row r="44" spans="1:19" x14ac:dyDescent="0.25">
      <c r="A44" s="91" t="s">
        <v>28</v>
      </c>
      <c r="B44" s="92"/>
      <c r="C44" s="92"/>
      <c r="D44" s="93">
        <f>MIN(D8:D41)</f>
        <v>-36.411391660517403</v>
      </c>
      <c r="E44" s="92"/>
      <c r="F44" s="93">
        <f>MIN(F8:F41)</f>
        <v>-101.549594376785</v>
      </c>
      <c r="G44" s="92"/>
      <c r="H44" s="93">
        <f>MIN(H8:H41)</f>
        <v>-10.339561267234</v>
      </c>
      <c r="I44" s="92"/>
      <c r="J44" s="93">
        <f>MIN(J8:J41)</f>
        <v>-4.9265382798936397</v>
      </c>
      <c r="K44" s="92"/>
      <c r="L44" s="93">
        <f>MIN(L8:L41)</f>
        <v>-3.4401940212212101</v>
      </c>
      <c r="M44" s="92"/>
      <c r="N44" s="93">
        <f>MIN(N8:N41)</f>
        <v>0</v>
      </c>
      <c r="O44" s="92"/>
      <c r="P44" s="93">
        <f>MIN(P8:P41)</f>
        <v>1.7873180736384799</v>
      </c>
      <c r="Q44" s="92"/>
      <c r="R44" s="93">
        <f>MIN(R8:R41)</f>
        <v>-48.809453634566502</v>
      </c>
      <c r="S44" s="94"/>
    </row>
    <row r="45" spans="1:19" ht="15.75" thickBot="1" x14ac:dyDescent="0.3">
      <c r="A45" s="95" t="s">
        <v>29</v>
      </c>
      <c r="B45" s="96"/>
      <c r="C45" s="96"/>
      <c r="D45" s="97">
        <f>MAX(D8:D41)</f>
        <v>34.173697484594904</v>
      </c>
      <c r="E45" s="96"/>
      <c r="F45" s="97">
        <f>MAX(F8:F41)</f>
        <v>22.383172361431299</v>
      </c>
      <c r="G45" s="96"/>
      <c r="H45" s="97">
        <f>MAX(H8:H41)</f>
        <v>17.921252556600098</v>
      </c>
      <c r="I45" s="96"/>
      <c r="J45" s="97">
        <f>MAX(J8:J41)</f>
        <v>17.459726370978</v>
      </c>
      <c r="K45" s="96"/>
      <c r="L45" s="97">
        <f>MAX(L8:L41)</f>
        <v>17.401483284829801</v>
      </c>
      <c r="M45" s="96"/>
      <c r="N45" s="97">
        <f>MAX(N8:N41)</f>
        <v>0</v>
      </c>
      <c r="O45" s="96"/>
      <c r="P45" s="97">
        <f>MAX(P8:P41)</f>
        <v>9.8490655591180101</v>
      </c>
      <c r="Q45" s="96"/>
      <c r="R45" s="97">
        <f>MAX(R8:R41)</f>
        <v>24.022187033349901</v>
      </c>
      <c r="S45" s="98"/>
    </row>
    <row r="47" spans="1:19" x14ac:dyDescent="0.25">
      <c r="A47" s="15" t="s">
        <v>342</v>
      </c>
    </row>
  </sheetData>
  <sheetProtection algorithmName="SHA-512" hashValue="sHKtHOP+mqnlprx44nip52fexejMNKzaKSkOOHEELPnDCTz8DEhdAgW+eASJTWE3H4QcsvFd/giosp3M7eAbeQ==" saltValue="too429E7QnIfPkUH4y6pkA=="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Index</vt:lpstr>
      <vt:lpstr>Equity - Value Fund (Direct)</vt:lpstr>
      <vt:lpstr>Equity - Value Fund (Regular)</vt:lpstr>
      <vt:lpstr>ELSS (Direct)</vt:lpstr>
      <vt:lpstr>ELSS (Regular)</vt:lpstr>
      <vt:lpstr>Equity - ESG Fund(Direct)</vt:lpstr>
      <vt:lpstr>Equity - ESG Fund(Regular)</vt:lpstr>
      <vt:lpstr>Debt - Dynamic Bond (Direct)</vt:lpstr>
      <vt:lpstr>Debt - Dynamic Bond (Regular)</vt:lpstr>
      <vt:lpstr>Debt - Liquid (Direct)</vt:lpstr>
      <vt:lpstr>Debt - Liquid (Regular)</vt:lpstr>
      <vt:lpstr>Sheet1</vt:lpstr>
      <vt:lpstr>Sheet2</vt:lpstr>
      <vt:lpstr>Return Data</vt:lpstr>
      <vt:lpstr>Fund Class</vt:lpstr>
      <vt:lpstr>Disclaimer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Windows User</cp:lastModifiedBy>
  <dcterms:created xsi:type="dcterms:W3CDTF">2019-11-18T05:18:03Z</dcterms:created>
  <dcterms:modified xsi:type="dcterms:W3CDTF">2020-05-26T06:15:26Z</dcterms:modified>
</cp:coreProperties>
</file>